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activeTab="7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" sheetId="12" r:id="rId12"/>
    <sheet name="STATE TOTALS" sheetId="13" r:id="rId13"/>
    <sheet name="OAHU TOTALS" sheetId="14" r:id="rId14"/>
    <sheet name="HAWAII TOTALS" sheetId="15" r:id="rId15"/>
    <sheet name="KAUAI TOTALS" sheetId="16" r:id="rId16"/>
    <sheet name="MAUI (ISLAND) TOTALS" sheetId="17" r:id="rId17"/>
    <sheet name="MOLOKAI TOTALS" sheetId="18" r:id="rId18"/>
    <sheet name="LANAI TOTALS" sheetId="19" r:id="rId19"/>
    <sheet name="MAUI COUNTY TOTALS" sheetId="20" r:id="rId20"/>
    <sheet name="JAN 388A" sheetId="21" r:id="rId21"/>
    <sheet name="JUL 388A" sheetId="22" r:id="rId22"/>
  </sheets>
  <definedNames/>
  <calcPr fullCalcOnLoad="1"/>
</workbook>
</file>

<file path=xl/sharedStrings.xml><?xml version="1.0" encoding="utf-8"?>
<sst xmlns="http://schemas.openxmlformats.org/spreadsheetml/2006/main" count="3912" uniqueCount="90">
  <si>
    <t>NUMBER OF PERSONS</t>
  </si>
  <si>
    <t>ISL/BR</t>
  </si>
  <si>
    <t>GA</t>
  </si>
  <si>
    <t>SSI</t>
  </si>
  <si>
    <t>ABD</t>
  </si>
  <si>
    <t>NPA</t>
  </si>
  <si>
    <t>TOTAL</t>
  </si>
  <si>
    <t>OB</t>
  </si>
  <si>
    <t>HB</t>
  </si>
  <si>
    <t>KB</t>
  </si>
  <si>
    <t>Maui</t>
  </si>
  <si>
    <t>Molokai</t>
  </si>
  <si>
    <t>Lanai</t>
  </si>
  <si>
    <t>MB</t>
  </si>
  <si>
    <t>STATE</t>
  </si>
  <si>
    <t>NUMBER OF HOUSEHOLDS</t>
  </si>
  <si>
    <t>COUPON ISSUANCE</t>
  </si>
  <si>
    <t>NUMBER OF HOUSEHOLDS &amp; PEOPLE BY CATEGORY &amp; AREA</t>
  </si>
  <si>
    <t>Island</t>
  </si>
  <si>
    <t>ALL CATEGORIES</t>
  </si>
  <si>
    <t>HHs</t>
  </si>
  <si>
    <t>PEOPLE</t>
  </si>
  <si>
    <t>AVE HH SIZE</t>
  </si>
  <si>
    <t>FSO</t>
  </si>
  <si>
    <t>MONEY PAYMENT</t>
  </si>
  <si>
    <t>NUMBER OF CASES &amp; PERSONS BY FA PROGRAM &amp; AREA</t>
  </si>
  <si>
    <t>All Programs</t>
  </si>
  <si>
    <t>TOTAL BENEFITS &amp; AVE BENEFITS BY AREA &amp; CATEGORY</t>
  </si>
  <si>
    <t>AVE BENEFIT</t>
  </si>
  <si>
    <t>BENEFITS</t>
  </si>
  <si>
    <t>CASELOAD</t>
  </si>
  <si>
    <t>PER CASE</t>
  </si>
  <si>
    <t>PER PERSON</t>
  </si>
  <si>
    <t>STATEWIDE</t>
  </si>
  <si>
    <t>FA</t>
  </si>
  <si>
    <t>Maui Island</t>
  </si>
  <si>
    <t>TOTAL BENEFITS BY FA PROGRAM &amp; AREA</t>
  </si>
  <si>
    <t>STATE-</t>
  </si>
  <si>
    <t>MAUI</t>
  </si>
  <si>
    <t>WIDE</t>
  </si>
  <si>
    <t>ISLAND</t>
  </si>
  <si>
    <t>MOLOKAI</t>
  </si>
  <si>
    <t>LANAI</t>
  </si>
  <si>
    <t>ALL PROGRAMS</t>
  </si>
  <si>
    <t>AVE BENEFITS BY FA CATEGORY (STATEWIDE)</t>
  </si>
  <si>
    <t>PER  HOUSEHOLD</t>
  </si>
  <si>
    <t>MONTH</t>
  </si>
  <si>
    <t>MON AVE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</si>
  <si>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</si>
  <si>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</si>
  <si>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</si>
  <si>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</si>
  <si>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</si>
  <si>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</si>
  <si>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</si>
  <si>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</si>
  <si>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</si>
  <si>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</si>
  <si>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</si>
  <si>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</si>
  <si>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HOUSEHOLDS</t>
  </si>
  <si>
    <t>ISSUANCE</t>
  </si>
  <si>
    <t>SUBTOTAL</t>
  </si>
  <si>
    <t>PA</t>
  </si>
  <si>
    <t>OAHU</t>
  </si>
  <si>
    <t>HAWAII</t>
  </si>
  <si>
    <t>KAUAI</t>
  </si>
  <si>
    <t>PERCENT</t>
  </si>
  <si>
    <t>HH</t>
  </si>
  <si>
    <t>NA</t>
  </si>
  <si>
    <t>TAONF</t>
  </si>
  <si>
    <t>TANF</t>
  </si>
  <si>
    <t>AVE HH</t>
  </si>
  <si>
    <t>SIZE</t>
  </si>
  <si>
    <t>NUMBER OF HOUSEHOLDS &amp; PEOPLE BY CATEGORY</t>
  </si>
  <si>
    <t>NUMBER OF CASES &amp; PERSONS BY FA PROGRAM</t>
  </si>
  <si>
    <t>CASES</t>
  </si>
  <si>
    <t>AVE BEN</t>
  </si>
  <si>
    <t>PER</t>
  </si>
  <si>
    <t>CASE</t>
  </si>
  <si>
    <t>PERSON</t>
  </si>
  <si>
    <t>TOTAL BENEFITS BY FA CATEGORY</t>
  </si>
  <si>
    <t>AVE BENEFITS BY FA CATEGORY</t>
  </si>
  <si>
    <t>ALL</t>
  </si>
  <si>
    <t>PROGS</t>
  </si>
  <si>
    <t>AVE</t>
  </si>
  <si>
    <t>BENEFIT</t>
  </si>
  <si>
    <t>TOTAL BENEFITS &amp; AVE BENEFITS BY CATEGORY</t>
  </si>
  <si>
    <t>AMA</t>
  </si>
  <si>
    <t>% Timely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</si>
</sst>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7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17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14" borderId="0" xfId="0" applyFill="1" applyAlignment="1">
      <alignment/>
    </xf>
    <xf numFmtId="0" fontId="6" fillId="0" borderId="0" xfId="0" applyFont="1" applyAlignment="1">
      <alignment/>
    </xf>
    <xf numFmtId="3" fontId="23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7" fontId="1" fillId="0" borderId="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17" fontId="1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26" fillId="0" borderId="0" xfId="0" applyFont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10" fontId="27" fillId="2" borderId="0" xfId="15" applyNumberFormat="1" applyFont="1" applyAlignment="1">
      <alignment horizontal="center"/>
    </xf>
    <xf numFmtId="10" fontId="0" fillId="2" borderId="0" xfId="0" applyNumberFormat="1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I33" sqref="I33"/>
    </sheetView>
  </sheetViews>
  <sheetFormatPr defaultColWidth="9.140625" defaultRowHeight="12.75"/>
  <cols>
    <col min="2" max="2" width="9.28125" style="0" bestFit="1" customWidth="1"/>
    <col min="3" max="4" width="10.00390625" style="0" customWidth="1"/>
    <col min="5" max="5" width="11.140625" style="0" customWidth="1"/>
    <col min="6" max="6" width="13.140625" style="0" customWidth="1"/>
    <col min="7" max="7" width="9.28125" style="0" bestFit="1" customWidth="1"/>
    <col min="8" max="8" width="10.42187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71</v>
      </c>
      <c r="C4" s="14" t="s">
        <v>70</v>
      </c>
      <c r="D4" s="14" t="s">
        <v>69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8753</v>
      </c>
      <c r="C5" s="25">
        <v>57</v>
      </c>
      <c r="D5" s="25">
        <v>0</v>
      </c>
      <c r="E5" s="25">
        <v>2623</v>
      </c>
      <c r="F5" s="25">
        <v>9894</v>
      </c>
      <c r="G5" s="25">
        <v>381</v>
      </c>
      <c r="H5" s="25">
        <v>88904</v>
      </c>
      <c r="I5" s="20">
        <f>SUM(B5:H5)</f>
        <v>110612</v>
      </c>
    </row>
    <row r="6" spans="1:9" ht="12.75">
      <c r="A6" s="4" t="s">
        <v>8</v>
      </c>
      <c r="B6" s="25">
        <v>5362</v>
      </c>
      <c r="C6" s="25">
        <v>23</v>
      </c>
      <c r="D6" s="25">
        <v>0</v>
      </c>
      <c r="E6" s="25">
        <v>978</v>
      </c>
      <c r="F6" s="25">
        <v>3247</v>
      </c>
      <c r="G6" s="25">
        <v>66</v>
      </c>
      <c r="H6" s="25">
        <v>37645</v>
      </c>
      <c r="I6" s="20">
        <f aca="true" t="shared" si="0" ref="I6:I11">SUM(B6:H6)</f>
        <v>47321</v>
      </c>
    </row>
    <row r="7" spans="1:9" ht="12.75">
      <c r="A7" s="4" t="s">
        <v>9</v>
      </c>
      <c r="B7" s="25">
        <v>602</v>
      </c>
      <c r="C7" s="25">
        <v>0</v>
      </c>
      <c r="D7" s="25">
        <v>0</v>
      </c>
      <c r="E7" s="25">
        <v>140</v>
      </c>
      <c r="F7" s="25">
        <v>583</v>
      </c>
      <c r="G7" s="25">
        <v>15</v>
      </c>
      <c r="H7" s="25">
        <v>8724</v>
      </c>
      <c r="I7" s="20">
        <f t="shared" si="0"/>
        <v>10064</v>
      </c>
    </row>
    <row r="8" spans="1:9" ht="12.75">
      <c r="A8" s="4" t="s">
        <v>10</v>
      </c>
      <c r="B8" s="25">
        <v>1337</v>
      </c>
      <c r="C8" s="25">
        <v>12</v>
      </c>
      <c r="D8" s="25">
        <v>0</v>
      </c>
      <c r="E8" s="25">
        <v>347</v>
      </c>
      <c r="F8" s="25">
        <v>1028</v>
      </c>
      <c r="G8" s="25">
        <v>32</v>
      </c>
      <c r="H8" s="25">
        <v>17879</v>
      </c>
      <c r="I8" s="20">
        <f t="shared" si="0"/>
        <v>20635</v>
      </c>
    </row>
    <row r="9" spans="1:9" ht="12.75">
      <c r="A9" s="4" t="s">
        <v>11</v>
      </c>
      <c r="B9" s="25">
        <v>391</v>
      </c>
      <c r="C9" s="25">
        <v>21</v>
      </c>
      <c r="D9" s="25">
        <v>0</v>
      </c>
      <c r="E9" s="25">
        <v>28</v>
      </c>
      <c r="F9" s="25">
        <v>125</v>
      </c>
      <c r="G9" s="25">
        <v>6</v>
      </c>
      <c r="H9" s="25">
        <v>1953</v>
      </c>
      <c r="I9" s="20">
        <f t="shared" si="0"/>
        <v>2524</v>
      </c>
    </row>
    <row r="10" spans="1:9" ht="12.75">
      <c r="A10" s="4" t="s">
        <v>12</v>
      </c>
      <c r="B10" s="25">
        <v>46</v>
      </c>
      <c r="C10" s="25">
        <v>0</v>
      </c>
      <c r="D10" s="25">
        <v>0</v>
      </c>
      <c r="E10" s="25">
        <v>9</v>
      </c>
      <c r="F10" s="25">
        <v>23</v>
      </c>
      <c r="G10" s="25">
        <v>2</v>
      </c>
      <c r="H10" s="25">
        <v>273</v>
      </c>
      <c r="I10" s="20">
        <f t="shared" si="0"/>
        <v>353</v>
      </c>
    </row>
    <row r="11" spans="1:9" ht="12.75">
      <c r="A11" s="4" t="s">
        <v>13</v>
      </c>
      <c r="B11" s="20">
        <f aca="true" t="shared" si="1" ref="B11:H11">SUM(B8:B10)</f>
        <v>1774</v>
      </c>
      <c r="C11" s="20">
        <f t="shared" si="1"/>
        <v>33</v>
      </c>
      <c r="D11" s="20">
        <f t="shared" si="1"/>
        <v>0</v>
      </c>
      <c r="E11" s="20">
        <f t="shared" si="1"/>
        <v>384</v>
      </c>
      <c r="F11" s="20">
        <f t="shared" si="1"/>
        <v>1176</v>
      </c>
      <c r="G11" s="20">
        <f t="shared" si="1"/>
        <v>40</v>
      </c>
      <c r="H11" s="20">
        <f t="shared" si="1"/>
        <v>20105</v>
      </c>
      <c r="I11" s="20">
        <f t="shared" si="0"/>
        <v>23512</v>
      </c>
    </row>
    <row r="12" spans="1:9" ht="12.75">
      <c r="A12" s="4" t="s">
        <v>14</v>
      </c>
      <c r="B12" s="20">
        <f>SUM(B5+B6+B7+B11)</f>
        <v>16491</v>
      </c>
      <c r="C12" s="20">
        <f aca="true" t="shared" si="2" ref="C12:I12">SUM(C5+C6+C7+C11)</f>
        <v>113</v>
      </c>
      <c r="D12" s="20">
        <f t="shared" si="2"/>
        <v>0</v>
      </c>
      <c r="E12" s="20">
        <f t="shared" si="2"/>
        <v>4125</v>
      </c>
      <c r="F12" s="20">
        <f t="shared" si="2"/>
        <v>14900</v>
      </c>
      <c r="G12" s="20">
        <f t="shared" si="2"/>
        <v>502</v>
      </c>
      <c r="H12" s="20">
        <f t="shared" si="2"/>
        <v>155378</v>
      </c>
      <c r="I12" s="20">
        <f t="shared" si="2"/>
        <v>191509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71</v>
      </c>
      <c r="C15" s="14" t="s">
        <v>70</v>
      </c>
      <c r="D15" s="14" t="s">
        <v>69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2741</v>
      </c>
      <c r="C16" s="25">
        <v>18</v>
      </c>
      <c r="D16" s="25">
        <v>0</v>
      </c>
      <c r="E16" s="25">
        <v>2572</v>
      </c>
      <c r="F16" s="25">
        <v>9077</v>
      </c>
      <c r="G16" s="25">
        <v>337</v>
      </c>
      <c r="H16" s="25">
        <v>40700</v>
      </c>
      <c r="I16" s="20">
        <f>SUM(B16:H16)</f>
        <v>55445</v>
      </c>
    </row>
    <row r="17" spans="1:9" ht="12.75">
      <c r="A17" s="4" t="s">
        <v>8</v>
      </c>
      <c r="B17" s="25">
        <v>1642</v>
      </c>
      <c r="C17" s="25">
        <v>8</v>
      </c>
      <c r="D17" s="25">
        <v>0</v>
      </c>
      <c r="E17" s="25">
        <v>959</v>
      </c>
      <c r="F17" s="25">
        <v>3116</v>
      </c>
      <c r="G17" s="25">
        <v>59</v>
      </c>
      <c r="H17" s="25">
        <v>18850</v>
      </c>
      <c r="I17" s="20">
        <f aca="true" t="shared" si="3" ref="I17:I22">SUM(B17:H17)</f>
        <v>24634</v>
      </c>
    </row>
    <row r="18" spans="1:9" ht="12.75">
      <c r="A18" s="4" t="s">
        <v>9</v>
      </c>
      <c r="B18" s="25">
        <v>194</v>
      </c>
      <c r="C18" s="25">
        <v>0</v>
      </c>
      <c r="D18" s="25">
        <v>0</v>
      </c>
      <c r="E18" s="25">
        <v>138</v>
      </c>
      <c r="F18" s="25">
        <v>564</v>
      </c>
      <c r="G18" s="25">
        <v>14</v>
      </c>
      <c r="H18" s="25">
        <v>4329</v>
      </c>
      <c r="I18" s="20">
        <f t="shared" si="3"/>
        <v>5239</v>
      </c>
    </row>
    <row r="19" spans="1:9" ht="12.75">
      <c r="A19" s="4" t="s">
        <v>10</v>
      </c>
      <c r="B19" s="25">
        <v>441</v>
      </c>
      <c r="C19" s="25">
        <v>2</v>
      </c>
      <c r="D19" s="25">
        <v>0</v>
      </c>
      <c r="E19" s="25">
        <v>340</v>
      </c>
      <c r="F19" s="25">
        <v>991</v>
      </c>
      <c r="G19" s="25">
        <v>30</v>
      </c>
      <c r="H19" s="25">
        <v>8992</v>
      </c>
      <c r="I19" s="20">
        <f t="shared" si="3"/>
        <v>10796</v>
      </c>
    </row>
    <row r="20" spans="1:9" ht="12.75">
      <c r="A20" s="4" t="s">
        <v>11</v>
      </c>
      <c r="B20" s="25">
        <v>109</v>
      </c>
      <c r="C20" s="25">
        <v>3</v>
      </c>
      <c r="D20" s="25">
        <v>0</v>
      </c>
      <c r="E20" s="25">
        <v>27</v>
      </c>
      <c r="F20" s="25">
        <v>117</v>
      </c>
      <c r="G20" s="25">
        <v>5</v>
      </c>
      <c r="H20" s="25">
        <v>872</v>
      </c>
      <c r="I20" s="20">
        <f t="shared" si="3"/>
        <v>1133</v>
      </c>
    </row>
    <row r="21" spans="1:9" ht="12.75">
      <c r="A21" s="4" t="s">
        <v>12</v>
      </c>
      <c r="B21" s="25">
        <v>13</v>
      </c>
      <c r="C21" s="25">
        <v>0</v>
      </c>
      <c r="D21" s="25">
        <v>0</v>
      </c>
      <c r="E21" s="25">
        <v>9</v>
      </c>
      <c r="F21" s="25">
        <v>22</v>
      </c>
      <c r="G21" s="25">
        <v>2</v>
      </c>
      <c r="H21" s="25">
        <v>127</v>
      </c>
      <c r="I21" s="20">
        <f t="shared" si="3"/>
        <v>173</v>
      </c>
    </row>
    <row r="22" spans="1:9" ht="12.75">
      <c r="A22" s="4" t="s">
        <v>13</v>
      </c>
      <c r="B22" s="20">
        <f aca="true" t="shared" si="4" ref="B22:H22">SUM(B19:B21)</f>
        <v>563</v>
      </c>
      <c r="C22" s="20">
        <f t="shared" si="4"/>
        <v>5</v>
      </c>
      <c r="D22" s="20">
        <f t="shared" si="4"/>
        <v>0</v>
      </c>
      <c r="E22" s="20">
        <f t="shared" si="4"/>
        <v>376</v>
      </c>
      <c r="F22" s="20">
        <f t="shared" si="4"/>
        <v>1130</v>
      </c>
      <c r="G22" s="20">
        <f t="shared" si="4"/>
        <v>37</v>
      </c>
      <c r="H22" s="20">
        <f t="shared" si="4"/>
        <v>9991</v>
      </c>
      <c r="I22" s="20">
        <f t="shared" si="3"/>
        <v>12102</v>
      </c>
    </row>
    <row r="23" spans="1:9" ht="12.75">
      <c r="A23" s="4" t="s">
        <v>14</v>
      </c>
      <c r="B23" s="20">
        <f>SUM(B16+B17+B18+B22)</f>
        <v>5140</v>
      </c>
      <c r="C23" s="20">
        <f aca="true" t="shared" si="5" ref="C23:I23">SUM(C16+C17+C18+C22)</f>
        <v>31</v>
      </c>
      <c r="D23" s="20">
        <f t="shared" si="5"/>
        <v>0</v>
      </c>
      <c r="E23" s="20">
        <f t="shared" si="5"/>
        <v>4045</v>
      </c>
      <c r="F23" s="20">
        <f t="shared" si="5"/>
        <v>13887</v>
      </c>
      <c r="G23" s="20">
        <f t="shared" si="5"/>
        <v>447</v>
      </c>
      <c r="H23" s="20">
        <f t="shared" si="5"/>
        <v>73870</v>
      </c>
      <c r="I23" s="20">
        <f t="shared" si="5"/>
        <v>97420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71</v>
      </c>
      <c r="C26" s="14" t="s">
        <v>70</v>
      </c>
      <c r="D26" s="14" t="s">
        <v>69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1926633</v>
      </c>
      <c r="C27" s="25">
        <v>13730</v>
      </c>
      <c r="D27" s="25">
        <v>0</v>
      </c>
      <c r="E27" s="25">
        <v>783129</v>
      </c>
      <c r="F27" s="25">
        <v>2032365</v>
      </c>
      <c r="G27" s="25">
        <v>113402</v>
      </c>
      <c r="H27" s="25">
        <v>19231561</v>
      </c>
      <c r="I27" s="20">
        <f aca="true" t="shared" si="6" ref="I27:I32">SUM(B27:H27)</f>
        <v>24100820</v>
      </c>
    </row>
    <row r="28" spans="1:9" ht="12.75">
      <c r="A28" s="4" t="s">
        <v>8</v>
      </c>
      <c r="B28" s="25">
        <v>1181195</v>
      </c>
      <c r="C28" s="25">
        <v>5528</v>
      </c>
      <c r="D28" s="25">
        <v>0</v>
      </c>
      <c r="E28" s="25">
        <v>292232</v>
      </c>
      <c r="F28" s="25">
        <v>656470</v>
      </c>
      <c r="G28" s="25">
        <v>19358</v>
      </c>
      <c r="H28" s="25">
        <v>8406758</v>
      </c>
      <c r="I28" s="20">
        <f t="shared" si="6"/>
        <v>10561541</v>
      </c>
    </row>
    <row r="29" spans="1:9" ht="12.75">
      <c r="A29" s="4" t="s">
        <v>9</v>
      </c>
      <c r="B29" s="25">
        <v>133553</v>
      </c>
      <c r="C29" s="25">
        <v>0</v>
      </c>
      <c r="D29" s="25">
        <v>0</v>
      </c>
      <c r="E29" s="25">
        <v>41730</v>
      </c>
      <c r="F29" s="25">
        <v>117695</v>
      </c>
      <c r="G29" s="25">
        <v>4429</v>
      </c>
      <c r="H29" s="25">
        <v>1846437</v>
      </c>
      <c r="I29" s="20">
        <f t="shared" si="6"/>
        <v>2143844</v>
      </c>
    </row>
    <row r="30" spans="1:9" ht="12.75">
      <c r="A30" s="4" t="s">
        <v>10</v>
      </c>
      <c r="B30" s="25">
        <v>300615</v>
      </c>
      <c r="C30" s="25">
        <v>2062</v>
      </c>
      <c r="D30" s="25">
        <v>0</v>
      </c>
      <c r="E30" s="25">
        <v>102697</v>
      </c>
      <c r="F30" s="25">
        <v>214204</v>
      </c>
      <c r="G30" s="25">
        <v>9589</v>
      </c>
      <c r="H30" s="25">
        <v>3889758</v>
      </c>
      <c r="I30" s="20">
        <f t="shared" si="6"/>
        <v>4518925</v>
      </c>
    </row>
    <row r="31" spans="1:9" ht="12.75">
      <c r="A31" s="4" t="s">
        <v>11</v>
      </c>
      <c r="B31" s="25">
        <v>87496</v>
      </c>
      <c r="C31" s="25">
        <v>4918</v>
      </c>
      <c r="D31" s="25">
        <v>0</v>
      </c>
      <c r="E31" s="25">
        <v>8050</v>
      </c>
      <c r="F31" s="25">
        <v>25056</v>
      </c>
      <c r="G31" s="25">
        <v>1756</v>
      </c>
      <c r="H31" s="25">
        <v>430705</v>
      </c>
      <c r="I31" s="20">
        <f t="shared" si="6"/>
        <v>557981</v>
      </c>
    </row>
    <row r="32" spans="1:9" ht="12.75">
      <c r="A32" s="4" t="s">
        <v>12</v>
      </c>
      <c r="B32" s="25">
        <v>11828</v>
      </c>
      <c r="C32" s="25">
        <v>0</v>
      </c>
      <c r="D32" s="25">
        <v>0</v>
      </c>
      <c r="E32" s="25">
        <v>2695</v>
      </c>
      <c r="F32" s="25">
        <v>4559</v>
      </c>
      <c r="G32" s="25">
        <v>586</v>
      </c>
      <c r="H32" s="25">
        <v>57867</v>
      </c>
      <c r="I32" s="20">
        <f t="shared" si="6"/>
        <v>77535</v>
      </c>
    </row>
    <row r="33" spans="1:9" ht="12.75">
      <c r="A33" s="4" t="s">
        <v>13</v>
      </c>
      <c r="B33" s="20">
        <f>SUM(B30:B32)</f>
        <v>399939</v>
      </c>
      <c r="C33" s="20">
        <f aca="true" t="shared" si="7" ref="C33:I33">SUM(C30:C32)</f>
        <v>6980</v>
      </c>
      <c r="D33" s="20">
        <f t="shared" si="7"/>
        <v>0</v>
      </c>
      <c r="E33" s="20">
        <f t="shared" si="7"/>
        <v>113442</v>
      </c>
      <c r="F33" s="20">
        <f t="shared" si="7"/>
        <v>243819</v>
      </c>
      <c r="G33" s="20">
        <f t="shared" si="7"/>
        <v>11931</v>
      </c>
      <c r="H33" s="20">
        <f t="shared" si="7"/>
        <v>4378330</v>
      </c>
      <c r="I33" s="20">
        <f t="shared" si="7"/>
        <v>5154441</v>
      </c>
    </row>
    <row r="34" spans="1:9" ht="12.75">
      <c r="A34" s="4" t="s">
        <v>14</v>
      </c>
      <c r="B34" s="20">
        <f>SUM(B27+B28+B29+B33)</f>
        <v>3641320</v>
      </c>
      <c r="C34" s="20">
        <f aca="true" t="shared" si="8" ref="C34:I34">SUM(C27+C28+C29+C33)</f>
        <v>26238</v>
      </c>
      <c r="D34" s="20">
        <f t="shared" si="8"/>
        <v>0</v>
      </c>
      <c r="E34" s="20">
        <f t="shared" si="8"/>
        <v>1230533</v>
      </c>
      <c r="F34" s="20">
        <f t="shared" si="8"/>
        <v>3050349</v>
      </c>
      <c r="G34" s="20">
        <f t="shared" si="8"/>
        <v>149120</v>
      </c>
      <c r="H34" s="20">
        <f t="shared" si="8"/>
        <v>33863086</v>
      </c>
      <c r="I34" s="20">
        <f t="shared" si="8"/>
        <v>41960646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97420</v>
      </c>
      <c r="D42" s="21">
        <f>I16</f>
        <v>55445</v>
      </c>
      <c r="E42" s="21">
        <f>I17</f>
        <v>24634</v>
      </c>
      <c r="F42" s="21">
        <f>I18</f>
        <v>5239</v>
      </c>
      <c r="G42" s="21">
        <f>I22</f>
        <v>12102</v>
      </c>
      <c r="H42" s="21">
        <f>I19</f>
        <v>10796</v>
      </c>
      <c r="I42" s="21">
        <f>I20</f>
        <v>1133</v>
      </c>
      <c r="J42" s="21">
        <f>I21</f>
        <v>173</v>
      </c>
      <c r="K42" s="21"/>
    </row>
    <row r="43" spans="1:11" ht="12.75">
      <c r="A43" t="s">
        <v>21</v>
      </c>
      <c r="C43" s="21">
        <f>SUM(D43:G43)</f>
        <v>191509</v>
      </c>
      <c r="D43" s="21">
        <f>I5</f>
        <v>110612</v>
      </c>
      <c r="E43" s="21">
        <f>I6</f>
        <v>47321</v>
      </c>
      <c r="F43" s="21">
        <f>I7</f>
        <v>10064</v>
      </c>
      <c r="G43" s="21">
        <f>I11</f>
        <v>23512</v>
      </c>
      <c r="H43" s="21">
        <f>I8</f>
        <v>20635</v>
      </c>
      <c r="I43" s="21">
        <f>I9</f>
        <v>2524</v>
      </c>
      <c r="J43" s="21">
        <f>I10</f>
        <v>353</v>
      </c>
      <c r="K43" s="21"/>
    </row>
    <row r="44" spans="1:11" ht="12.75">
      <c r="A44" t="s">
        <v>22</v>
      </c>
      <c r="C44" s="22">
        <f aca="true" t="shared" si="9" ref="C44:J44">C43/C42</f>
        <v>1.9658078423321699</v>
      </c>
      <c r="D44" s="22">
        <f t="shared" si="9"/>
        <v>1.9949860221841464</v>
      </c>
      <c r="E44" s="22">
        <f t="shared" si="9"/>
        <v>1.920962896809288</v>
      </c>
      <c r="F44" s="22">
        <f t="shared" si="9"/>
        <v>1.9209772857415537</v>
      </c>
      <c r="G44" s="22">
        <f t="shared" si="9"/>
        <v>1.9428193686993884</v>
      </c>
      <c r="H44" s="22">
        <f t="shared" si="9"/>
        <v>1.9113560577991848</v>
      </c>
      <c r="I44" s="22">
        <f t="shared" si="9"/>
        <v>2.2277140335392764</v>
      </c>
      <c r="J44" s="22">
        <f t="shared" si="9"/>
        <v>2.040462427745665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73870</v>
      </c>
      <c r="D47" s="21">
        <f>H16</f>
        <v>40700</v>
      </c>
      <c r="E47" s="21">
        <f>H17</f>
        <v>18850</v>
      </c>
      <c r="F47" s="21">
        <f>H18</f>
        <v>4329</v>
      </c>
      <c r="G47" s="21">
        <f>H22</f>
        <v>9991</v>
      </c>
      <c r="H47" s="21">
        <f>H19</f>
        <v>8992</v>
      </c>
      <c r="I47" s="21">
        <f>H20</f>
        <v>872</v>
      </c>
      <c r="J47" s="21">
        <f>H21</f>
        <v>127</v>
      </c>
      <c r="K47" s="21"/>
    </row>
    <row r="48" spans="1:11" ht="12.75">
      <c r="A48" t="s">
        <v>21</v>
      </c>
      <c r="C48" s="21">
        <f>SUM(D48:G48)</f>
        <v>155378</v>
      </c>
      <c r="D48" s="21">
        <f>H5</f>
        <v>88904</v>
      </c>
      <c r="E48" s="21">
        <f>H6</f>
        <v>37645</v>
      </c>
      <c r="F48" s="21">
        <f>H7</f>
        <v>8724</v>
      </c>
      <c r="G48" s="21">
        <f>H11</f>
        <v>20105</v>
      </c>
      <c r="H48" s="21">
        <f>H8</f>
        <v>17879</v>
      </c>
      <c r="I48" s="21">
        <f>H9</f>
        <v>1953</v>
      </c>
      <c r="J48" s="21">
        <f>H10</f>
        <v>273</v>
      </c>
      <c r="K48" s="21"/>
    </row>
    <row r="49" spans="1:11" ht="12.75">
      <c r="A49" t="s">
        <v>22</v>
      </c>
      <c r="C49" s="22">
        <f aca="true" t="shared" si="10" ref="C49:J49">C48/C47</f>
        <v>2.103397861107351</v>
      </c>
      <c r="D49" s="22">
        <f t="shared" si="10"/>
        <v>2.1843734643734645</v>
      </c>
      <c r="E49" s="22">
        <f t="shared" si="10"/>
        <v>1.9970822281167109</v>
      </c>
      <c r="F49" s="22">
        <f t="shared" si="10"/>
        <v>2.0152460152460154</v>
      </c>
      <c r="G49" s="22">
        <f t="shared" si="10"/>
        <v>2.012311079971975</v>
      </c>
      <c r="H49" s="22">
        <f t="shared" si="10"/>
        <v>1.988322953736655</v>
      </c>
      <c r="I49" s="22">
        <f t="shared" si="10"/>
        <v>2.239678899082569</v>
      </c>
      <c r="J49" s="22">
        <f t="shared" si="10"/>
        <v>2.1496062992125986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23550</v>
      </c>
      <c r="D52" s="21">
        <f>SUM(B16:G16)</f>
        <v>14745</v>
      </c>
      <c r="E52" s="21">
        <f>SUM(B17:G17)</f>
        <v>5784</v>
      </c>
      <c r="F52" s="21">
        <f>SUM(B18:G18)</f>
        <v>910</v>
      </c>
      <c r="G52" s="21">
        <f>SUM(H52:J52)</f>
        <v>2111</v>
      </c>
      <c r="H52" s="21">
        <f>SUM(B19:G19)</f>
        <v>1804</v>
      </c>
      <c r="I52" s="21">
        <f>SUM(B20:G20)</f>
        <v>261</v>
      </c>
      <c r="J52" s="21">
        <f>SUM(B21:G21)</f>
        <v>46</v>
      </c>
      <c r="K52" s="21"/>
    </row>
    <row r="53" spans="1:11" ht="12.75">
      <c r="A53" t="s">
        <v>21</v>
      </c>
      <c r="C53" s="21">
        <f>SUM(B12:G12)</f>
        <v>36131</v>
      </c>
      <c r="D53" s="21">
        <f>SUM(B5:G5)</f>
        <v>21708</v>
      </c>
      <c r="E53" s="21">
        <f>SUM(B6:G6)</f>
        <v>9676</v>
      </c>
      <c r="F53" s="21">
        <f>SUM(B7:G7)</f>
        <v>1340</v>
      </c>
      <c r="G53" s="21">
        <f>SUM(H53:J53)</f>
        <v>3407</v>
      </c>
      <c r="H53" s="21">
        <f>SUM(B8:G8)</f>
        <v>2756</v>
      </c>
      <c r="I53" s="21">
        <f>SUM(B9:G9)</f>
        <v>571</v>
      </c>
      <c r="J53" s="21">
        <f>SUM(B10:G10)</f>
        <v>80</v>
      </c>
      <c r="K53" s="21"/>
    </row>
    <row r="54" spans="1:11" ht="12.75">
      <c r="A54" t="s">
        <v>22</v>
      </c>
      <c r="C54" s="22">
        <f aca="true" t="shared" si="11" ref="C54:J54">C53/C52</f>
        <v>1.5342250530785562</v>
      </c>
      <c r="D54" s="22">
        <f t="shared" si="11"/>
        <v>1.4722278738555443</v>
      </c>
      <c r="E54" s="22">
        <f t="shared" si="11"/>
        <v>1.6728907330567082</v>
      </c>
      <c r="F54" s="22">
        <f t="shared" si="11"/>
        <v>1.4725274725274726</v>
      </c>
      <c r="G54" s="22">
        <f t="shared" si="11"/>
        <v>1.6139270487920416</v>
      </c>
      <c r="H54" s="22">
        <f t="shared" si="11"/>
        <v>1.5277161862527717</v>
      </c>
      <c r="I54" s="22">
        <f t="shared" si="11"/>
        <v>2.1877394636015324</v>
      </c>
      <c r="J54" s="22">
        <f t="shared" si="11"/>
        <v>1.7391304347826086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23550</v>
      </c>
      <c r="D61" s="21">
        <f>SUM(B16:G16)</f>
        <v>14745</v>
      </c>
      <c r="E61" s="21">
        <f>SUM(B17:G17)</f>
        <v>5784</v>
      </c>
      <c r="F61" s="21">
        <f>SUM(B18:G18)</f>
        <v>910</v>
      </c>
      <c r="G61" s="21">
        <f>SUM(H61:J61)</f>
        <v>2111</v>
      </c>
      <c r="H61" s="21">
        <f>SUM(B19:G19)</f>
        <v>1804</v>
      </c>
      <c r="I61" s="21">
        <f>SUM(B20:G20)</f>
        <v>261</v>
      </c>
      <c r="J61" s="21">
        <f>SUM(B21:G21)</f>
        <v>46</v>
      </c>
      <c r="K61" s="21"/>
    </row>
    <row r="62" spans="1:11" ht="12.75">
      <c r="A62" t="s">
        <v>21</v>
      </c>
      <c r="C62" s="21">
        <f>SUM(B12:G12)</f>
        <v>36131</v>
      </c>
      <c r="D62" s="21">
        <f>SUM(B5:G5)</f>
        <v>21708</v>
      </c>
      <c r="E62" s="21">
        <f>SUM(B6:G6)</f>
        <v>9676</v>
      </c>
      <c r="F62" s="21">
        <f>SUM(B7:G7)</f>
        <v>1340</v>
      </c>
      <c r="G62" s="21">
        <f>SUM(H62:J62)</f>
        <v>3407</v>
      </c>
      <c r="H62" s="21">
        <f>SUM(B8:G8)</f>
        <v>2756</v>
      </c>
      <c r="I62" s="21">
        <f>SUM(B9:G9)</f>
        <v>571</v>
      </c>
      <c r="J62" s="21">
        <f>SUM(B10:G10)</f>
        <v>80</v>
      </c>
      <c r="K62" s="21"/>
    </row>
    <row r="63" spans="1:11" ht="12.75">
      <c r="A63" t="s">
        <v>22</v>
      </c>
      <c r="C63" s="22">
        <f aca="true" t="shared" si="12" ref="C63:J63">C62/C61</f>
        <v>1.5342250530785562</v>
      </c>
      <c r="D63" s="22">
        <f t="shared" si="12"/>
        <v>1.4722278738555443</v>
      </c>
      <c r="E63" s="22">
        <f t="shared" si="12"/>
        <v>1.6728907330567082</v>
      </c>
      <c r="F63" s="22">
        <f t="shared" si="12"/>
        <v>1.4725274725274726</v>
      </c>
      <c r="G63" s="22">
        <f t="shared" si="12"/>
        <v>1.6139270487920416</v>
      </c>
      <c r="H63" s="22">
        <f t="shared" si="12"/>
        <v>1.5277161862527717</v>
      </c>
      <c r="I63" s="22">
        <f t="shared" si="12"/>
        <v>2.1877394636015324</v>
      </c>
      <c r="J63" s="22">
        <f t="shared" si="12"/>
        <v>1.7391304347826086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14334</v>
      </c>
      <c r="D66" s="21">
        <f>SUM(F16:G16)</f>
        <v>9414</v>
      </c>
      <c r="E66" s="21">
        <f>SUM(F17:G17)</f>
        <v>3175</v>
      </c>
      <c r="F66" s="21">
        <f>SUM(F18:G18)</f>
        <v>578</v>
      </c>
      <c r="G66" s="21">
        <f>SUM(H66:J66)</f>
        <v>1167</v>
      </c>
      <c r="H66" s="21">
        <f>SUM(F19:G19)</f>
        <v>1021</v>
      </c>
      <c r="I66" s="21">
        <f>SUM(F20:G20)</f>
        <v>122</v>
      </c>
      <c r="J66" s="21">
        <f>SUM(F21:G21)</f>
        <v>24</v>
      </c>
      <c r="K66" s="21"/>
    </row>
    <row r="67" spans="1:11" ht="12.75">
      <c r="A67" t="s">
        <v>21</v>
      </c>
      <c r="C67" s="21">
        <f>SUM(F12:G12)</f>
        <v>15402</v>
      </c>
      <c r="D67" s="21">
        <f>SUM(F5:G5)</f>
        <v>10275</v>
      </c>
      <c r="E67" s="21">
        <f>SUM(F6:G6)</f>
        <v>3313</v>
      </c>
      <c r="F67" s="21">
        <f>SUM(F7:G7)</f>
        <v>598</v>
      </c>
      <c r="G67" s="21">
        <f>SUM(H67:J67)</f>
        <v>1216</v>
      </c>
      <c r="H67" s="21">
        <f>SUM(F8:G8)</f>
        <v>1060</v>
      </c>
      <c r="I67" s="21">
        <f>SUM(F9:G9)</f>
        <v>131</v>
      </c>
      <c r="J67" s="21">
        <f>SUM(F10:G10)</f>
        <v>25</v>
      </c>
      <c r="K67" s="21"/>
    </row>
    <row r="68" spans="1:11" ht="12.75">
      <c r="A68" t="s">
        <v>22</v>
      </c>
      <c r="C68" s="22">
        <f aca="true" t="shared" si="13" ref="C68:J68">C67/C66</f>
        <v>1.0745081624110506</v>
      </c>
      <c r="D68" s="22">
        <f t="shared" si="13"/>
        <v>1.091459528362014</v>
      </c>
      <c r="E68" s="22">
        <f t="shared" si="13"/>
        <v>1.0434645669291338</v>
      </c>
      <c r="F68" s="22">
        <f t="shared" si="13"/>
        <v>1.0346020761245676</v>
      </c>
      <c r="G68" s="22">
        <f t="shared" si="13"/>
        <v>1.0419880034275921</v>
      </c>
      <c r="H68" s="22">
        <f t="shared" si="13"/>
        <v>1.0381978452497551</v>
      </c>
      <c r="I68" s="22">
        <f t="shared" si="13"/>
        <v>1.0737704918032787</v>
      </c>
      <c r="J68" s="22">
        <f t="shared" si="13"/>
        <v>1.0416666666666667</v>
      </c>
      <c r="K68" s="22"/>
    </row>
    <row r="70" ht="12.75">
      <c r="A70" s="5" t="s">
        <v>71</v>
      </c>
    </row>
    <row r="71" spans="1:11" ht="12.75">
      <c r="A71" t="s">
        <v>20</v>
      </c>
      <c r="C71" s="21">
        <f>B23</f>
        <v>5140</v>
      </c>
      <c r="D71" s="21">
        <f>B16</f>
        <v>2741</v>
      </c>
      <c r="E71" s="21">
        <f>B17</f>
        <v>1642</v>
      </c>
      <c r="F71" s="21">
        <f>B18</f>
        <v>194</v>
      </c>
      <c r="G71" s="21">
        <f>SUM(H71:J71)</f>
        <v>563</v>
      </c>
      <c r="H71" s="21">
        <f>B19</f>
        <v>441</v>
      </c>
      <c r="I71" s="21">
        <f>B20</f>
        <v>109</v>
      </c>
      <c r="J71" s="21">
        <f>B21</f>
        <v>13</v>
      </c>
      <c r="K71" s="21"/>
    </row>
    <row r="72" spans="1:11" ht="12.75">
      <c r="A72" t="s">
        <v>21</v>
      </c>
      <c r="C72" s="21">
        <f>B12</f>
        <v>16491</v>
      </c>
      <c r="D72" s="21">
        <f>B5</f>
        <v>8753</v>
      </c>
      <c r="E72" s="21">
        <f>B6</f>
        <v>5362</v>
      </c>
      <c r="F72" s="21">
        <f>B7</f>
        <v>602</v>
      </c>
      <c r="G72" s="21">
        <f>SUM(H72:J72)</f>
        <v>1774</v>
      </c>
      <c r="H72" s="21">
        <f>B8</f>
        <v>1337</v>
      </c>
      <c r="I72" s="21">
        <f>B9</f>
        <v>391</v>
      </c>
      <c r="J72" s="21">
        <f>B10</f>
        <v>46</v>
      </c>
      <c r="K72" s="21"/>
    </row>
    <row r="73" spans="1:11" ht="12.75">
      <c r="A73" t="s">
        <v>22</v>
      </c>
      <c r="C73" s="22">
        <f aca="true" t="shared" si="14" ref="C73:J73">C72/C71</f>
        <v>3.208365758754864</v>
      </c>
      <c r="D73" s="22">
        <f t="shared" si="14"/>
        <v>3.193360087559285</v>
      </c>
      <c r="E73" s="22">
        <f t="shared" si="14"/>
        <v>3.2655298416565164</v>
      </c>
      <c r="F73" s="22">
        <f t="shared" si="14"/>
        <v>3.1030927835051547</v>
      </c>
      <c r="G73" s="22">
        <f t="shared" si="14"/>
        <v>3.1509769094138544</v>
      </c>
      <c r="H73" s="22">
        <f t="shared" si="14"/>
        <v>3.0317460317460316</v>
      </c>
      <c r="I73" s="22">
        <f t="shared" si="14"/>
        <v>3.5871559633027523</v>
      </c>
      <c r="J73" s="22">
        <f t="shared" si="14"/>
        <v>3.5384615384615383</v>
      </c>
      <c r="K73" s="22"/>
    </row>
    <row r="75" ht="12.75">
      <c r="A75" s="5" t="s">
        <v>70</v>
      </c>
    </row>
    <row r="76" spans="1:11" ht="12.75">
      <c r="A76" t="s">
        <v>20</v>
      </c>
      <c r="C76" s="21">
        <f>C23</f>
        <v>31</v>
      </c>
      <c r="D76" s="21">
        <f>C16</f>
        <v>18</v>
      </c>
      <c r="E76" s="21">
        <f>C17</f>
        <v>8</v>
      </c>
      <c r="F76" s="21">
        <f>C18</f>
        <v>0</v>
      </c>
      <c r="G76" s="21">
        <f>SUM(H76:J76)</f>
        <v>5</v>
      </c>
      <c r="H76" s="21">
        <f>C19</f>
        <v>2</v>
      </c>
      <c r="I76" s="21">
        <f>C20</f>
        <v>3</v>
      </c>
      <c r="J76" s="21">
        <f>C21</f>
        <v>0</v>
      </c>
      <c r="K76" s="21"/>
    </row>
    <row r="77" spans="1:11" ht="12.75">
      <c r="A77" t="s">
        <v>21</v>
      </c>
      <c r="C77" s="21">
        <f>C12</f>
        <v>113</v>
      </c>
      <c r="D77" s="21">
        <f>C5</f>
        <v>57</v>
      </c>
      <c r="E77" s="21">
        <f>C6</f>
        <v>23</v>
      </c>
      <c r="F77" s="21">
        <f>C7</f>
        <v>0</v>
      </c>
      <c r="G77" s="21">
        <f>SUM(H77:J77)</f>
        <v>33</v>
      </c>
      <c r="H77" s="21">
        <f>C8</f>
        <v>12</v>
      </c>
      <c r="I77" s="21">
        <f>C9</f>
        <v>21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3.6451612903225805</v>
      </c>
      <c r="D78" s="22">
        <f t="shared" si="15"/>
        <v>3.1666666666666665</v>
      </c>
      <c r="E78" s="22">
        <f t="shared" si="15"/>
        <v>2.875</v>
      </c>
      <c r="F78" s="22" t="e">
        <f t="shared" si="15"/>
        <v>#DIV/0!</v>
      </c>
      <c r="G78" s="22">
        <f t="shared" si="15"/>
        <v>6.6</v>
      </c>
      <c r="H78" s="22">
        <f t="shared" si="15"/>
        <v>6</v>
      </c>
      <c r="I78" s="22">
        <f t="shared" si="15"/>
        <v>7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4045</v>
      </c>
      <c r="D81" s="21">
        <f>E16</f>
        <v>2572</v>
      </c>
      <c r="E81" s="21">
        <f>E17</f>
        <v>959</v>
      </c>
      <c r="F81" s="21">
        <f>E18</f>
        <v>138</v>
      </c>
      <c r="G81" s="21">
        <f>SUM(H81:J81)</f>
        <v>376</v>
      </c>
      <c r="H81" s="21">
        <f>E19</f>
        <v>340</v>
      </c>
      <c r="I81" s="21">
        <f>E20</f>
        <v>27</v>
      </c>
      <c r="J81" s="21">
        <f>E21</f>
        <v>9</v>
      </c>
      <c r="K81" s="21"/>
    </row>
    <row r="82" spans="1:11" ht="12.75">
      <c r="A82" t="s">
        <v>21</v>
      </c>
      <c r="C82" s="21">
        <f>E12</f>
        <v>4125</v>
      </c>
      <c r="D82" s="21">
        <f>E5</f>
        <v>2623</v>
      </c>
      <c r="E82" s="21">
        <f>E6</f>
        <v>978</v>
      </c>
      <c r="F82" s="21">
        <f>E7</f>
        <v>140</v>
      </c>
      <c r="G82" s="21">
        <f>SUM(H82:J82)</f>
        <v>384</v>
      </c>
      <c r="H82" s="21">
        <f>E8</f>
        <v>347</v>
      </c>
      <c r="I82" s="21">
        <f>E9</f>
        <v>28</v>
      </c>
      <c r="J82" s="21">
        <f>E10</f>
        <v>9</v>
      </c>
      <c r="K82" s="21"/>
    </row>
    <row r="83" spans="1:11" ht="12.75">
      <c r="A83" t="s">
        <v>22</v>
      </c>
      <c r="C83" s="22">
        <f aca="true" t="shared" si="16" ref="C83:J83">C82/C81</f>
        <v>1.019777503090235</v>
      </c>
      <c r="D83" s="22">
        <f t="shared" si="16"/>
        <v>1.0198289269051322</v>
      </c>
      <c r="E83" s="22">
        <f t="shared" si="16"/>
        <v>1.0198123044838374</v>
      </c>
      <c r="F83" s="22">
        <f t="shared" si="16"/>
        <v>1.0144927536231885</v>
      </c>
      <c r="G83" s="22">
        <f t="shared" si="16"/>
        <v>1.0212765957446808</v>
      </c>
      <c r="H83" s="22">
        <f t="shared" si="16"/>
        <v>1.0205882352941176</v>
      </c>
      <c r="I83" s="22">
        <f t="shared" si="16"/>
        <v>1.037037037037037</v>
      </c>
      <c r="J83" s="22">
        <f t="shared" si="16"/>
        <v>1</v>
      </c>
      <c r="K83" s="8"/>
    </row>
    <row r="85" ht="12.75">
      <c r="A85" s="18" t="s">
        <v>69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>C87/C86</f>
        <v>#DIV/0!</v>
      </c>
      <c r="D88" s="22" t="e">
        <f aca="true" t="shared" si="17" ref="D88:I88">D87/D86</f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>J87/J86</f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41960646</v>
      </c>
      <c r="D94" s="21"/>
      <c r="E94" s="21">
        <f>SUM(E95:E96)</f>
        <v>97420</v>
      </c>
      <c r="F94" s="22">
        <f>C94/E94</f>
        <v>430.7190104701293</v>
      </c>
      <c r="G94" s="21">
        <f>SUM(G95:G96)</f>
        <v>191509</v>
      </c>
      <c r="H94" s="22">
        <f>C94/G94</f>
        <v>219.10534752935894</v>
      </c>
    </row>
    <row r="95" spans="1:8" ht="12.75">
      <c r="A95" t="s">
        <v>23</v>
      </c>
      <c r="C95" s="21">
        <f>H34</f>
        <v>33863086</v>
      </c>
      <c r="D95" s="21"/>
      <c r="E95" s="21">
        <f>H23</f>
        <v>73870</v>
      </c>
      <c r="F95" s="22">
        <f>C95/E95</f>
        <v>458.41459320427776</v>
      </c>
      <c r="G95" s="21">
        <f>H12</f>
        <v>155378</v>
      </c>
      <c r="H95" s="22">
        <f>C95/G95</f>
        <v>217.94003012009424</v>
      </c>
    </row>
    <row r="96" spans="1:8" ht="12.75">
      <c r="A96" t="s">
        <v>34</v>
      </c>
      <c r="C96" s="21">
        <f>SUM(B34:G34)</f>
        <v>8097560</v>
      </c>
      <c r="D96" s="21"/>
      <c r="E96" s="21">
        <f>SUM(B23:G23)</f>
        <v>23550</v>
      </c>
      <c r="F96" s="22">
        <f>C96/E96</f>
        <v>343.84543524416137</v>
      </c>
      <c r="G96" s="21">
        <f>SUM(B12:G12)</f>
        <v>36131</v>
      </c>
      <c r="H96" s="22">
        <f>C96/G96</f>
        <v>224.11668650189588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24100820</v>
      </c>
      <c r="D98" s="21"/>
      <c r="E98" s="21">
        <f>SUM(E99:E100)</f>
        <v>55445</v>
      </c>
      <c r="F98" s="22">
        <f>C98/E98</f>
        <v>434.6797727477681</v>
      </c>
      <c r="G98" s="21">
        <f>SUM(G99:G100)</f>
        <v>110612</v>
      </c>
      <c r="H98" s="22">
        <f>C98/G98</f>
        <v>217.88612447112428</v>
      </c>
    </row>
    <row r="99" spans="1:8" ht="12.75">
      <c r="A99" t="s">
        <v>23</v>
      </c>
      <c r="C99" s="21">
        <f>H27</f>
        <v>19231561</v>
      </c>
      <c r="D99" s="21"/>
      <c r="E99" s="21">
        <f>H16</f>
        <v>40700</v>
      </c>
      <c r="F99" s="22">
        <f aca="true" t="shared" si="18" ref="F99:F114">C99/E99</f>
        <v>472.5199262899263</v>
      </c>
      <c r="G99" s="21">
        <f>H5</f>
        <v>88904</v>
      </c>
      <c r="H99" s="22">
        <f aca="true" t="shared" si="19" ref="H99:H114">C99/G99</f>
        <v>216.318287141186</v>
      </c>
    </row>
    <row r="100" spans="1:8" ht="12.75">
      <c r="A100" t="s">
        <v>34</v>
      </c>
      <c r="C100" s="21">
        <f>SUM(B27:G27)</f>
        <v>4869259</v>
      </c>
      <c r="D100" s="21"/>
      <c r="E100" s="21">
        <f>SUM(B16:G16)</f>
        <v>14745</v>
      </c>
      <c r="F100" s="22">
        <f t="shared" si="18"/>
        <v>330.2311970159376</v>
      </c>
      <c r="G100" s="21">
        <f>SUM(B5:G5)</f>
        <v>21708</v>
      </c>
      <c r="H100" s="22">
        <f t="shared" si="19"/>
        <v>224.30712179841532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10561541</v>
      </c>
      <c r="D102" s="21"/>
      <c r="E102" s="21">
        <f>SUM(E103:E104)</f>
        <v>24634</v>
      </c>
      <c r="F102" s="22">
        <f t="shared" si="18"/>
        <v>428.7383697328895</v>
      </c>
      <c r="G102" s="21">
        <f>SUM(G103:G104)</f>
        <v>47321</v>
      </c>
      <c r="H102" s="22">
        <f t="shared" si="19"/>
        <v>223.18930284651634</v>
      </c>
    </row>
    <row r="103" spans="1:8" ht="12.75">
      <c r="A103" t="s">
        <v>23</v>
      </c>
      <c r="C103" s="21">
        <f>H28</f>
        <v>8406758</v>
      </c>
      <c r="D103" s="21"/>
      <c r="E103" s="21">
        <f>H17</f>
        <v>18850</v>
      </c>
      <c r="F103" s="22">
        <f t="shared" si="18"/>
        <v>445.98185676392575</v>
      </c>
      <c r="G103" s="21">
        <f>H6</f>
        <v>37645</v>
      </c>
      <c r="H103" s="22">
        <f t="shared" si="19"/>
        <v>223.31672200823482</v>
      </c>
    </row>
    <row r="104" spans="1:8" ht="12.75">
      <c r="A104" t="s">
        <v>34</v>
      </c>
      <c r="C104" s="21">
        <f>SUM(B28:G28)</f>
        <v>2154783</v>
      </c>
      <c r="D104" s="21"/>
      <c r="E104" s="21">
        <f>SUM(B17:G17)</f>
        <v>5784</v>
      </c>
      <c r="F104" s="22">
        <f t="shared" si="18"/>
        <v>372.54201244813277</v>
      </c>
      <c r="G104" s="21">
        <f>SUM(B6:G6)</f>
        <v>9676</v>
      </c>
      <c r="H104" s="22">
        <f t="shared" si="19"/>
        <v>222.69357172385284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2143844</v>
      </c>
      <c r="D106" s="21"/>
      <c r="E106" s="21">
        <f>SUM(E107:E108)</f>
        <v>5239</v>
      </c>
      <c r="F106" s="22">
        <f t="shared" si="18"/>
        <v>409.2086276006872</v>
      </c>
      <c r="G106" s="21">
        <f>SUM(G107:G108)</f>
        <v>10064</v>
      </c>
      <c r="H106" s="22">
        <f t="shared" si="19"/>
        <v>213.0210651828299</v>
      </c>
    </row>
    <row r="107" spans="1:8" ht="12.75">
      <c r="A107" t="s">
        <v>23</v>
      </c>
      <c r="C107" s="21">
        <f>H29</f>
        <v>1846437</v>
      </c>
      <c r="D107" s="21"/>
      <c r="E107" s="21">
        <f>H18</f>
        <v>4329</v>
      </c>
      <c r="F107" s="22">
        <f t="shared" si="18"/>
        <v>426.5273735273735</v>
      </c>
      <c r="G107" s="21">
        <f>H7</f>
        <v>8724</v>
      </c>
      <c r="H107" s="22">
        <f t="shared" si="19"/>
        <v>211.6502751031637</v>
      </c>
    </row>
    <row r="108" spans="1:8" ht="12.75">
      <c r="A108" t="s">
        <v>34</v>
      </c>
      <c r="C108" s="21">
        <f>SUM(B29:G29)</f>
        <v>297407</v>
      </c>
      <c r="D108" s="21"/>
      <c r="E108" s="21">
        <f>SUM(B18:G18)</f>
        <v>910</v>
      </c>
      <c r="F108" s="22">
        <f t="shared" si="18"/>
        <v>326.8208791208791</v>
      </c>
      <c r="G108" s="21">
        <f>SUM(B7:G7)</f>
        <v>1340</v>
      </c>
      <c r="H108" s="22">
        <f t="shared" si="19"/>
        <v>221.94552238805971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5154441</v>
      </c>
      <c r="D110" s="21"/>
      <c r="E110" s="21">
        <f>SUM(E111:E112)</f>
        <v>12102</v>
      </c>
      <c r="F110" s="22">
        <f t="shared" si="18"/>
        <v>425.91646008924147</v>
      </c>
      <c r="G110" s="21">
        <f>SUM(G111:G112)</f>
        <v>23512</v>
      </c>
      <c r="H110" s="22">
        <f t="shared" si="19"/>
        <v>219.22596971759103</v>
      </c>
    </row>
    <row r="111" spans="1:8" ht="12.75">
      <c r="A111" s="11" t="s">
        <v>23</v>
      </c>
      <c r="C111" s="21">
        <f>H33</f>
        <v>4378330</v>
      </c>
      <c r="D111" s="21"/>
      <c r="E111" s="21">
        <f>H22</f>
        <v>9991</v>
      </c>
      <c r="F111" s="22">
        <f t="shared" si="18"/>
        <v>438.22740466419776</v>
      </c>
      <c r="G111" s="21">
        <f>H11</f>
        <v>20105</v>
      </c>
      <c r="H111" s="22">
        <f t="shared" si="19"/>
        <v>217.77319074857002</v>
      </c>
    </row>
    <row r="112" spans="1:8" ht="12.75">
      <c r="A112" s="11" t="s">
        <v>34</v>
      </c>
      <c r="C112" s="21">
        <f>SUM(B33:G33)</f>
        <v>776111</v>
      </c>
      <c r="D112" s="21"/>
      <c r="E112" s="21">
        <f>SUM(B22:G22)</f>
        <v>2111</v>
      </c>
      <c r="F112" s="22">
        <f t="shared" si="18"/>
        <v>367.6508763619138</v>
      </c>
      <c r="G112" s="21">
        <f>SUM(B11:G11)</f>
        <v>3407</v>
      </c>
      <c r="H112" s="22">
        <f t="shared" si="19"/>
        <v>227.7989433519225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4518925</v>
      </c>
      <c r="D114" s="21"/>
      <c r="E114" s="21">
        <f>SUM(E115:E116)</f>
        <v>10796</v>
      </c>
      <c r="F114" s="22">
        <f t="shared" si="18"/>
        <v>418.5740088921823</v>
      </c>
      <c r="G114" s="21">
        <f>SUM(G115:G116)</f>
        <v>20635</v>
      </c>
      <c r="H114" s="22">
        <f t="shared" si="19"/>
        <v>218.99321541070995</v>
      </c>
    </row>
    <row r="115" spans="1:8" ht="12.75">
      <c r="A115" t="s">
        <v>23</v>
      </c>
      <c r="C115" s="21">
        <f>H30</f>
        <v>3889758</v>
      </c>
      <c r="D115" s="21"/>
      <c r="E115" s="21">
        <f>H19</f>
        <v>8992</v>
      </c>
      <c r="F115" s="22">
        <f aca="true" t="shared" si="20" ref="F115:F124">C115/E115</f>
        <v>432.5798487544484</v>
      </c>
      <c r="G115" s="21">
        <f>H8</f>
        <v>17879</v>
      </c>
      <c r="H115" s="22">
        <f aca="true" t="shared" si="21" ref="H115:H124">C115/G115</f>
        <v>217.56015437104983</v>
      </c>
    </row>
    <row r="116" spans="1:8" ht="12.75">
      <c r="A116" t="s">
        <v>34</v>
      </c>
      <c r="C116" s="21">
        <f>SUM(B30:G30)</f>
        <v>629167</v>
      </c>
      <c r="D116" s="21"/>
      <c r="E116" s="21">
        <f>SUM(B19:G19)</f>
        <v>1804</v>
      </c>
      <c r="F116" s="22">
        <f t="shared" si="20"/>
        <v>348.7621951219512</v>
      </c>
      <c r="G116" s="21">
        <f>SUM(B8:G8)</f>
        <v>2756</v>
      </c>
      <c r="H116" s="22">
        <f t="shared" si="21"/>
        <v>228.2899129172714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557981</v>
      </c>
      <c r="D118" s="21"/>
      <c r="E118" s="21">
        <f>SUM(E119:E120)</f>
        <v>1133</v>
      </c>
      <c r="F118" s="22">
        <f t="shared" si="20"/>
        <v>492.4810238305384</v>
      </c>
      <c r="G118" s="21">
        <f>SUM(G119:G120)</f>
        <v>2524</v>
      </c>
      <c r="H118" s="22">
        <f t="shared" si="21"/>
        <v>221.0701267828843</v>
      </c>
    </row>
    <row r="119" spans="1:8" ht="12.75">
      <c r="A119" t="s">
        <v>23</v>
      </c>
      <c r="C119" s="21">
        <f>H31</f>
        <v>430705</v>
      </c>
      <c r="D119" s="21"/>
      <c r="E119" s="21">
        <f>H20</f>
        <v>872</v>
      </c>
      <c r="F119" s="22">
        <f t="shared" si="20"/>
        <v>493.927752293578</v>
      </c>
      <c r="G119" s="21">
        <f>H9</f>
        <v>1953</v>
      </c>
      <c r="H119" s="22">
        <f t="shared" si="21"/>
        <v>220.53507424475166</v>
      </c>
    </row>
    <row r="120" spans="1:8" ht="12.75">
      <c r="A120" t="s">
        <v>34</v>
      </c>
      <c r="C120" s="21">
        <f>SUM(B31:G31)</f>
        <v>127276</v>
      </c>
      <c r="D120" s="21"/>
      <c r="E120" s="21">
        <f>SUM(B20:G20)</f>
        <v>261</v>
      </c>
      <c r="F120" s="22">
        <f t="shared" si="20"/>
        <v>487.6475095785441</v>
      </c>
      <c r="G120" s="21">
        <f>SUM(B9:G9)</f>
        <v>571</v>
      </c>
      <c r="H120" s="22">
        <f t="shared" si="21"/>
        <v>222.9001751313485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77535</v>
      </c>
      <c r="D122" s="21"/>
      <c r="E122" s="21">
        <f>SUM(E123:E124)</f>
        <v>173</v>
      </c>
      <c r="F122" s="22">
        <f t="shared" si="20"/>
        <v>448.1791907514451</v>
      </c>
      <c r="G122" s="21">
        <f>SUM(G123:G124)</f>
        <v>353</v>
      </c>
      <c r="H122" s="22">
        <f t="shared" si="21"/>
        <v>219.6458923512748</v>
      </c>
    </row>
    <row r="123" spans="1:8" ht="12.75">
      <c r="A123" t="s">
        <v>23</v>
      </c>
      <c r="C123" s="21">
        <f>H32</f>
        <v>57867</v>
      </c>
      <c r="D123" s="21"/>
      <c r="E123" s="21">
        <f>H21</f>
        <v>127</v>
      </c>
      <c r="F123" s="22">
        <f t="shared" si="20"/>
        <v>455.6456692913386</v>
      </c>
      <c r="G123" s="21">
        <f>H10</f>
        <v>273</v>
      </c>
      <c r="H123" s="22">
        <f t="shared" si="21"/>
        <v>211.96703296703296</v>
      </c>
    </row>
    <row r="124" spans="1:8" ht="12.75">
      <c r="A124" t="s">
        <v>34</v>
      </c>
      <c r="C124" s="21">
        <f>SUM(B32:G32)</f>
        <v>19668</v>
      </c>
      <c r="D124" s="21"/>
      <c r="E124" s="21">
        <f>SUM(B21:G21)</f>
        <v>46</v>
      </c>
      <c r="F124" s="22">
        <f t="shared" si="20"/>
        <v>427.5652173913044</v>
      </c>
      <c r="G124" s="21">
        <f>SUM(B10:G10)</f>
        <v>80</v>
      </c>
      <c r="H124" s="22">
        <f t="shared" si="21"/>
        <v>245.85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22" ref="C130:C135">SUM(E130:I130)</f>
        <v>8726727</v>
      </c>
      <c r="D130" s="21"/>
      <c r="E130" s="21">
        <f aca="true" t="shared" si="23" ref="E130:K130">SUM(E131:E134)</f>
        <v>4869259</v>
      </c>
      <c r="F130" s="21">
        <f t="shared" si="23"/>
        <v>2154783</v>
      </c>
      <c r="G130" s="21">
        <f t="shared" si="23"/>
        <v>297407</v>
      </c>
      <c r="H130" s="21">
        <f t="shared" si="23"/>
        <v>776111</v>
      </c>
      <c r="I130" s="21">
        <f t="shared" si="23"/>
        <v>629167</v>
      </c>
      <c r="J130" s="21">
        <f t="shared" si="23"/>
        <v>127276</v>
      </c>
      <c r="K130" s="21">
        <f t="shared" si="23"/>
        <v>19668</v>
      </c>
    </row>
    <row r="131" spans="1:11" ht="12.75">
      <c r="A131" t="s">
        <v>4</v>
      </c>
      <c r="C131" s="21">
        <f t="shared" si="22"/>
        <v>3423262</v>
      </c>
      <c r="D131" s="21"/>
      <c r="E131" s="21">
        <f>SUM(F27:G27)</f>
        <v>2145767</v>
      </c>
      <c r="F131" s="21">
        <f>SUM(F28:G28)</f>
        <v>675828</v>
      </c>
      <c r="G131" s="21">
        <f>SUM(F29:G29)</f>
        <v>122124</v>
      </c>
      <c r="H131" s="21">
        <f>SUM(I131:K131)</f>
        <v>255750</v>
      </c>
      <c r="I131" s="21">
        <f>SUM(F30:G30)</f>
        <v>223793</v>
      </c>
      <c r="J131" s="21">
        <f>SUM(F31:G31)</f>
        <v>26812</v>
      </c>
      <c r="K131" s="21">
        <f>SUM(F32:G32)</f>
        <v>5145</v>
      </c>
    </row>
    <row r="132" spans="1:11" ht="12.75">
      <c r="A132" t="s">
        <v>71</v>
      </c>
      <c r="C132" s="21">
        <f t="shared" si="22"/>
        <v>3941935</v>
      </c>
      <c r="D132" s="21"/>
      <c r="E132" s="21">
        <f>B27</f>
        <v>1926633</v>
      </c>
      <c r="F132" s="21">
        <f>B28</f>
        <v>1181195</v>
      </c>
      <c r="G132" s="21">
        <f>B29</f>
        <v>133553</v>
      </c>
      <c r="H132" s="21">
        <f>SUM(I132:K132)</f>
        <v>399939</v>
      </c>
      <c r="I132" s="21">
        <f>B30</f>
        <v>300615</v>
      </c>
      <c r="J132" s="21">
        <f>B31</f>
        <v>87496</v>
      </c>
      <c r="K132" s="21">
        <f>B32</f>
        <v>11828</v>
      </c>
    </row>
    <row r="133" spans="1:11" ht="12.75">
      <c r="A133" t="s">
        <v>70</v>
      </c>
      <c r="C133" s="21">
        <f t="shared" si="22"/>
        <v>28300</v>
      </c>
      <c r="D133" s="21"/>
      <c r="E133" s="21">
        <f>C27</f>
        <v>13730</v>
      </c>
      <c r="F133" s="21">
        <f>C28</f>
        <v>5528</v>
      </c>
      <c r="G133" s="21">
        <f>C29</f>
        <v>0</v>
      </c>
      <c r="H133" s="21">
        <f>SUM(I133:K133)</f>
        <v>6980</v>
      </c>
      <c r="I133" s="21">
        <f>C30</f>
        <v>2062</v>
      </c>
      <c r="J133" s="21">
        <f>C31</f>
        <v>4918</v>
      </c>
      <c r="K133" s="21">
        <f>C32</f>
        <v>0</v>
      </c>
    </row>
    <row r="134" spans="1:11" ht="12.75">
      <c r="A134" t="s">
        <v>2</v>
      </c>
      <c r="C134" s="21">
        <f t="shared" si="22"/>
        <v>1333230</v>
      </c>
      <c r="D134" s="21"/>
      <c r="E134" s="21">
        <f>E27</f>
        <v>783129</v>
      </c>
      <c r="F134" s="21">
        <f>E28</f>
        <v>292232</v>
      </c>
      <c r="G134" s="21">
        <f>E29</f>
        <v>41730</v>
      </c>
      <c r="H134" s="21">
        <f>SUM(I134:K134)</f>
        <v>113442</v>
      </c>
      <c r="I134" s="21">
        <f>E30</f>
        <v>102697</v>
      </c>
      <c r="J134" s="21">
        <f>E31</f>
        <v>8050</v>
      </c>
      <c r="K134" s="21">
        <f>E32</f>
        <v>2695</v>
      </c>
    </row>
    <row r="135" spans="1:11" ht="12.75">
      <c r="A135" t="s">
        <v>69</v>
      </c>
      <c r="C135" s="21">
        <f t="shared" si="22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3423262</v>
      </c>
      <c r="E141" s="22">
        <f>B141/C66</f>
        <v>238.82112459885587</v>
      </c>
      <c r="G141" s="22">
        <f>B141/C67</f>
        <v>222.26087521101155</v>
      </c>
    </row>
    <row r="142" spans="1:7" ht="12.75">
      <c r="A142" t="s">
        <v>71</v>
      </c>
      <c r="B142" s="21">
        <f>C132</f>
        <v>3941935</v>
      </c>
      <c r="E142" s="22">
        <f>B142/C71</f>
        <v>766.9134241245137</v>
      </c>
      <c r="G142" s="22">
        <f>B142/C72</f>
        <v>239.03553453398823</v>
      </c>
    </row>
    <row r="143" spans="1:7" ht="12.75">
      <c r="A143" t="s">
        <v>70</v>
      </c>
      <c r="B143" s="21">
        <f>C133</f>
        <v>28300</v>
      </c>
      <c r="E143" s="22">
        <f>B143/C76</f>
        <v>912.9032258064516</v>
      </c>
      <c r="G143" s="22">
        <f>B143/C77</f>
        <v>250.44247787610618</v>
      </c>
    </row>
    <row r="144" spans="1:7" ht="12.75">
      <c r="A144" t="s">
        <v>2</v>
      </c>
      <c r="B144" s="21">
        <f>C134</f>
        <v>1333230</v>
      </c>
      <c r="E144" s="22">
        <f>B144/C81</f>
        <v>329.59950556242273</v>
      </c>
      <c r="G144" s="22">
        <f>B144/C82</f>
        <v>323.2072727272727</v>
      </c>
    </row>
    <row r="145" spans="1:7" ht="12.75">
      <c r="A145" t="s">
        <v>69</v>
      </c>
      <c r="B145" s="21">
        <f>C135</f>
        <v>0</v>
      </c>
      <c r="E145" s="28" t="e">
        <f>B145/C86</f>
        <v>#DIV/0!</v>
      </c>
      <c r="G145" s="28" t="e">
        <f>B145/C87</f>
        <v>#DIV/0!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B27" sqref="B27:H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71</v>
      </c>
      <c r="C4" s="14" t="s">
        <v>70</v>
      </c>
      <c r="D4" s="14" t="s">
        <v>69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/>
      <c r="C5" s="25"/>
      <c r="D5" s="25"/>
      <c r="E5" s="25"/>
      <c r="F5" s="25"/>
      <c r="G5" s="25"/>
      <c r="H5" s="25"/>
      <c r="I5" s="20">
        <f aca="true" t="shared" si="0" ref="I5:I11">SUM(B5:H5)</f>
        <v>0</v>
      </c>
    </row>
    <row r="6" spans="1:9" ht="12.75">
      <c r="A6" s="4" t="s">
        <v>8</v>
      </c>
      <c r="B6" s="25"/>
      <c r="C6" s="25"/>
      <c r="D6" s="25"/>
      <c r="E6" s="25"/>
      <c r="F6" s="25"/>
      <c r="G6" s="25"/>
      <c r="H6" s="25"/>
      <c r="I6" s="20">
        <f t="shared" si="0"/>
        <v>0</v>
      </c>
    </row>
    <row r="7" spans="1:9" ht="12.75">
      <c r="A7" s="4" t="s">
        <v>9</v>
      </c>
      <c r="B7" s="25"/>
      <c r="C7" s="25"/>
      <c r="D7" s="25"/>
      <c r="E7" s="25"/>
      <c r="F7" s="25"/>
      <c r="G7" s="25"/>
      <c r="H7" s="25"/>
      <c r="I7" s="20">
        <f t="shared" si="0"/>
        <v>0</v>
      </c>
    </row>
    <row r="8" spans="1:9" ht="12.75">
      <c r="A8" s="4" t="s">
        <v>10</v>
      </c>
      <c r="B8" s="25"/>
      <c r="C8" s="25"/>
      <c r="D8" s="25"/>
      <c r="E8" s="25"/>
      <c r="F8" s="25"/>
      <c r="G8" s="25"/>
      <c r="H8" s="25"/>
      <c r="I8" s="20">
        <f t="shared" si="0"/>
        <v>0</v>
      </c>
    </row>
    <row r="9" spans="1:9" ht="12.75">
      <c r="A9" s="4" t="s">
        <v>11</v>
      </c>
      <c r="B9" s="25"/>
      <c r="C9" s="25"/>
      <c r="D9" s="25"/>
      <c r="E9" s="25"/>
      <c r="F9" s="25"/>
      <c r="G9" s="25"/>
      <c r="H9" s="25"/>
      <c r="I9" s="20">
        <f t="shared" si="0"/>
        <v>0</v>
      </c>
    </row>
    <row r="10" spans="1:9" ht="12.75">
      <c r="A10" s="4" t="s">
        <v>12</v>
      </c>
      <c r="B10" s="25"/>
      <c r="C10" s="25"/>
      <c r="D10" s="25"/>
      <c r="E10" s="25"/>
      <c r="F10" s="25"/>
      <c r="G10" s="25"/>
      <c r="H10" s="25"/>
      <c r="I10" s="20">
        <f t="shared" si="0"/>
        <v>0</v>
      </c>
    </row>
    <row r="11" spans="1:9" ht="12.75">
      <c r="A11" s="4" t="s">
        <v>13</v>
      </c>
      <c r="B11" s="20">
        <f aca="true" t="shared" si="1" ref="B11:H11">SUM(B8:B10)</f>
        <v>0</v>
      </c>
      <c r="C11" s="20">
        <f t="shared" si="1"/>
        <v>0</v>
      </c>
      <c r="D11" s="20">
        <f t="shared" si="1"/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0"/>
        <v>0</v>
      </c>
    </row>
    <row r="12" spans="1:9" ht="12.75">
      <c r="A12" s="4" t="s">
        <v>14</v>
      </c>
      <c r="B12" s="20">
        <f aca="true" t="shared" si="2" ref="B12:I12">SUM(B5+B6+B7+B11)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71</v>
      </c>
      <c r="C15" s="14" t="s">
        <v>70</v>
      </c>
      <c r="D15" s="14" t="s">
        <v>69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/>
      <c r="C16" s="25"/>
      <c r="D16" s="25"/>
      <c r="E16" s="25"/>
      <c r="F16" s="25"/>
      <c r="G16" s="25"/>
      <c r="H16" s="25"/>
      <c r="I16" s="20">
        <f aca="true" t="shared" si="3" ref="I16:I22">SUM(B16:H16)</f>
        <v>0</v>
      </c>
    </row>
    <row r="17" spans="1:9" ht="12.75">
      <c r="A17" s="4" t="s">
        <v>8</v>
      </c>
      <c r="B17" s="25"/>
      <c r="C17" s="25"/>
      <c r="D17" s="25"/>
      <c r="E17" s="25"/>
      <c r="F17" s="25"/>
      <c r="G17" s="25"/>
      <c r="H17" s="25"/>
      <c r="I17" s="20">
        <f t="shared" si="3"/>
        <v>0</v>
      </c>
    </row>
    <row r="18" spans="1:9" ht="12.75">
      <c r="A18" s="4" t="s">
        <v>9</v>
      </c>
      <c r="B18" s="25"/>
      <c r="C18" s="25"/>
      <c r="D18" s="25"/>
      <c r="E18" s="25"/>
      <c r="F18" s="25"/>
      <c r="G18" s="25"/>
      <c r="H18" s="25"/>
      <c r="I18" s="20">
        <f>SUM(B18:H18)</f>
        <v>0</v>
      </c>
    </row>
    <row r="19" spans="1:9" ht="12.75">
      <c r="A19" s="4" t="s">
        <v>10</v>
      </c>
      <c r="B19" s="25"/>
      <c r="C19" s="25"/>
      <c r="D19" s="25"/>
      <c r="E19" s="25"/>
      <c r="F19" s="25"/>
      <c r="G19" s="25"/>
      <c r="H19" s="25"/>
      <c r="I19" s="20">
        <f t="shared" si="3"/>
        <v>0</v>
      </c>
    </row>
    <row r="20" spans="1:9" ht="12.75">
      <c r="A20" s="4" t="s">
        <v>11</v>
      </c>
      <c r="B20" s="25"/>
      <c r="C20" s="25"/>
      <c r="D20" s="25"/>
      <c r="E20" s="25"/>
      <c r="F20" s="25"/>
      <c r="G20" s="25"/>
      <c r="H20" s="25"/>
      <c r="I20" s="20">
        <f t="shared" si="3"/>
        <v>0</v>
      </c>
    </row>
    <row r="21" spans="1:9" ht="12.75">
      <c r="A21" s="4" t="s">
        <v>12</v>
      </c>
      <c r="B21" s="25"/>
      <c r="C21" s="25"/>
      <c r="D21" s="25"/>
      <c r="E21" s="25"/>
      <c r="F21" s="25"/>
      <c r="G21" s="25"/>
      <c r="H21" s="25"/>
      <c r="I21" s="20">
        <f t="shared" si="3"/>
        <v>0</v>
      </c>
    </row>
    <row r="22" spans="1:9" ht="12.75">
      <c r="A22" s="4" t="s">
        <v>13</v>
      </c>
      <c r="B22" s="20">
        <f aca="true" t="shared" si="4" ref="B22:H22">SUM(B19:B21)</f>
        <v>0</v>
      </c>
      <c r="C22" s="20">
        <f t="shared" si="4"/>
        <v>0</v>
      </c>
      <c r="D22" s="20">
        <f t="shared" si="4"/>
        <v>0</v>
      </c>
      <c r="E22" s="20">
        <f t="shared" si="4"/>
        <v>0</v>
      </c>
      <c r="F22" s="20">
        <f t="shared" si="4"/>
        <v>0</v>
      </c>
      <c r="G22" s="20">
        <f t="shared" si="4"/>
        <v>0</v>
      </c>
      <c r="H22" s="20">
        <f t="shared" si="4"/>
        <v>0</v>
      </c>
      <c r="I22" s="20">
        <f t="shared" si="3"/>
        <v>0</v>
      </c>
    </row>
    <row r="23" spans="1:9" ht="12.75">
      <c r="A23" s="4" t="s">
        <v>14</v>
      </c>
      <c r="B23" s="20">
        <f aca="true" t="shared" si="5" ref="B23:I23">SUM(B16+B17+B18+B22)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0">
        <f t="shared" si="5"/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71</v>
      </c>
      <c r="C26" s="14" t="s">
        <v>70</v>
      </c>
      <c r="D26" s="14" t="s">
        <v>69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/>
      <c r="C27" s="25"/>
      <c r="D27" s="25"/>
      <c r="E27" s="25"/>
      <c r="F27" s="25"/>
      <c r="G27" s="25"/>
      <c r="H27" s="25"/>
      <c r="I27" s="20">
        <f aca="true" t="shared" si="6" ref="I27:I32">SUM(B27:H27)</f>
        <v>0</v>
      </c>
    </row>
    <row r="28" spans="1:9" ht="12.75">
      <c r="A28" s="4" t="s">
        <v>8</v>
      </c>
      <c r="B28" s="25"/>
      <c r="C28" s="25"/>
      <c r="D28" s="25"/>
      <c r="E28" s="25"/>
      <c r="F28" s="25"/>
      <c r="G28" s="25"/>
      <c r="H28" s="25"/>
      <c r="I28" s="20">
        <f t="shared" si="6"/>
        <v>0</v>
      </c>
    </row>
    <row r="29" spans="1:9" ht="12.75">
      <c r="A29" s="4" t="s">
        <v>9</v>
      </c>
      <c r="B29" s="25"/>
      <c r="C29" s="25"/>
      <c r="D29" s="25"/>
      <c r="E29" s="25"/>
      <c r="F29" s="25"/>
      <c r="G29" s="25"/>
      <c r="H29" s="25"/>
      <c r="I29" s="20">
        <f t="shared" si="6"/>
        <v>0</v>
      </c>
    </row>
    <row r="30" spans="1:9" ht="12.75">
      <c r="A30" s="4" t="s">
        <v>10</v>
      </c>
      <c r="B30" s="25"/>
      <c r="C30" s="25"/>
      <c r="D30" s="25"/>
      <c r="E30" s="25"/>
      <c r="F30" s="25"/>
      <c r="G30" s="25"/>
      <c r="H30" s="25"/>
      <c r="I30" s="20">
        <f t="shared" si="6"/>
        <v>0</v>
      </c>
    </row>
    <row r="31" spans="1:9" ht="12.75">
      <c r="A31" s="4" t="s">
        <v>11</v>
      </c>
      <c r="B31" s="25"/>
      <c r="C31" s="25"/>
      <c r="D31" s="25"/>
      <c r="E31" s="25"/>
      <c r="F31" s="25"/>
      <c r="G31" s="25"/>
      <c r="H31" s="25"/>
      <c r="I31" s="20">
        <f t="shared" si="6"/>
        <v>0</v>
      </c>
    </row>
    <row r="32" spans="1:9" ht="12.75">
      <c r="A32" s="4" t="s">
        <v>12</v>
      </c>
      <c r="B32" s="25"/>
      <c r="C32" s="25"/>
      <c r="D32" s="25"/>
      <c r="E32" s="25"/>
      <c r="F32" s="25"/>
      <c r="G32" s="25"/>
      <c r="H32" s="25"/>
      <c r="I32" s="20">
        <f t="shared" si="6"/>
        <v>0</v>
      </c>
    </row>
    <row r="33" spans="1:9" ht="12.75">
      <c r="A33" s="4" t="s">
        <v>13</v>
      </c>
      <c r="B33" s="20">
        <f aca="true" t="shared" si="7" ref="B33:I33">SUM(B30:B32)</f>
        <v>0</v>
      </c>
      <c r="C33" s="20">
        <f t="shared" si="7"/>
        <v>0</v>
      </c>
      <c r="D33" s="20">
        <f t="shared" si="7"/>
        <v>0</v>
      </c>
      <c r="E33" s="20">
        <f t="shared" si="7"/>
        <v>0</v>
      </c>
      <c r="F33" s="20">
        <f t="shared" si="7"/>
        <v>0</v>
      </c>
      <c r="G33" s="20">
        <f t="shared" si="7"/>
        <v>0</v>
      </c>
      <c r="H33" s="20">
        <f t="shared" si="7"/>
        <v>0</v>
      </c>
      <c r="I33" s="20">
        <f t="shared" si="7"/>
        <v>0</v>
      </c>
    </row>
    <row r="34" spans="1:9" ht="12.75">
      <c r="A34" s="4" t="s">
        <v>14</v>
      </c>
      <c r="B34" s="20">
        <f aca="true" t="shared" si="8" ref="B34:I34">SUM(B27+B28+B29+B33)</f>
        <v>0</v>
      </c>
      <c r="C34" s="20">
        <f t="shared" si="8"/>
        <v>0</v>
      </c>
      <c r="D34" s="20">
        <f t="shared" si="8"/>
        <v>0</v>
      </c>
      <c r="E34" s="20">
        <f t="shared" si="8"/>
        <v>0</v>
      </c>
      <c r="F34" s="20">
        <f t="shared" si="8"/>
        <v>0</v>
      </c>
      <c r="G34" s="20">
        <f t="shared" si="8"/>
        <v>0</v>
      </c>
      <c r="H34" s="20">
        <f t="shared" si="8"/>
        <v>0</v>
      </c>
      <c r="I34" s="20">
        <f t="shared" si="8"/>
        <v>0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0</v>
      </c>
      <c r="D42" s="21">
        <f>I16</f>
        <v>0</v>
      </c>
      <c r="E42" s="21">
        <f>I17</f>
        <v>0</v>
      </c>
      <c r="F42" s="21">
        <f>I18</f>
        <v>0</v>
      </c>
      <c r="G42" s="21">
        <f>I22</f>
        <v>0</v>
      </c>
      <c r="H42" s="21">
        <f>I19</f>
        <v>0</v>
      </c>
      <c r="I42" s="21">
        <f>I20</f>
        <v>0</v>
      </c>
      <c r="J42" s="21">
        <f>I21</f>
        <v>0</v>
      </c>
      <c r="K42" s="21"/>
    </row>
    <row r="43" spans="1:11" ht="12.75">
      <c r="A43" t="s">
        <v>21</v>
      </c>
      <c r="C43" s="21">
        <f>SUM(D43:G43)</f>
        <v>0</v>
      </c>
      <c r="D43" s="21">
        <f>I5</f>
        <v>0</v>
      </c>
      <c r="E43" s="21">
        <f>I6</f>
        <v>0</v>
      </c>
      <c r="F43" s="21">
        <f>I7</f>
        <v>0</v>
      </c>
      <c r="G43" s="21">
        <f>I11</f>
        <v>0</v>
      </c>
      <c r="H43" s="21">
        <f>I8</f>
        <v>0</v>
      </c>
      <c r="I43" s="21">
        <f>I9</f>
        <v>0</v>
      </c>
      <c r="J43" s="21">
        <f>I10</f>
        <v>0</v>
      </c>
      <c r="K43" s="21"/>
    </row>
    <row r="44" spans="1:11" ht="12.75">
      <c r="A44" t="s">
        <v>22</v>
      </c>
      <c r="C44" s="22" t="e">
        <f aca="true" t="shared" si="9" ref="C44:J44">C43/C42</f>
        <v>#DIV/0!</v>
      </c>
      <c r="D44" s="22" t="e">
        <f t="shared" si="9"/>
        <v>#DIV/0!</v>
      </c>
      <c r="E44" s="22" t="e">
        <f t="shared" si="9"/>
        <v>#DIV/0!</v>
      </c>
      <c r="F44" s="22" t="e">
        <f t="shared" si="9"/>
        <v>#DIV/0!</v>
      </c>
      <c r="G44" s="22" t="e">
        <f t="shared" si="9"/>
        <v>#DIV/0!</v>
      </c>
      <c r="H44" s="22" t="e">
        <f t="shared" si="9"/>
        <v>#DIV/0!</v>
      </c>
      <c r="I44" s="22" t="e">
        <f t="shared" si="9"/>
        <v>#DIV/0!</v>
      </c>
      <c r="J44" s="22" t="e">
        <f t="shared" si="9"/>
        <v>#DIV/0!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0</v>
      </c>
      <c r="D47" s="21">
        <f>H16</f>
        <v>0</v>
      </c>
      <c r="E47" s="21">
        <f>H17</f>
        <v>0</v>
      </c>
      <c r="F47" s="21">
        <f>H18</f>
        <v>0</v>
      </c>
      <c r="G47" s="21">
        <f>H22</f>
        <v>0</v>
      </c>
      <c r="H47" s="21">
        <f>H19</f>
        <v>0</v>
      </c>
      <c r="I47" s="21">
        <f>H20</f>
        <v>0</v>
      </c>
      <c r="J47" s="21">
        <f>H21</f>
        <v>0</v>
      </c>
      <c r="K47" s="21"/>
    </row>
    <row r="48" spans="1:11" ht="12.75">
      <c r="A48" t="s">
        <v>21</v>
      </c>
      <c r="C48" s="21">
        <f>SUM(D48:G48)</f>
        <v>0</v>
      </c>
      <c r="D48" s="21">
        <f>H5</f>
        <v>0</v>
      </c>
      <c r="E48" s="21">
        <f>H6</f>
        <v>0</v>
      </c>
      <c r="F48" s="21">
        <f>H7</f>
        <v>0</v>
      </c>
      <c r="G48" s="21">
        <f>H11</f>
        <v>0</v>
      </c>
      <c r="H48" s="21">
        <f>H8</f>
        <v>0</v>
      </c>
      <c r="I48" s="21">
        <f>H9</f>
        <v>0</v>
      </c>
      <c r="J48" s="21">
        <f>H10</f>
        <v>0</v>
      </c>
      <c r="K48" s="21"/>
    </row>
    <row r="49" spans="1:11" ht="12.75">
      <c r="A49" t="s">
        <v>22</v>
      </c>
      <c r="C49" s="22" t="e">
        <f aca="true" t="shared" si="10" ref="C49:J49">C48/C47</f>
        <v>#DIV/0!</v>
      </c>
      <c r="D49" s="22" t="e">
        <f t="shared" si="10"/>
        <v>#DIV/0!</v>
      </c>
      <c r="E49" s="22" t="e">
        <f t="shared" si="10"/>
        <v>#DIV/0!</v>
      </c>
      <c r="F49" s="22" t="e">
        <f t="shared" si="10"/>
        <v>#DIV/0!</v>
      </c>
      <c r="G49" s="22" t="e">
        <f t="shared" si="10"/>
        <v>#DIV/0!</v>
      </c>
      <c r="H49" s="22" t="e">
        <f t="shared" si="10"/>
        <v>#DIV/0!</v>
      </c>
      <c r="I49" s="22" t="e">
        <f t="shared" si="10"/>
        <v>#DIV/0!</v>
      </c>
      <c r="J49" s="22" t="e">
        <f t="shared" si="10"/>
        <v>#DIV/0!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0</v>
      </c>
      <c r="D52" s="21">
        <f>SUM(B16:G16)</f>
        <v>0</v>
      </c>
      <c r="E52" s="21">
        <f>SUM(B17:G17)</f>
        <v>0</v>
      </c>
      <c r="F52" s="21">
        <f>SUM(B18:G18)</f>
        <v>0</v>
      </c>
      <c r="G52" s="21">
        <f>SUM(H52:J52)</f>
        <v>0</v>
      </c>
      <c r="H52" s="21">
        <f>SUM(B19:G19)</f>
        <v>0</v>
      </c>
      <c r="I52" s="21">
        <f>SUM(B20:G20)</f>
        <v>0</v>
      </c>
      <c r="J52" s="21">
        <f>SUM(B21:G21)</f>
        <v>0</v>
      </c>
      <c r="K52" s="21"/>
    </row>
    <row r="53" spans="1:11" ht="12.75">
      <c r="A53" t="s">
        <v>21</v>
      </c>
      <c r="C53" s="21">
        <f>SUM(B12:G12)</f>
        <v>0</v>
      </c>
      <c r="D53" s="21">
        <f>SUM(B5:G5)</f>
        <v>0</v>
      </c>
      <c r="E53" s="21">
        <f>SUM(B6:G6)</f>
        <v>0</v>
      </c>
      <c r="F53" s="21">
        <f>SUM(B7:G7)</f>
        <v>0</v>
      </c>
      <c r="G53" s="21">
        <f>SUM(H53:J53)</f>
        <v>0</v>
      </c>
      <c r="H53" s="21">
        <f>SUM(B8:G8)</f>
        <v>0</v>
      </c>
      <c r="I53" s="21">
        <f>SUM(B9:G9)</f>
        <v>0</v>
      </c>
      <c r="J53" s="21">
        <f>SUM(B10:G10)</f>
        <v>0</v>
      </c>
      <c r="K53" s="21"/>
    </row>
    <row r="54" spans="1:11" ht="12.75">
      <c r="A54" t="s">
        <v>22</v>
      </c>
      <c r="C54" s="22" t="e">
        <f aca="true" t="shared" si="11" ref="C54:J54">C53/C52</f>
        <v>#DIV/0!</v>
      </c>
      <c r="D54" s="22" t="e">
        <f t="shared" si="11"/>
        <v>#DIV/0!</v>
      </c>
      <c r="E54" s="22" t="e">
        <f t="shared" si="11"/>
        <v>#DIV/0!</v>
      </c>
      <c r="F54" s="22" t="e">
        <f t="shared" si="11"/>
        <v>#DIV/0!</v>
      </c>
      <c r="G54" s="22" t="e">
        <f t="shared" si="11"/>
        <v>#DIV/0!</v>
      </c>
      <c r="H54" s="22" t="e">
        <f t="shared" si="11"/>
        <v>#DIV/0!</v>
      </c>
      <c r="I54" s="22" t="e">
        <f t="shared" si="11"/>
        <v>#DIV/0!</v>
      </c>
      <c r="J54" s="22" t="e">
        <f t="shared" si="11"/>
        <v>#DIV/0!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0</v>
      </c>
      <c r="D61" s="21">
        <f>SUM(B16:G16)</f>
        <v>0</v>
      </c>
      <c r="E61" s="21">
        <f>SUM(B17:G17)</f>
        <v>0</v>
      </c>
      <c r="F61" s="21">
        <f>SUM(B18:G18)</f>
        <v>0</v>
      </c>
      <c r="G61" s="21">
        <f>SUM(H61:J61)</f>
        <v>0</v>
      </c>
      <c r="H61" s="21">
        <f>SUM(B19:G19)</f>
        <v>0</v>
      </c>
      <c r="I61" s="21">
        <f>SUM(B20:G20)</f>
        <v>0</v>
      </c>
      <c r="J61" s="21">
        <f>SUM(B21:G21)</f>
        <v>0</v>
      </c>
      <c r="K61" s="21"/>
    </row>
    <row r="62" spans="1:11" ht="12.75">
      <c r="A62" t="s">
        <v>21</v>
      </c>
      <c r="C62" s="21">
        <f>SUM(B12:G12)</f>
        <v>0</v>
      </c>
      <c r="D62" s="21">
        <f>SUM(B5:G5)</f>
        <v>0</v>
      </c>
      <c r="E62" s="21">
        <f>SUM(B6:G6)</f>
        <v>0</v>
      </c>
      <c r="F62" s="21">
        <f>SUM(B7:G7)</f>
        <v>0</v>
      </c>
      <c r="G62" s="21">
        <f>SUM(H62:J62)</f>
        <v>0</v>
      </c>
      <c r="H62" s="21">
        <f>SUM(B8:G8)</f>
        <v>0</v>
      </c>
      <c r="I62" s="21">
        <f>SUM(B9:G9)</f>
        <v>0</v>
      </c>
      <c r="J62" s="21">
        <f>SUM(B10:G10)</f>
        <v>0</v>
      </c>
      <c r="K62" s="21"/>
    </row>
    <row r="63" spans="1:11" ht="12.75">
      <c r="A63" t="s">
        <v>22</v>
      </c>
      <c r="C63" s="22" t="e">
        <f aca="true" t="shared" si="12" ref="C63:J63">C62/C61</f>
        <v>#DIV/0!</v>
      </c>
      <c r="D63" s="22" t="e">
        <f t="shared" si="12"/>
        <v>#DIV/0!</v>
      </c>
      <c r="E63" s="22" t="e">
        <f t="shared" si="12"/>
        <v>#DIV/0!</v>
      </c>
      <c r="F63" s="22" t="e">
        <f t="shared" si="12"/>
        <v>#DIV/0!</v>
      </c>
      <c r="G63" s="22" t="e">
        <f t="shared" si="12"/>
        <v>#DIV/0!</v>
      </c>
      <c r="H63" s="22" t="e">
        <f t="shared" si="12"/>
        <v>#DIV/0!</v>
      </c>
      <c r="I63" s="22" t="e">
        <f t="shared" si="12"/>
        <v>#DIV/0!</v>
      </c>
      <c r="J63" s="22" t="e">
        <f t="shared" si="12"/>
        <v>#DIV/0!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0</v>
      </c>
      <c r="D66" s="21">
        <f>SUM(F16:G16)</f>
        <v>0</v>
      </c>
      <c r="E66" s="21">
        <f>SUM(F17:G17)</f>
        <v>0</v>
      </c>
      <c r="F66" s="21">
        <f>SUM(F18:G18)</f>
        <v>0</v>
      </c>
      <c r="G66" s="21">
        <f>SUM(H66:J66)</f>
        <v>0</v>
      </c>
      <c r="H66" s="21">
        <f>SUM(F19:G19)</f>
        <v>0</v>
      </c>
      <c r="I66" s="21">
        <f>SUM(F20:G20)</f>
        <v>0</v>
      </c>
      <c r="J66" s="21">
        <f>SUM(F21:G21)</f>
        <v>0</v>
      </c>
      <c r="K66" s="21"/>
    </row>
    <row r="67" spans="1:11" ht="12.75">
      <c r="A67" t="s">
        <v>21</v>
      </c>
      <c r="C67" s="21">
        <f>SUM(F12:G12)</f>
        <v>0</v>
      </c>
      <c r="D67" s="21">
        <f>SUM(F5:G5)</f>
        <v>0</v>
      </c>
      <c r="E67" s="21">
        <f>SUM(F6:G6)</f>
        <v>0</v>
      </c>
      <c r="F67" s="21">
        <f>SUM(F7:G7)</f>
        <v>0</v>
      </c>
      <c r="G67" s="21">
        <f>SUM(H67:J67)</f>
        <v>0</v>
      </c>
      <c r="H67" s="21">
        <f>SUM(F8:G8)</f>
        <v>0</v>
      </c>
      <c r="I67" s="21">
        <f>SUM(F9:G9)</f>
        <v>0</v>
      </c>
      <c r="J67" s="21">
        <f>SUM(F10:G10)</f>
        <v>0</v>
      </c>
      <c r="K67" s="21"/>
    </row>
    <row r="68" spans="1:11" ht="12.75">
      <c r="A68" t="s">
        <v>22</v>
      </c>
      <c r="C68" s="22" t="e">
        <f aca="true" t="shared" si="13" ref="C68:J68">C67/C66</f>
        <v>#DIV/0!</v>
      </c>
      <c r="D68" s="22" t="e">
        <f t="shared" si="13"/>
        <v>#DIV/0!</v>
      </c>
      <c r="E68" s="22" t="e">
        <f t="shared" si="13"/>
        <v>#DIV/0!</v>
      </c>
      <c r="F68" s="22" t="e">
        <f t="shared" si="13"/>
        <v>#DIV/0!</v>
      </c>
      <c r="G68" s="22" t="e">
        <f t="shared" si="13"/>
        <v>#DIV/0!</v>
      </c>
      <c r="H68" s="22" t="e">
        <f t="shared" si="13"/>
        <v>#DIV/0!</v>
      </c>
      <c r="I68" s="22" t="e">
        <f t="shared" si="13"/>
        <v>#DIV/0!</v>
      </c>
      <c r="J68" s="22" t="e">
        <f t="shared" si="13"/>
        <v>#DIV/0!</v>
      </c>
      <c r="K68" s="22"/>
    </row>
    <row r="70" ht="12.75">
      <c r="A70" s="5" t="s">
        <v>71</v>
      </c>
    </row>
    <row r="71" spans="1:11" ht="12.75">
      <c r="A71" t="s">
        <v>20</v>
      </c>
      <c r="C71" s="21">
        <f>B23</f>
        <v>0</v>
      </c>
      <c r="D71" s="21">
        <f>B16</f>
        <v>0</v>
      </c>
      <c r="E71" s="21">
        <f>B17</f>
        <v>0</v>
      </c>
      <c r="F71" s="21">
        <f>B18</f>
        <v>0</v>
      </c>
      <c r="G71" s="21">
        <f>SUM(H71:J71)</f>
        <v>0</v>
      </c>
      <c r="H71" s="21">
        <f>B19</f>
        <v>0</v>
      </c>
      <c r="I71" s="21">
        <f>B20</f>
        <v>0</v>
      </c>
      <c r="J71" s="21">
        <f>B21</f>
        <v>0</v>
      </c>
      <c r="K71" s="21"/>
    </row>
    <row r="72" spans="1:11" ht="12.75">
      <c r="A72" t="s">
        <v>21</v>
      </c>
      <c r="C72" s="21">
        <f>B12</f>
        <v>0</v>
      </c>
      <c r="D72" s="21">
        <f>B5</f>
        <v>0</v>
      </c>
      <c r="E72" s="21">
        <f>B6</f>
        <v>0</v>
      </c>
      <c r="F72" s="21">
        <f>B7</f>
        <v>0</v>
      </c>
      <c r="G72" s="21">
        <f>SUM(H72:J72)</f>
        <v>0</v>
      </c>
      <c r="H72" s="21">
        <f>B8</f>
        <v>0</v>
      </c>
      <c r="I72" s="21">
        <f>B9</f>
        <v>0</v>
      </c>
      <c r="J72" s="21">
        <f>B10</f>
        <v>0</v>
      </c>
      <c r="K72" s="21"/>
    </row>
    <row r="73" spans="1:11" ht="12.75">
      <c r="A73" t="s">
        <v>22</v>
      </c>
      <c r="C73" s="22" t="e">
        <f aca="true" t="shared" si="14" ref="C73:J73">C72/C71</f>
        <v>#DIV/0!</v>
      </c>
      <c r="D73" s="22" t="e">
        <f t="shared" si="14"/>
        <v>#DIV/0!</v>
      </c>
      <c r="E73" s="22" t="e">
        <f t="shared" si="14"/>
        <v>#DIV/0!</v>
      </c>
      <c r="F73" s="22" t="e">
        <f t="shared" si="14"/>
        <v>#DIV/0!</v>
      </c>
      <c r="G73" s="22" t="e">
        <f t="shared" si="14"/>
        <v>#DIV/0!</v>
      </c>
      <c r="H73" s="22" t="e">
        <f t="shared" si="14"/>
        <v>#DIV/0!</v>
      </c>
      <c r="I73" s="22" t="e">
        <f t="shared" si="14"/>
        <v>#DIV/0!</v>
      </c>
      <c r="J73" s="22" t="e">
        <f t="shared" si="14"/>
        <v>#DIV/0!</v>
      </c>
      <c r="K73" s="22"/>
    </row>
    <row r="75" ht="12.75">
      <c r="A75" s="5" t="s">
        <v>70</v>
      </c>
    </row>
    <row r="76" spans="1:11" ht="12.75">
      <c r="A76" t="s">
        <v>20</v>
      </c>
      <c r="C76" s="21">
        <f>C23</f>
        <v>0</v>
      </c>
      <c r="D76" s="21">
        <f>C16</f>
        <v>0</v>
      </c>
      <c r="E76" s="21">
        <f>C17</f>
        <v>0</v>
      </c>
      <c r="F76" s="21">
        <f>C18</f>
        <v>0</v>
      </c>
      <c r="G76" s="21">
        <f>SUM(H76:J76)</f>
        <v>0</v>
      </c>
      <c r="H76" s="21">
        <f>C19</f>
        <v>0</v>
      </c>
      <c r="I76" s="21">
        <f>C20</f>
        <v>0</v>
      </c>
      <c r="J76" s="21">
        <f>C21</f>
        <v>0</v>
      </c>
      <c r="K76" s="21"/>
    </row>
    <row r="77" spans="1:11" ht="12.75">
      <c r="A77" t="s">
        <v>21</v>
      </c>
      <c r="C77" s="21">
        <f>C12</f>
        <v>0</v>
      </c>
      <c r="D77" s="21">
        <f>C5</f>
        <v>0</v>
      </c>
      <c r="E77" s="21">
        <f>C6</f>
        <v>0</v>
      </c>
      <c r="F77" s="21">
        <f>C7</f>
        <v>0</v>
      </c>
      <c r="G77" s="21">
        <f>SUM(H77:J77)</f>
        <v>0</v>
      </c>
      <c r="H77" s="21">
        <f>C8</f>
        <v>0</v>
      </c>
      <c r="I77" s="21">
        <f>C9</f>
        <v>0</v>
      </c>
      <c r="J77" s="21">
        <f>C10</f>
        <v>0</v>
      </c>
      <c r="K77" s="21"/>
    </row>
    <row r="78" spans="1:11" ht="12.75">
      <c r="A78" t="s">
        <v>22</v>
      </c>
      <c r="C78" s="22" t="e">
        <f aca="true" t="shared" si="15" ref="C78:J78">C77/C76</f>
        <v>#DIV/0!</v>
      </c>
      <c r="D78" s="22" t="e">
        <f t="shared" si="15"/>
        <v>#DIV/0!</v>
      </c>
      <c r="E78" s="22" t="e">
        <f t="shared" si="15"/>
        <v>#DIV/0!</v>
      </c>
      <c r="F78" s="22" t="e">
        <f t="shared" si="15"/>
        <v>#DIV/0!</v>
      </c>
      <c r="G78" s="22" t="e">
        <f t="shared" si="15"/>
        <v>#DIV/0!</v>
      </c>
      <c r="H78" s="22" t="e">
        <f t="shared" si="15"/>
        <v>#DIV/0!</v>
      </c>
      <c r="I78" s="22" t="e">
        <f t="shared" si="15"/>
        <v>#DIV/0!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0</v>
      </c>
      <c r="D81" s="21">
        <f>E16</f>
        <v>0</v>
      </c>
      <c r="E81" s="21">
        <f>E17</f>
        <v>0</v>
      </c>
      <c r="F81" s="21">
        <f>E18</f>
        <v>0</v>
      </c>
      <c r="G81" s="21">
        <f>SUM(H81:J81)</f>
        <v>0</v>
      </c>
      <c r="H81" s="21">
        <f>E19</f>
        <v>0</v>
      </c>
      <c r="I81" s="21">
        <f>E20</f>
        <v>0</v>
      </c>
      <c r="J81" s="21">
        <f>E21</f>
        <v>0</v>
      </c>
      <c r="K81" s="21"/>
    </row>
    <row r="82" spans="1:11" ht="12.75">
      <c r="A82" t="s">
        <v>21</v>
      </c>
      <c r="C82" s="21">
        <f>E12</f>
        <v>0</v>
      </c>
      <c r="D82" s="21">
        <f>E5</f>
        <v>0</v>
      </c>
      <c r="E82" s="21">
        <f>E6</f>
        <v>0</v>
      </c>
      <c r="F82" s="21">
        <f>E7</f>
        <v>0</v>
      </c>
      <c r="G82" s="21">
        <f>SUM(H82:J82)</f>
        <v>0</v>
      </c>
      <c r="H82" s="21">
        <f>E8</f>
        <v>0</v>
      </c>
      <c r="I82" s="21">
        <f>E9</f>
        <v>0</v>
      </c>
      <c r="J82" s="21">
        <f>E10</f>
        <v>0</v>
      </c>
      <c r="K82" s="21"/>
    </row>
    <row r="83" spans="1:11" ht="12.75">
      <c r="A83" t="s">
        <v>22</v>
      </c>
      <c r="C83" s="22" t="e">
        <f aca="true" t="shared" si="16" ref="C83:J83">C82/C81</f>
        <v>#DIV/0!</v>
      </c>
      <c r="D83" s="22" t="e">
        <f t="shared" si="16"/>
        <v>#DIV/0!</v>
      </c>
      <c r="E83" s="22" t="e">
        <f t="shared" si="16"/>
        <v>#DIV/0!</v>
      </c>
      <c r="F83" s="22" t="e">
        <f t="shared" si="16"/>
        <v>#DIV/0!</v>
      </c>
      <c r="G83" s="22" t="e">
        <f t="shared" si="16"/>
        <v>#DIV/0!</v>
      </c>
      <c r="H83" s="22" t="e">
        <f t="shared" si="16"/>
        <v>#DIV/0!</v>
      </c>
      <c r="I83" s="22" t="e">
        <f t="shared" si="16"/>
        <v>#DIV/0!</v>
      </c>
      <c r="J83" s="22" t="e">
        <f t="shared" si="16"/>
        <v>#DIV/0!</v>
      </c>
      <c r="K83" s="8"/>
    </row>
    <row r="85" ht="12.75">
      <c r="A85" s="18" t="s">
        <v>69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0</v>
      </c>
      <c r="D94" s="21"/>
      <c r="E94" s="21">
        <f>SUM(E95:E96)</f>
        <v>0</v>
      </c>
      <c r="F94" s="22" t="e">
        <f>C94/E94</f>
        <v>#DIV/0!</v>
      </c>
      <c r="G94" s="21">
        <f>SUM(G95:G96)</f>
        <v>0</v>
      </c>
      <c r="H94" s="22" t="e">
        <f>C94/G94</f>
        <v>#DIV/0!</v>
      </c>
    </row>
    <row r="95" spans="1:8" ht="12.75">
      <c r="A95" t="s">
        <v>23</v>
      </c>
      <c r="C95" s="21">
        <f>H34</f>
        <v>0</v>
      </c>
      <c r="D95" s="21"/>
      <c r="E95" s="21">
        <f>H23</f>
        <v>0</v>
      </c>
      <c r="F95" s="22" t="e">
        <f>C95/E95</f>
        <v>#DIV/0!</v>
      </c>
      <c r="G95" s="21">
        <f>H12</f>
        <v>0</v>
      </c>
      <c r="H95" s="22" t="e">
        <f>C95/G95</f>
        <v>#DIV/0!</v>
      </c>
    </row>
    <row r="96" spans="1:8" ht="12.75">
      <c r="A96" t="s">
        <v>34</v>
      </c>
      <c r="C96" s="21">
        <f>SUM(B34:G34)</f>
        <v>0</v>
      </c>
      <c r="D96" s="21"/>
      <c r="E96" s="21">
        <f>SUM(B23:G23)</f>
        <v>0</v>
      </c>
      <c r="F96" s="22" t="e">
        <f>C96/E96</f>
        <v>#DIV/0!</v>
      </c>
      <c r="G96" s="21">
        <f>SUM(B12:G12)</f>
        <v>0</v>
      </c>
      <c r="H96" s="22" t="e">
        <f>C96/G96</f>
        <v>#DIV/0!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0</v>
      </c>
      <c r="D98" s="21"/>
      <c r="E98" s="21">
        <f>SUM(E99:E100)</f>
        <v>0</v>
      </c>
      <c r="F98" s="22" t="e">
        <f>C98/E98</f>
        <v>#DIV/0!</v>
      </c>
      <c r="G98" s="21">
        <f>SUM(G99:G100)</f>
        <v>0</v>
      </c>
      <c r="H98" s="22" t="e">
        <f>C98/G98</f>
        <v>#DIV/0!</v>
      </c>
    </row>
    <row r="99" spans="1:8" ht="12.75">
      <c r="A99" t="s">
        <v>23</v>
      </c>
      <c r="C99" s="21">
        <f>H27</f>
        <v>0</v>
      </c>
      <c r="D99" s="21"/>
      <c r="E99" s="21">
        <f>H16</f>
        <v>0</v>
      </c>
      <c r="F99" s="22" t="e">
        <f>C99/E99</f>
        <v>#DIV/0!</v>
      </c>
      <c r="G99" s="21">
        <f>H5</f>
        <v>0</v>
      </c>
      <c r="H99" s="22" t="e">
        <f>C99/G99</f>
        <v>#DIV/0!</v>
      </c>
    </row>
    <row r="100" spans="1:8" ht="12.75">
      <c r="A100" t="s">
        <v>34</v>
      </c>
      <c r="C100" s="21">
        <f>SUM(B27:G27)</f>
        <v>0</v>
      </c>
      <c r="D100" s="21"/>
      <c r="E100" s="21">
        <f>SUM(B16:G16)</f>
        <v>0</v>
      </c>
      <c r="F100" s="22" t="e">
        <f>C100/E100</f>
        <v>#DIV/0!</v>
      </c>
      <c r="G100" s="21">
        <f>SUM(B5:G5)</f>
        <v>0</v>
      </c>
      <c r="H100" s="22" t="e">
        <f>C100/G100</f>
        <v>#DIV/0!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0</v>
      </c>
      <c r="D102" s="21"/>
      <c r="E102" s="21">
        <f>SUM(E103:E104)</f>
        <v>0</v>
      </c>
      <c r="F102" s="22" t="e">
        <f>C102/E102</f>
        <v>#DIV/0!</v>
      </c>
      <c r="G102" s="21">
        <f>SUM(G103:G104)</f>
        <v>0</v>
      </c>
      <c r="H102" s="22" t="e">
        <f>C102/G102</f>
        <v>#DIV/0!</v>
      </c>
    </row>
    <row r="103" spans="1:8" ht="12.75">
      <c r="A103" t="s">
        <v>23</v>
      </c>
      <c r="C103" s="21">
        <f>H28</f>
        <v>0</v>
      </c>
      <c r="D103" s="21"/>
      <c r="E103" s="21">
        <f>H17</f>
        <v>0</v>
      </c>
      <c r="F103" s="22" t="e">
        <f>C103/E103</f>
        <v>#DIV/0!</v>
      </c>
      <c r="G103" s="21">
        <f>H6</f>
        <v>0</v>
      </c>
      <c r="H103" s="22" t="e">
        <f>C103/G103</f>
        <v>#DIV/0!</v>
      </c>
    </row>
    <row r="104" spans="1:8" ht="12.75">
      <c r="A104" t="s">
        <v>34</v>
      </c>
      <c r="C104" s="21">
        <f>SUM(B28:G28)</f>
        <v>0</v>
      </c>
      <c r="D104" s="21"/>
      <c r="E104" s="21">
        <f>SUM(B17:G17)</f>
        <v>0</v>
      </c>
      <c r="F104" s="22" t="e">
        <f>C104/E104</f>
        <v>#DIV/0!</v>
      </c>
      <c r="G104" s="21">
        <f>SUM(B6:G6)</f>
        <v>0</v>
      </c>
      <c r="H104" s="22" t="e">
        <f>C104/G104</f>
        <v>#DIV/0!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0</v>
      </c>
      <c r="D106" s="21"/>
      <c r="E106" s="21">
        <f>SUM(E107:E108)</f>
        <v>0</v>
      </c>
      <c r="F106" s="22" t="e">
        <f>C106/E106</f>
        <v>#DIV/0!</v>
      </c>
      <c r="G106" s="21">
        <f>SUM(G107:G108)</f>
        <v>0</v>
      </c>
      <c r="H106" s="22" t="e">
        <f>C106/G106</f>
        <v>#DIV/0!</v>
      </c>
    </row>
    <row r="107" spans="1:8" ht="12.75">
      <c r="A107" t="s">
        <v>23</v>
      </c>
      <c r="C107" s="21">
        <f>H29</f>
        <v>0</v>
      </c>
      <c r="D107" s="21"/>
      <c r="E107" s="21">
        <f>H18</f>
        <v>0</v>
      </c>
      <c r="F107" s="22" t="e">
        <f>C107/E107</f>
        <v>#DIV/0!</v>
      </c>
      <c r="G107" s="21">
        <f>H7</f>
        <v>0</v>
      </c>
      <c r="H107" s="22" t="e">
        <f>C107/G107</f>
        <v>#DIV/0!</v>
      </c>
    </row>
    <row r="108" spans="1:8" ht="12.75">
      <c r="A108" t="s">
        <v>34</v>
      </c>
      <c r="C108" s="21">
        <f>SUM(B29:G29)</f>
        <v>0</v>
      </c>
      <c r="D108" s="21"/>
      <c r="E108" s="21">
        <f>SUM(B18:G18)</f>
        <v>0</v>
      </c>
      <c r="F108" s="22" t="e">
        <f>C108/E108</f>
        <v>#DIV/0!</v>
      </c>
      <c r="G108" s="21">
        <f>SUM(B7:G7)</f>
        <v>0</v>
      </c>
      <c r="H108" s="22" t="e">
        <f>C108/G108</f>
        <v>#DIV/0!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0</v>
      </c>
      <c r="D110" s="21"/>
      <c r="E110" s="21">
        <f>SUM(E111:E112)</f>
        <v>0</v>
      </c>
      <c r="F110" s="22" t="e">
        <f>C110/E110</f>
        <v>#DIV/0!</v>
      </c>
      <c r="G110" s="21">
        <f>SUM(G111:G112)</f>
        <v>0</v>
      </c>
      <c r="H110" s="22" t="e">
        <f>C110/G110</f>
        <v>#DIV/0!</v>
      </c>
    </row>
    <row r="111" spans="1:8" ht="12.75">
      <c r="A111" s="11" t="s">
        <v>23</v>
      </c>
      <c r="C111" s="21">
        <f>H33</f>
        <v>0</v>
      </c>
      <c r="D111" s="21"/>
      <c r="E111" s="21">
        <f>H22</f>
        <v>0</v>
      </c>
      <c r="F111" s="22" t="e">
        <f>C111/E111</f>
        <v>#DIV/0!</v>
      </c>
      <c r="G111" s="21">
        <f>H11</f>
        <v>0</v>
      </c>
      <c r="H111" s="22" t="e">
        <f>C111/G111</f>
        <v>#DIV/0!</v>
      </c>
    </row>
    <row r="112" spans="1:8" ht="12.75">
      <c r="A112" s="11" t="s">
        <v>34</v>
      </c>
      <c r="C112" s="21">
        <f>SUM(B33:G33)</f>
        <v>0</v>
      </c>
      <c r="D112" s="21"/>
      <c r="E112" s="21">
        <f>SUM(B22:G22)</f>
        <v>0</v>
      </c>
      <c r="F112" s="22" t="e">
        <f>C112/E112</f>
        <v>#DIV/0!</v>
      </c>
      <c r="G112" s="21">
        <f>SUM(B11:G11)</f>
        <v>0</v>
      </c>
      <c r="H112" s="22" t="e">
        <f>C112/G112</f>
        <v>#DIV/0!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0</v>
      </c>
      <c r="D114" s="21"/>
      <c r="E114" s="21">
        <f>SUM(E115:E116)</f>
        <v>0</v>
      </c>
      <c r="F114" s="22" t="e">
        <f>C114/E114</f>
        <v>#DIV/0!</v>
      </c>
      <c r="G114" s="21">
        <f>SUM(G115:G116)</f>
        <v>0</v>
      </c>
      <c r="H114" s="22" t="e">
        <f>C114/G114</f>
        <v>#DIV/0!</v>
      </c>
    </row>
    <row r="115" spans="1:8" ht="12.75">
      <c r="A115" t="s">
        <v>23</v>
      </c>
      <c r="C115" s="21">
        <f>H30</f>
        <v>0</v>
      </c>
      <c r="D115" s="21"/>
      <c r="E115" s="21">
        <f>H19</f>
        <v>0</v>
      </c>
      <c r="F115" s="22" t="e">
        <f>C115/E115</f>
        <v>#DIV/0!</v>
      </c>
      <c r="G115" s="21">
        <f>H8</f>
        <v>0</v>
      </c>
      <c r="H115" s="22" t="e">
        <f>C115/G115</f>
        <v>#DIV/0!</v>
      </c>
    </row>
    <row r="116" spans="1:8" ht="12.75">
      <c r="A116" t="s">
        <v>34</v>
      </c>
      <c r="C116" s="21">
        <f>SUM(B30:G30)</f>
        <v>0</v>
      </c>
      <c r="D116" s="21"/>
      <c r="E116" s="21">
        <f>SUM(B19:G19)</f>
        <v>0</v>
      </c>
      <c r="F116" s="22" t="e">
        <f>C116/E116</f>
        <v>#DIV/0!</v>
      </c>
      <c r="G116" s="21">
        <f>SUM(B8:G8)</f>
        <v>0</v>
      </c>
      <c r="H116" s="22" t="e">
        <f>C116/G116</f>
        <v>#DIV/0!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0</v>
      </c>
      <c r="D118" s="21"/>
      <c r="E118" s="21">
        <f>SUM(E119:E120)</f>
        <v>0</v>
      </c>
      <c r="F118" s="22" t="e">
        <f>C118/E118</f>
        <v>#DIV/0!</v>
      </c>
      <c r="G118" s="21">
        <f>SUM(G119:G120)</f>
        <v>0</v>
      </c>
      <c r="H118" s="22" t="e">
        <f>C118/G118</f>
        <v>#DIV/0!</v>
      </c>
    </row>
    <row r="119" spans="1:8" ht="12.75">
      <c r="A119" t="s">
        <v>23</v>
      </c>
      <c r="C119" s="21">
        <f>H31</f>
        <v>0</v>
      </c>
      <c r="D119" s="21"/>
      <c r="E119" s="21">
        <f>H20</f>
        <v>0</v>
      </c>
      <c r="F119" s="22" t="e">
        <f>C119/E119</f>
        <v>#DIV/0!</v>
      </c>
      <c r="G119" s="21">
        <f>H9</f>
        <v>0</v>
      </c>
      <c r="H119" s="22" t="e">
        <f>C119/G119</f>
        <v>#DIV/0!</v>
      </c>
    </row>
    <row r="120" spans="1:8" ht="12.75">
      <c r="A120" t="s">
        <v>34</v>
      </c>
      <c r="C120" s="21">
        <f>SUM(B31:G31)</f>
        <v>0</v>
      </c>
      <c r="D120" s="21"/>
      <c r="E120" s="21">
        <f>SUM(B20:G20)</f>
        <v>0</v>
      </c>
      <c r="F120" s="22" t="e">
        <f>C120/E120</f>
        <v>#DIV/0!</v>
      </c>
      <c r="G120" s="21">
        <f>SUM(B9:G9)</f>
        <v>0</v>
      </c>
      <c r="H120" s="22" t="e">
        <f>C120/G120</f>
        <v>#DIV/0!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0</v>
      </c>
      <c r="D122" s="21"/>
      <c r="E122" s="21">
        <f>SUM(E123:E124)</f>
        <v>0</v>
      </c>
      <c r="F122" s="22" t="e">
        <f>C122/E122</f>
        <v>#DIV/0!</v>
      </c>
      <c r="G122" s="21">
        <f>SUM(G123:G124)</f>
        <v>0</v>
      </c>
      <c r="H122" s="22" t="e">
        <f>C122/G122</f>
        <v>#DIV/0!</v>
      </c>
    </row>
    <row r="123" spans="1:8" ht="12.75">
      <c r="A123" t="s">
        <v>23</v>
      </c>
      <c r="C123" s="21">
        <f>H32</f>
        <v>0</v>
      </c>
      <c r="D123" s="21"/>
      <c r="E123" s="21">
        <f>H21</f>
        <v>0</v>
      </c>
      <c r="F123" s="22" t="e">
        <f>C123/E123</f>
        <v>#DIV/0!</v>
      </c>
      <c r="G123" s="21">
        <f>H10</f>
        <v>0</v>
      </c>
      <c r="H123" s="22" t="e">
        <f>C123/G123</f>
        <v>#DIV/0!</v>
      </c>
    </row>
    <row r="124" spans="1:8" ht="12.75">
      <c r="A124" t="s">
        <v>34</v>
      </c>
      <c r="C124" s="21">
        <f>SUM(B32:G32)</f>
        <v>0</v>
      </c>
      <c r="D124" s="21"/>
      <c r="E124" s="21">
        <f>SUM(B21:G21)</f>
        <v>0</v>
      </c>
      <c r="F124" s="22" t="e">
        <f>C124/E124</f>
        <v>#DIV/0!</v>
      </c>
      <c r="G124" s="21">
        <f>SUM(B10:G10)</f>
        <v>0</v>
      </c>
      <c r="H124" s="22" t="e">
        <f>C124/G124</f>
        <v>#DIV/0!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0</v>
      </c>
      <c r="D130" s="21"/>
      <c r="E130" s="21">
        <f aca="true" t="shared" si="19" ref="E130:K130">SUM(E131:E134)</f>
        <v>0</v>
      </c>
      <c r="F130" s="21">
        <f t="shared" si="19"/>
        <v>0</v>
      </c>
      <c r="G130" s="21">
        <f t="shared" si="19"/>
        <v>0</v>
      </c>
      <c r="H130" s="21">
        <f t="shared" si="19"/>
        <v>0</v>
      </c>
      <c r="I130" s="21">
        <f t="shared" si="19"/>
        <v>0</v>
      </c>
      <c r="J130" s="21">
        <f t="shared" si="19"/>
        <v>0</v>
      </c>
      <c r="K130" s="21">
        <f t="shared" si="19"/>
        <v>0</v>
      </c>
    </row>
    <row r="131" spans="1:11" ht="12.75">
      <c r="A131" t="s">
        <v>4</v>
      </c>
      <c r="C131" s="21">
        <f t="shared" si="18"/>
        <v>0</v>
      </c>
      <c r="D131" s="21"/>
      <c r="E131" s="21">
        <f>SUM(F27:G27)</f>
        <v>0</v>
      </c>
      <c r="F131" s="21">
        <f>SUM(F28:G28)</f>
        <v>0</v>
      </c>
      <c r="G131" s="21">
        <f>SUM(F29:G29)</f>
        <v>0</v>
      </c>
      <c r="H131" s="21">
        <f>SUM(I131:K131)</f>
        <v>0</v>
      </c>
      <c r="I131" s="21">
        <f>SUM(F30:G30)</f>
        <v>0</v>
      </c>
      <c r="J131" s="21">
        <f>SUM(F31:G31)</f>
        <v>0</v>
      </c>
      <c r="K131" s="21">
        <f>SUM(F32:G32)</f>
        <v>0</v>
      </c>
    </row>
    <row r="132" spans="1:11" ht="12.75">
      <c r="A132" t="s">
        <v>71</v>
      </c>
      <c r="C132" s="21">
        <f t="shared" si="18"/>
        <v>0</v>
      </c>
      <c r="D132" s="21"/>
      <c r="E132" s="21">
        <f>B27</f>
        <v>0</v>
      </c>
      <c r="F132" s="21">
        <f>B28</f>
        <v>0</v>
      </c>
      <c r="G132" s="21">
        <f>B29</f>
        <v>0</v>
      </c>
      <c r="H132" s="21">
        <f>SUM(I132:K132)</f>
        <v>0</v>
      </c>
      <c r="I132" s="21">
        <f>B30</f>
        <v>0</v>
      </c>
      <c r="J132" s="21">
        <f>B31</f>
        <v>0</v>
      </c>
      <c r="K132" s="21">
        <f>B32</f>
        <v>0</v>
      </c>
    </row>
    <row r="133" spans="1:11" ht="12.75">
      <c r="A133" t="s">
        <v>70</v>
      </c>
      <c r="C133" s="21">
        <f t="shared" si="18"/>
        <v>0</v>
      </c>
      <c r="D133" s="21"/>
      <c r="E133" s="21">
        <f>C27</f>
        <v>0</v>
      </c>
      <c r="F133" s="21">
        <f>C28</f>
        <v>0</v>
      </c>
      <c r="G133" s="21">
        <f>C29</f>
        <v>0</v>
      </c>
      <c r="H133" s="21">
        <f>SUM(I133:K133)</f>
        <v>0</v>
      </c>
      <c r="I133" s="21">
        <f>C30</f>
        <v>0</v>
      </c>
      <c r="J133" s="21">
        <f>C31</f>
        <v>0</v>
      </c>
      <c r="K133" s="21">
        <f>C32</f>
        <v>0</v>
      </c>
    </row>
    <row r="134" spans="1:11" ht="12.75">
      <c r="A134" t="s">
        <v>2</v>
      </c>
      <c r="C134" s="21">
        <f t="shared" si="18"/>
        <v>0</v>
      </c>
      <c r="D134" s="21"/>
      <c r="E134" s="21">
        <f>E27</f>
        <v>0</v>
      </c>
      <c r="F134" s="21">
        <f>E28</f>
        <v>0</v>
      </c>
      <c r="G134" s="21">
        <f>E29</f>
        <v>0</v>
      </c>
      <c r="H134" s="21">
        <f>SUM(I134:K134)</f>
        <v>0</v>
      </c>
      <c r="I134" s="21">
        <f>E30</f>
        <v>0</v>
      </c>
      <c r="J134" s="21">
        <f>E31</f>
        <v>0</v>
      </c>
      <c r="K134" s="21">
        <f>E32</f>
        <v>0</v>
      </c>
    </row>
    <row r="135" spans="1:11" ht="12.75">
      <c r="A135" t="s">
        <v>69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0</v>
      </c>
      <c r="E141" s="22" t="e">
        <f>B141/C66</f>
        <v>#DIV/0!</v>
      </c>
      <c r="G141" s="22" t="e">
        <f>B141/C67</f>
        <v>#DIV/0!</v>
      </c>
    </row>
    <row r="142" spans="1:7" ht="12.75">
      <c r="A142" t="s">
        <v>71</v>
      </c>
      <c r="B142" s="21">
        <f>C132</f>
        <v>0</v>
      </c>
      <c r="E142" s="22" t="e">
        <f>B142/C71</f>
        <v>#DIV/0!</v>
      </c>
      <c r="G142" s="22" t="e">
        <f>B142/C72</f>
        <v>#DIV/0!</v>
      </c>
    </row>
    <row r="143" spans="1:7" ht="12.75">
      <c r="A143" t="s">
        <v>70</v>
      </c>
      <c r="B143" s="21">
        <f>C133</f>
        <v>0</v>
      </c>
      <c r="E143" s="22" t="e">
        <f>B143/C76</f>
        <v>#DIV/0!</v>
      </c>
      <c r="G143" s="22" t="e">
        <f>B143/C77</f>
        <v>#DIV/0!</v>
      </c>
    </row>
    <row r="144" spans="1:7" ht="12.75">
      <c r="A144" t="s">
        <v>2</v>
      </c>
      <c r="B144" s="21">
        <f>C134</f>
        <v>0</v>
      </c>
      <c r="E144" s="22" t="e">
        <f>B144/C81</f>
        <v>#DIV/0!</v>
      </c>
      <c r="G144" s="22" t="e">
        <f>B144/C82</f>
        <v>#DIV/0!</v>
      </c>
    </row>
    <row r="145" spans="1:7" ht="12.75">
      <c r="A145" t="s">
        <v>69</v>
      </c>
      <c r="B145" s="21">
        <f>C135</f>
        <v>0</v>
      </c>
      <c r="E145" s="28" t="e">
        <f>B145/C86</f>
        <v>#DIV/0!</v>
      </c>
      <c r="G145" s="28" t="e">
        <f>B145/C87</f>
        <v>#DIV/0!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B27" sqref="B27:H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71</v>
      </c>
      <c r="C4" s="14" t="s">
        <v>70</v>
      </c>
      <c r="D4" s="14" t="s">
        <v>69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10" ht="12.75">
      <c r="A5" s="4" t="s">
        <v>7</v>
      </c>
      <c r="B5" s="25"/>
      <c r="C5" s="25"/>
      <c r="D5" s="25"/>
      <c r="E5" s="25"/>
      <c r="F5" s="25"/>
      <c r="G5" s="25"/>
      <c r="H5" s="25"/>
      <c r="I5" s="20">
        <f aca="true" t="shared" si="0" ref="I5:I11">SUM(B5:H5)</f>
        <v>0</v>
      </c>
      <c r="J5" s="20"/>
    </row>
    <row r="6" spans="1:9" ht="12.75">
      <c r="A6" s="4" t="s">
        <v>8</v>
      </c>
      <c r="B6" s="25"/>
      <c r="C6" s="25"/>
      <c r="D6" s="25"/>
      <c r="E6" s="25"/>
      <c r="F6" s="25"/>
      <c r="G6" s="25"/>
      <c r="H6" s="25"/>
      <c r="I6" s="20">
        <f t="shared" si="0"/>
        <v>0</v>
      </c>
    </row>
    <row r="7" spans="1:9" ht="12.75">
      <c r="A7" s="4" t="s">
        <v>9</v>
      </c>
      <c r="B7" s="25"/>
      <c r="C7" s="25"/>
      <c r="D7" s="25"/>
      <c r="E7" s="25"/>
      <c r="F7" s="25"/>
      <c r="G7" s="25"/>
      <c r="H7" s="25"/>
      <c r="I7" s="20">
        <f t="shared" si="0"/>
        <v>0</v>
      </c>
    </row>
    <row r="8" spans="1:9" ht="12.75">
      <c r="A8" s="4" t="s">
        <v>10</v>
      </c>
      <c r="B8" s="25"/>
      <c r="C8" s="25"/>
      <c r="D8" s="25"/>
      <c r="E8" s="25"/>
      <c r="F8" s="25"/>
      <c r="G8" s="25"/>
      <c r="H8" s="25"/>
      <c r="I8" s="20">
        <f t="shared" si="0"/>
        <v>0</v>
      </c>
    </row>
    <row r="9" spans="1:9" ht="12.75">
      <c r="A9" s="4" t="s">
        <v>11</v>
      </c>
      <c r="B9" s="25"/>
      <c r="C9" s="25"/>
      <c r="D9" s="25"/>
      <c r="E9" s="25"/>
      <c r="F9" s="25"/>
      <c r="G9" s="25"/>
      <c r="H9" s="25"/>
      <c r="I9" s="20">
        <f t="shared" si="0"/>
        <v>0</v>
      </c>
    </row>
    <row r="10" spans="1:9" ht="12.75">
      <c r="A10" s="4" t="s">
        <v>12</v>
      </c>
      <c r="B10" s="25"/>
      <c r="C10" s="25"/>
      <c r="D10" s="25"/>
      <c r="E10" s="25"/>
      <c r="F10" s="25"/>
      <c r="G10" s="25"/>
      <c r="H10" s="25"/>
      <c r="I10" s="20">
        <f t="shared" si="0"/>
        <v>0</v>
      </c>
    </row>
    <row r="11" spans="1:9" ht="12.75">
      <c r="A11" s="4" t="s">
        <v>13</v>
      </c>
      <c r="B11" s="20">
        <f aca="true" t="shared" si="1" ref="B11:H11">SUM(B8:B10)</f>
        <v>0</v>
      </c>
      <c r="C11" s="20">
        <f t="shared" si="1"/>
        <v>0</v>
      </c>
      <c r="D11" s="20">
        <f t="shared" si="1"/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0"/>
        <v>0</v>
      </c>
    </row>
    <row r="12" spans="1:9" ht="12.75">
      <c r="A12" s="4" t="s">
        <v>14</v>
      </c>
      <c r="B12" s="20">
        <f aca="true" t="shared" si="2" ref="B12:I12">SUM(B5+B6+B7+B11)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71</v>
      </c>
      <c r="C15" s="14" t="s">
        <v>70</v>
      </c>
      <c r="D15" s="14" t="s">
        <v>69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/>
      <c r="C16" s="25"/>
      <c r="D16" s="25"/>
      <c r="E16" s="25"/>
      <c r="F16" s="25"/>
      <c r="G16" s="25"/>
      <c r="H16" s="25"/>
      <c r="I16" s="20">
        <f aca="true" t="shared" si="3" ref="I16:I22">SUM(B16:H16)</f>
        <v>0</v>
      </c>
    </row>
    <row r="17" spans="1:9" ht="12.75">
      <c r="A17" s="4" t="s">
        <v>8</v>
      </c>
      <c r="B17" s="25"/>
      <c r="C17" s="25"/>
      <c r="D17" s="25"/>
      <c r="E17" s="25"/>
      <c r="F17" s="25"/>
      <c r="G17" s="25"/>
      <c r="H17" s="25"/>
      <c r="I17" s="20">
        <f t="shared" si="3"/>
        <v>0</v>
      </c>
    </row>
    <row r="18" spans="1:9" ht="12.75">
      <c r="A18" s="4" t="s">
        <v>9</v>
      </c>
      <c r="B18" s="25"/>
      <c r="C18" s="25"/>
      <c r="D18" s="25"/>
      <c r="E18" s="25"/>
      <c r="F18" s="25"/>
      <c r="G18" s="25"/>
      <c r="H18" s="25"/>
      <c r="I18" s="20">
        <f t="shared" si="3"/>
        <v>0</v>
      </c>
    </row>
    <row r="19" spans="1:9" ht="12.75">
      <c r="A19" s="4" t="s">
        <v>10</v>
      </c>
      <c r="B19" s="25"/>
      <c r="C19" s="25"/>
      <c r="D19" s="25"/>
      <c r="E19" s="25"/>
      <c r="F19" s="25"/>
      <c r="G19" s="25"/>
      <c r="H19" s="25"/>
      <c r="I19" s="20">
        <f t="shared" si="3"/>
        <v>0</v>
      </c>
    </row>
    <row r="20" spans="1:9" ht="12.75">
      <c r="A20" s="4" t="s">
        <v>11</v>
      </c>
      <c r="B20" s="25"/>
      <c r="C20" s="25"/>
      <c r="D20" s="25"/>
      <c r="E20" s="25"/>
      <c r="F20" s="25"/>
      <c r="G20" s="25"/>
      <c r="H20" s="25"/>
      <c r="I20" s="20">
        <f t="shared" si="3"/>
        <v>0</v>
      </c>
    </row>
    <row r="21" spans="1:9" ht="12.75">
      <c r="A21" s="4" t="s">
        <v>12</v>
      </c>
      <c r="B21" s="25"/>
      <c r="C21" s="25"/>
      <c r="D21" s="25"/>
      <c r="E21" s="25"/>
      <c r="F21" s="25"/>
      <c r="G21" s="25"/>
      <c r="H21" s="25"/>
      <c r="I21" s="20">
        <f t="shared" si="3"/>
        <v>0</v>
      </c>
    </row>
    <row r="22" spans="1:9" ht="12.75">
      <c r="A22" s="4" t="s">
        <v>13</v>
      </c>
      <c r="B22" s="20">
        <f aca="true" t="shared" si="4" ref="B22:H22">SUM(B19:B21)</f>
        <v>0</v>
      </c>
      <c r="C22" s="20">
        <f t="shared" si="4"/>
        <v>0</v>
      </c>
      <c r="D22" s="20">
        <f t="shared" si="4"/>
        <v>0</v>
      </c>
      <c r="E22" s="20">
        <f t="shared" si="4"/>
        <v>0</v>
      </c>
      <c r="F22" s="20">
        <f t="shared" si="4"/>
        <v>0</v>
      </c>
      <c r="G22" s="20">
        <f t="shared" si="4"/>
        <v>0</v>
      </c>
      <c r="H22" s="20">
        <f t="shared" si="4"/>
        <v>0</v>
      </c>
      <c r="I22" s="20">
        <f t="shared" si="3"/>
        <v>0</v>
      </c>
    </row>
    <row r="23" spans="1:9" ht="12.75">
      <c r="A23" s="4" t="s">
        <v>14</v>
      </c>
      <c r="B23" s="20">
        <f aca="true" t="shared" si="5" ref="B23:I23">SUM(B16+B17+B18+B22)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0">
        <f t="shared" si="5"/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71</v>
      </c>
      <c r="C26" s="14" t="s">
        <v>70</v>
      </c>
      <c r="D26" s="14" t="s">
        <v>69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/>
      <c r="C27" s="25"/>
      <c r="D27" s="25"/>
      <c r="E27" s="25"/>
      <c r="F27" s="25"/>
      <c r="G27" s="25"/>
      <c r="H27" s="25"/>
      <c r="I27" s="20">
        <f aca="true" t="shared" si="6" ref="I27:I32">SUM(B27:H27)</f>
        <v>0</v>
      </c>
    </row>
    <row r="28" spans="1:9" ht="12.75">
      <c r="A28" s="4" t="s">
        <v>8</v>
      </c>
      <c r="B28" s="25"/>
      <c r="C28" s="25"/>
      <c r="D28" s="25"/>
      <c r="E28" s="25"/>
      <c r="F28" s="25"/>
      <c r="G28" s="25"/>
      <c r="H28" s="25"/>
      <c r="I28" s="20">
        <f t="shared" si="6"/>
        <v>0</v>
      </c>
    </row>
    <row r="29" spans="1:9" ht="12.75">
      <c r="A29" s="4" t="s">
        <v>9</v>
      </c>
      <c r="B29" s="25"/>
      <c r="C29" s="25"/>
      <c r="D29" s="25"/>
      <c r="E29" s="25"/>
      <c r="F29" s="25"/>
      <c r="G29" s="25"/>
      <c r="H29" s="25"/>
      <c r="I29" s="20">
        <f t="shared" si="6"/>
        <v>0</v>
      </c>
    </row>
    <row r="30" spans="1:9" ht="12.75">
      <c r="A30" s="4" t="s">
        <v>10</v>
      </c>
      <c r="B30" s="25"/>
      <c r="C30" s="25"/>
      <c r="D30" s="25"/>
      <c r="E30" s="25"/>
      <c r="F30" s="25"/>
      <c r="G30" s="25"/>
      <c r="H30" s="25"/>
      <c r="I30" s="20">
        <f t="shared" si="6"/>
        <v>0</v>
      </c>
    </row>
    <row r="31" spans="1:9" ht="12.75">
      <c r="A31" s="4" t="s">
        <v>11</v>
      </c>
      <c r="B31" s="25"/>
      <c r="C31" s="25"/>
      <c r="D31" s="25"/>
      <c r="E31" s="25"/>
      <c r="F31" s="25"/>
      <c r="G31" s="25"/>
      <c r="H31" s="25"/>
      <c r="I31" s="20">
        <f t="shared" si="6"/>
        <v>0</v>
      </c>
    </row>
    <row r="32" spans="1:9" ht="12.75">
      <c r="A32" s="4" t="s">
        <v>12</v>
      </c>
      <c r="B32" s="25"/>
      <c r="C32" s="25"/>
      <c r="D32" s="25"/>
      <c r="E32" s="25"/>
      <c r="F32" s="25"/>
      <c r="G32" s="25"/>
      <c r="H32" s="25"/>
      <c r="I32" s="20">
        <f t="shared" si="6"/>
        <v>0</v>
      </c>
    </row>
    <row r="33" spans="1:9" ht="12.75">
      <c r="A33" s="4" t="s">
        <v>13</v>
      </c>
      <c r="B33" s="20">
        <f aca="true" t="shared" si="7" ref="B33:I33">SUM(B30:B32)</f>
        <v>0</v>
      </c>
      <c r="C33" s="20">
        <f t="shared" si="7"/>
        <v>0</v>
      </c>
      <c r="D33" s="20">
        <f t="shared" si="7"/>
        <v>0</v>
      </c>
      <c r="E33" s="20">
        <f t="shared" si="7"/>
        <v>0</v>
      </c>
      <c r="F33" s="20">
        <f t="shared" si="7"/>
        <v>0</v>
      </c>
      <c r="G33" s="20">
        <f t="shared" si="7"/>
        <v>0</v>
      </c>
      <c r="H33" s="20">
        <f t="shared" si="7"/>
        <v>0</v>
      </c>
      <c r="I33" s="20">
        <f t="shared" si="7"/>
        <v>0</v>
      </c>
    </row>
    <row r="34" spans="1:9" ht="12.75">
      <c r="A34" s="4" t="s">
        <v>14</v>
      </c>
      <c r="B34" s="20">
        <f aca="true" t="shared" si="8" ref="B34:I34">SUM(B27+B28+B29+B33)</f>
        <v>0</v>
      </c>
      <c r="C34" s="20">
        <f t="shared" si="8"/>
        <v>0</v>
      </c>
      <c r="D34" s="20">
        <f t="shared" si="8"/>
        <v>0</v>
      </c>
      <c r="E34" s="20">
        <f t="shared" si="8"/>
        <v>0</v>
      </c>
      <c r="F34" s="20">
        <f t="shared" si="8"/>
        <v>0</v>
      </c>
      <c r="G34" s="20">
        <f t="shared" si="8"/>
        <v>0</v>
      </c>
      <c r="H34" s="20">
        <f t="shared" si="8"/>
        <v>0</v>
      </c>
      <c r="I34" s="20">
        <f t="shared" si="8"/>
        <v>0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0</v>
      </c>
      <c r="D42" s="21">
        <f>I16</f>
        <v>0</v>
      </c>
      <c r="E42" s="21">
        <f>I17</f>
        <v>0</v>
      </c>
      <c r="F42" s="21">
        <f>I18</f>
        <v>0</v>
      </c>
      <c r="G42" s="21">
        <f>I22</f>
        <v>0</v>
      </c>
      <c r="H42" s="21">
        <f>I19</f>
        <v>0</v>
      </c>
      <c r="I42" s="21">
        <f>I20</f>
        <v>0</v>
      </c>
      <c r="J42" s="21">
        <f>I21</f>
        <v>0</v>
      </c>
      <c r="K42" s="21"/>
    </row>
    <row r="43" spans="1:11" ht="12.75">
      <c r="A43" t="s">
        <v>21</v>
      </c>
      <c r="C43" s="21">
        <f>SUM(D43:G43)</f>
        <v>0</v>
      </c>
      <c r="D43" s="21">
        <f>I5</f>
        <v>0</v>
      </c>
      <c r="E43" s="21">
        <f>I6</f>
        <v>0</v>
      </c>
      <c r="F43" s="21">
        <f>I7</f>
        <v>0</v>
      </c>
      <c r="G43" s="21">
        <f>I11</f>
        <v>0</v>
      </c>
      <c r="H43" s="21">
        <f>I8</f>
        <v>0</v>
      </c>
      <c r="I43" s="21">
        <f>I9</f>
        <v>0</v>
      </c>
      <c r="J43" s="21">
        <f>I10</f>
        <v>0</v>
      </c>
      <c r="K43" s="21"/>
    </row>
    <row r="44" spans="1:11" ht="12.75">
      <c r="A44" t="s">
        <v>22</v>
      </c>
      <c r="C44" s="22" t="e">
        <f aca="true" t="shared" si="9" ref="C44:J44">C43/C42</f>
        <v>#DIV/0!</v>
      </c>
      <c r="D44" s="22" t="e">
        <f t="shared" si="9"/>
        <v>#DIV/0!</v>
      </c>
      <c r="E44" s="22" t="e">
        <f t="shared" si="9"/>
        <v>#DIV/0!</v>
      </c>
      <c r="F44" s="22" t="e">
        <f t="shared" si="9"/>
        <v>#DIV/0!</v>
      </c>
      <c r="G44" s="22" t="e">
        <f t="shared" si="9"/>
        <v>#DIV/0!</v>
      </c>
      <c r="H44" s="22" t="e">
        <f t="shared" si="9"/>
        <v>#DIV/0!</v>
      </c>
      <c r="I44" s="22" t="e">
        <f t="shared" si="9"/>
        <v>#DIV/0!</v>
      </c>
      <c r="J44" s="22" t="e">
        <f t="shared" si="9"/>
        <v>#DIV/0!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0</v>
      </c>
      <c r="D47" s="21">
        <f>H16</f>
        <v>0</v>
      </c>
      <c r="E47" s="21">
        <f>H17</f>
        <v>0</v>
      </c>
      <c r="F47" s="21">
        <f>H18</f>
        <v>0</v>
      </c>
      <c r="G47" s="21">
        <f>H22</f>
        <v>0</v>
      </c>
      <c r="H47" s="21">
        <f>H19</f>
        <v>0</v>
      </c>
      <c r="I47" s="21">
        <f>H20</f>
        <v>0</v>
      </c>
      <c r="J47" s="21">
        <f>H21</f>
        <v>0</v>
      </c>
      <c r="K47" s="21"/>
    </row>
    <row r="48" spans="1:11" ht="12.75">
      <c r="A48" t="s">
        <v>21</v>
      </c>
      <c r="C48" s="21">
        <f>SUM(D48:G48)</f>
        <v>0</v>
      </c>
      <c r="D48" s="21">
        <f>H5</f>
        <v>0</v>
      </c>
      <c r="E48" s="21">
        <f>H6</f>
        <v>0</v>
      </c>
      <c r="F48" s="21">
        <f>H7</f>
        <v>0</v>
      </c>
      <c r="G48" s="21">
        <f>H11</f>
        <v>0</v>
      </c>
      <c r="H48" s="21">
        <f>H8</f>
        <v>0</v>
      </c>
      <c r="I48" s="21">
        <f>H9</f>
        <v>0</v>
      </c>
      <c r="J48" s="21">
        <f>H10</f>
        <v>0</v>
      </c>
      <c r="K48" s="21"/>
    </row>
    <row r="49" spans="1:11" ht="12.75">
      <c r="A49" t="s">
        <v>22</v>
      </c>
      <c r="C49" s="22" t="e">
        <f aca="true" t="shared" si="10" ref="C49:J49">C48/C47</f>
        <v>#DIV/0!</v>
      </c>
      <c r="D49" s="22" t="e">
        <f t="shared" si="10"/>
        <v>#DIV/0!</v>
      </c>
      <c r="E49" s="22" t="e">
        <f t="shared" si="10"/>
        <v>#DIV/0!</v>
      </c>
      <c r="F49" s="22" t="e">
        <f t="shared" si="10"/>
        <v>#DIV/0!</v>
      </c>
      <c r="G49" s="22" t="e">
        <f t="shared" si="10"/>
        <v>#DIV/0!</v>
      </c>
      <c r="H49" s="22" t="e">
        <f t="shared" si="10"/>
        <v>#DIV/0!</v>
      </c>
      <c r="I49" s="22" t="e">
        <f t="shared" si="10"/>
        <v>#DIV/0!</v>
      </c>
      <c r="J49" s="22" t="e">
        <f t="shared" si="10"/>
        <v>#DIV/0!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0</v>
      </c>
      <c r="D52" s="21">
        <f>SUM(B16:G16)</f>
        <v>0</v>
      </c>
      <c r="E52" s="21">
        <f>SUM(B17:G17)</f>
        <v>0</v>
      </c>
      <c r="F52" s="21">
        <f>SUM(B18:G18)</f>
        <v>0</v>
      </c>
      <c r="G52" s="21">
        <f>SUM(H52:J52)</f>
        <v>0</v>
      </c>
      <c r="H52" s="21">
        <f>SUM(B19:G19)</f>
        <v>0</v>
      </c>
      <c r="I52" s="21">
        <f>SUM(B20:G20)</f>
        <v>0</v>
      </c>
      <c r="J52" s="21">
        <f>SUM(B21:G21)</f>
        <v>0</v>
      </c>
      <c r="K52" s="21"/>
    </row>
    <row r="53" spans="1:11" ht="12.75">
      <c r="A53" t="s">
        <v>21</v>
      </c>
      <c r="C53" s="21">
        <f>SUM(B12:G12)</f>
        <v>0</v>
      </c>
      <c r="D53" s="21">
        <f>SUM(B5:G5)</f>
        <v>0</v>
      </c>
      <c r="E53" s="21">
        <f>SUM(B6:G6)</f>
        <v>0</v>
      </c>
      <c r="F53" s="21">
        <f>SUM(B7:G7)</f>
        <v>0</v>
      </c>
      <c r="G53" s="21">
        <f>SUM(H53:J53)</f>
        <v>0</v>
      </c>
      <c r="H53" s="21">
        <f>SUM(B8:G8)</f>
        <v>0</v>
      </c>
      <c r="I53" s="21">
        <f>SUM(B9:G9)</f>
        <v>0</v>
      </c>
      <c r="J53" s="21">
        <f>SUM(B10:G10)</f>
        <v>0</v>
      </c>
      <c r="K53" s="21"/>
    </row>
    <row r="54" spans="1:11" ht="12.75">
      <c r="A54" t="s">
        <v>22</v>
      </c>
      <c r="C54" s="22" t="e">
        <f aca="true" t="shared" si="11" ref="C54:J54">C53/C52</f>
        <v>#DIV/0!</v>
      </c>
      <c r="D54" s="22" t="e">
        <f t="shared" si="11"/>
        <v>#DIV/0!</v>
      </c>
      <c r="E54" s="22" t="e">
        <f t="shared" si="11"/>
        <v>#DIV/0!</v>
      </c>
      <c r="F54" s="22" t="e">
        <f t="shared" si="11"/>
        <v>#DIV/0!</v>
      </c>
      <c r="G54" s="22" t="e">
        <f t="shared" si="11"/>
        <v>#DIV/0!</v>
      </c>
      <c r="H54" s="22" t="e">
        <f t="shared" si="11"/>
        <v>#DIV/0!</v>
      </c>
      <c r="I54" s="22" t="e">
        <f t="shared" si="11"/>
        <v>#DIV/0!</v>
      </c>
      <c r="J54" s="22" t="e">
        <f t="shared" si="11"/>
        <v>#DIV/0!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0</v>
      </c>
      <c r="D61" s="21">
        <f>SUM(B16:G16)</f>
        <v>0</v>
      </c>
      <c r="E61" s="21">
        <f>SUM(B17:G17)</f>
        <v>0</v>
      </c>
      <c r="F61" s="21">
        <f>SUM(B18:G18)</f>
        <v>0</v>
      </c>
      <c r="G61" s="21">
        <f>SUM(H61:J61)</f>
        <v>0</v>
      </c>
      <c r="H61" s="21">
        <f>SUM(B19:G19)</f>
        <v>0</v>
      </c>
      <c r="I61" s="21">
        <f>SUM(B20:G20)</f>
        <v>0</v>
      </c>
      <c r="J61" s="21">
        <f>SUM(B21:G21)</f>
        <v>0</v>
      </c>
      <c r="K61" s="21"/>
    </row>
    <row r="62" spans="1:11" ht="12.75">
      <c r="A62" t="s">
        <v>21</v>
      </c>
      <c r="C62" s="21">
        <f>SUM(B12:G12)</f>
        <v>0</v>
      </c>
      <c r="D62" s="21">
        <f>SUM(B5:G5)</f>
        <v>0</v>
      </c>
      <c r="E62" s="21">
        <f>SUM(B6:G6)</f>
        <v>0</v>
      </c>
      <c r="F62" s="21">
        <f>SUM(B7:G7)</f>
        <v>0</v>
      </c>
      <c r="G62" s="21">
        <f>SUM(H62:J62)</f>
        <v>0</v>
      </c>
      <c r="H62" s="21">
        <f>SUM(B8:G8)</f>
        <v>0</v>
      </c>
      <c r="I62" s="21">
        <f>SUM(B9:G9)</f>
        <v>0</v>
      </c>
      <c r="J62" s="21">
        <f>SUM(B10:G10)</f>
        <v>0</v>
      </c>
      <c r="K62" s="21"/>
    </row>
    <row r="63" spans="1:11" ht="12.75">
      <c r="A63" t="s">
        <v>22</v>
      </c>
      <c r="C63" s="22" t="e">
        <f aca="true" t="shared" si="12" ref="C63:J63">C62/C61</f>
        <v>#DIV/0!</v>
      </c>
      <c r="D63" s="22" t="e">
        <f t="shared" si="12"/>
        <v>#DIV/0!</v>
      </c>
      <c r="E63" s="22" t="e">
        <f t="shared" si="12"/>
        <v>#DIV/0!</v>
      </c>
      <c r="F63" s="22" t="e">
        <f t="shared" si="12"/>
        <v>#DIV/0!</v>
      </c>
      <c r="G63" s="22" t="e">
        <f t="shared" si="12"/>
        <v>#DIV/0!</v>
      </c>
      <c r="H63" s="22" t="e">
        <f t="shared" si="12"/>
        <v>#DIV/0!</v>
      </c>
      <c r="I63" s="22" t="e">
        <f t="shared" si="12"/>
        <v>#DIV/0!</v>
      </c>
      <c r="J63" s="22" t="e">
        <f t="shared" si="12"/>
        <v>#DIV/0!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0</v>
      </c>
      <c r="D66" s="21">
        <f>SUM(F16:G16)</f>
        <v>0</v>
      </c>
      <c r="E66" s="21">
        <f>SUM(F17:G17)</f>
        <v>0</v>
      </c>
      <c r="F66" s="21">
        <f>SUM(F18:G18)</f>
        <v>0</v>
      </c>
      <c r="G66" s="21">
        <f>SUM(H66:J66)</f>
        <v>0</v>
      </c>
      <c r="H66" s="21">
        <f>SUM(F19:G19)</f>
        <v>0</v>
      </c>
      <c r="I66" s="21">
        <f>SUM(F20:G20)</f>
        <v>0</v>
      </c>
      <c r="J66" s="21">
        <f>SUM(F21:G21)</f>
        <v>0</v>
      </c>
      <c r="K66" s="21"/>
    </row>
    <row r="67" spans="1:11" ht="12.75">
      <c r="A67" t="s">
        <v>21</v>
      </c>
      <c r="C67" s="21">
        <f>SUM(F12:G12)</f>
        <v>0</v>
      </c>
      <c r="D67" s="21">
        <f>SUM(F5:G5)</f>
        <v>0</v>
      </c>
      <c r="E67" s="21">
        <f>SUM(F6:G6)</f>
        <v>0</v>
      </c>
      <c r="F67" s="21">
        <f>SUM(F7:G7)</f>
        <v>0</v>
      </c>
      <c r="G67" s="21">
        <f>SUM(H67:J67)</f>
        <v>0</v>
      </c>
      <c r="H67" s="21">
        <f>SUM(F8:G8)</f>
        <v>0</v>
      </c>
      <c r="I67" s="21">
        <f>SUM(F9:G9)</f>
        <v>0</v>
      </c>
      <c r="J67" s="21">
        <f>SUM(F10:G10)</f>
        <v>0</v>
      </c>
      <c r="K67" s="21"/>
    </row>
    <row r="68" spans="1:11" ht="12.75">
      <c r="A68" t="s">
        <v>22</v>
      </c>
      <c r="C68" s="22" t="e">
        <f aca="true" t="shared" si="13" ref="C68:J68">C67/C66</f>
        <v>#DIV/0!</v>
      </c>
      <c r="D68" s="22" t="e">
        <f t="shared" si="13"/>
        <v>#DIV/0!</v>
      </c>
      <c r="E68" s="22" t="e">
        <f t="shared" si="13"/>
        <v>#DIV/0!</v>
      </c>
      <c r="F68" s="22" t="e">
        <f t="shared" si="13"/>
        <v>#DIV/0!</v>
      </c>
      <c r="G68" s="22" t="e">
        <f t="shared" si="13"/>
        <v>#DIV/0!</v>
      </c>
      <c r="H68" s="22" t="e">
        <f t="shared" si="13"/>
        <v>#DIV/0!</v>
      </c>
      <c r="I68" s="22" t="e">
        <f t="shared" si="13"/>
        <v>#DIV/0!</v>
      </c>
      <c r="J68" s="22" t="e">
        <f t="shared" si="13"/>
        <v>#DIV/0!</v>
      </c>
      <c r="K68" s="22"/>
    </row>
    <row r="70" ht="12.75">
      <c r="A70" s="5" t="s">
        <v>71</v>
      </c>
    </row>
    <row r="71" spans="1:11" ht="12.75">
      <c r="A71" t="s">
        <v>20</v>
      </c>
      <c r="C71" s="21">
        <f>B23</f>
        <v>0</v>
      </c>
      <c r="D71" s="21">
        <f>B16</f>
        <v>0</v>
      </c>
      <c r="E71" s="21">
        <f>B17</f>
        <v>0</v>
      </c>
      <c r="F71" s="21">
        <f>B18</f>
        <v>0</v>
      </c>
      <c r="G71" s="21">
        <f>SUM(H71:J71)</f>
        <v>0</v>
      </c>
      <c r="H71" s="21">
        <f>B19</f>
        <v>0</v>
      </c>
      <c r="I71" s="21">
        <f>B20</f>
        <v>0</v>
      </c>
      <c r="J71" s="21">
        <f>B21</f>
        <v>0</v>
      </c>
      <c r="K71" s="21"/>
    </row>
    <row r="72" spans="1:11" ht="12.75">
      <c r="A72" t="s">
        <v>21</v>
      </c>
      <c r="C72" s="21">
        <f>B12</f>
        <v>0</v>
      </c>
      <c r="D72" s="21">
        <f>B5</f>
        <v>0</v>
      </c>
      <c r="E72" s="21">
        <f>B6</f>
        <v>0</v>
      </c>
      <c r="F72" s="21">
        <f>B7</f>
        <v>0</v>
      </c>
      <c r="G72" s="21">
        <f>SUM(H72:J72)</f>
        <v>0</v>
      </c>
      <c r="H72" s="21">
        <f>B8</f>
        <v>0</v>
      </c>
      <c r="I72" s="21">
        <f>B9</f>
        <v>0</v>
      </c>
      <c r="J72" s="21">
        <f>B10</f>
        <v>0</v>
      </c>
      <c r="K72" s="21"/>
    </row>
    <row r="73" spans="1:11" ht="12.75">
      <c r="A73" t="s">
        <v>22</v>
      </c>
      <c r="C73" s="22" t="e">
        <f aca="true" t="shared" si="14" ref="C73:J73">C72/C71</f>
        <v>#DIV/0!</v>
      </c>
      <c r="D73" s="22" t="e">
        <f t="shared" si="14"/>
        <v>#DIV/0!</v>
      </c>
      <c r="E73" s="22" t="e">
        <f t="shared" si="14"/>
        <v>#DIV/0!</v>
      </c>
      <c r="F73" s="22" t="e">
        <f t="shared" si="14"/>
        <v>#DIV/0!</v>
      </c>
      <c r="G73" s="22" t="e">
        <f t="shared" si="14"/>
        <v>#DIV/0!</v>
      </c>
      <c r="H73" s="22" t="e">
        <f t="shared" si="14"/>
        <v>#DIV/0!</v>
      </c>
      <c r="I73" s="22" t="e">
        <f t="shared" si="14"/>
        <v>#DIV/0!</v>
      </c>
      <c r="J73" s="22" t="e">
        <f t="shared" si="14"/>
        <v>#DIV/0!</v>
      </c>
      <c r="K73" s="22"/>
    </row>
    <row r="75" ht="12.75">
      <c r="A75" s="5" t="s">
        <v>70</v>
      </c>
    </row>
    <row r="76" spans="1:11" ht="12.75">
      <c r="A76" t="s">
        <v>20</v>
      </c>
      <c r="C76" s="21">
        <f>C23</f>
        <v>0</v>
      </c>
      <c r="D76" s="21">
        <f>C16</f>
        <v>0</v>
      </c>
      <c r="E76" s="21">
        <f>C17</f>
        <v>0</v>
      </c>
      <c r="F76" s="21">
        <f>C18</f>
        <v>0</v>
      </c>
      <c r="G76" s="21">
        <f>SUM(H76:J76)</f>
        <v>0</v>
      </c>
      <c r="H76" s="21">
        <f>C19</f>
        <v>0</v>
      </c>
      <c r="I76" s="21">
        <f>C20</f>
        <v>0</v>
      </c>
      <c r="J76" s="21">
        <f>C21</f>
        <v>0</v>
      </c>
      <c r="K76" s="21"/>
    </row>
    <row r="77" spans="1:11" ht="12.75">
      <c r="A77" t="s">
        <v>21</v>
      </c>
      <c r="C77" s="21">
        <f>C12</f>
        <v>0</v>
      </c>
      <c r="D77" s="21">
        <f>C5</f>
        <v>0</v>
      </c>
      <c r="E77" s="21">
        <f>C6</f>
        <v>0</v>
      </c>
      <c r="F77" s="21">
        <f>C7</f>
        <v>0</v>
      </c>
      <c r="G77" s="21">
        <f>SUM(H77:J77)</f>
        <v>0</v>
      </c>
      <c r="H77" s="21">
        <f>C8</f>
        <v>0</v>
      </c>
      <c r="I77" s="21">
        <f>C9</f>
        <v>0</v>
      </c>
      <c r="J77" s="21">
        <f>C10</f>
        <v>0</v>
      </c>
      <c r="K77" s="21"/>
    </row>
    <row r="78" spans="1:11" ht="12.75">
      <c r="A78" t="s">
        <v>22</v>
      </c>
      <c r="C78" s="22" t="e">
        <f aca="true" t="shared" si="15" ref="C78:J78">C77/C76</f>
        <v>#DIV/0!</v>
      </c>
      <c r="D78" s="22" t="e">
        <f t="shared" si="15"/>
        <v>#DIV/0!</v>
      </c>
      <c r="E78" s="22" t="e">
        <f t="shared" si="15"/>
        <v>#DIV/0!</v>
      </c>
      <c r="F78" s="22" t="e">
        <f t="shared" si="15"/>
        <v>#DIV/0!</v>
      </c>
      <c r="G78" s="22" t="e">
        <f t="shared" si="15"/>
        <v>#DIV/0!</v>
      </c>
      <c r="H78" s="22" t="e">
        <f t="shared" si="15"/>
        <v>#DIV/0!</v>
      </c>
      <c r="I78" s="22" t="e">
        <f t="shared" si="15"/>
        <v>#DIV/0!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0</v>
      </c>
      <c r="D81" s="21">
        <f>E16</f>
        <v>0</v>
      </c>
      <c r="E81" s="21">
        <f>E17</f>
        <v>0</v>
      </c>
      <c r="F81" s="21">
        <f>E18</f>
        <v>0</v>
      </c>
      <c r="G81" s="21">
        <f>SUM(H81:J81)</f>
        <v>0</v>
      </c>
      <c r="H81" s="21">
        <f>E19</f>
        <v>0</v>
      </c>
      <c r="I81" s="21">
        <f>E20</f>
        <v>0</v>
      </c>
      <c r="J81" s="21">
        <f>E21</f>
        <v>0</v>
      </c>
      <c r="K81" s="21"/>
    </row>
    <row r="82" spans="1:11" ht="12.75">
      <c r="A82" t="s">
        <v>21</v>
      </c>
      <c r="C82" s="21">
        <f>E12</f>
        <v>0</v>
      </c>
      <c r="D82" s="21">
        <f>E5</f>
        <v>0</v>
      </c>
      <c r="E82" s="21">
        <f>E6</f>
        <v>0</v>
      </c>
      <c r="F82" s="21">
        <f>E7</f>
        <v>0</v>
      </c>
      <c r="G82" s="21">
        <f>SUM(H82:J82)</f>
        <v>0</v>
      </c>
      <c r="H82" s="21">
        <f>E8</f>
        <v>0</v>
      </c>
      <c r="I82" s="21">
        <f>E9</f>
        <v>0</v>
      </c>
      <c r="J82" s="21">
        <f>E10</f>
        <v>0</v>
      </c>
      <c r="K82" s="21"/>
    </row>
    <row r="83" spans="1:11" ht="12.75">
      <c r="A83" t="s">
        <v>22</v>
      </c>
      <c r="C83" s="22" t="e">
        <f aca="true" t="shared" si="16" ref="C83:J83">C82/C81</f>
        <v>#DIV/0!</v>
      </c>
      <c r="D83" s="22" t="e">
        <f t="shared" si="16"/>
        <v>#DIV/0!</v>
      </c>
      <c r="E83" s="22" t="e">
        <f t="shared" si="16"/>
        <v>#DIV/0!</v>
      </c>
      <c r="F83" s="22" t="e">
        <f t="shared" si="16"/>
        <v>#DIV/0!</v>
      </c>
      <c r="G83" s="22" t="e">
        <f t="shared" si="16"/>
        <v>#DIV/0!</v>
      </c>
      <c r="H83" s="22" t="e">
        <f t="shared" si="16"/>
        <v>#DIV/0!</v>
      </c>
      <c r="I83" s="22" t="e">
        <f t="shared" si="16"/>
        <v>#DIV/0!</v>
      </c>
      <c r="J83" s="22" t="e">
        <f t="shared" si="16"/>
        <v>#DIV/0!</v>
      </c>
      <c r="K83" s="8"/>
    </row>
    <row r="85" ht="12.75">
      <c r="A85" s="18" t="s">
        <v>69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0</v>
      </c>
      <c r="D94" s="21"/>
      <c r="E94" s="21">
        <f>SUM(E95:E96)</f>
        <v>0</v>
      </c>
      <c r="F94" s="22" t="e">
        <f>C94/E94</f>
        <v>#DIV/0!</v>
      </c>
      <c r="G94" s="21">
        <f>SUM(G95:G96)</f>
        <v>0</v>
      </c>
      <c r="H94" s="22" t="e">
        <f>C94/G94</f>
        <v>#DIV/0!</v>
      </c>
    </row>
    <row r="95" spans="1:8" ht="12.75">
      <c r="A95" t="s">
        <v>23</v>
      </c>
      <c r="C95" s="21">
        <f>H34</f>
        <v>0</v>
      </c>
      <c r="D95" s="21"/>
      <c r="E95" s="21">
        <f>H23</f>
        <v>0</v>
      </c>
      <c r="F95" s="22" t="e">
        <f>C95/E95</f>
        <v>#DIV/0!</v>
      </c>
      <c r="G95" s="21">
        <f>H12</f>
        <v>0</v>
      </c>
      <c r="H95" s="22" t="e">
        <f>C95/G95</f>
        <v>#DIV/0!</v>
      </c>
    </row>
    <row r="96" spans="1:8" ht="12.75">
      <c r="A96" t="s">
        <v>34</v>
      </c>
      <c r="C96" s="21">
        <f>SUM(B34:G34)</f>
        <v>0</v>
      </c>
      <c r="D96" s="21"/>
      <c r="E96" s="21">
        <f>SUM(B23:G23)</f>
        <v>0</v>
      </c>
      <c r="F96" s="22" t="e">
        <f>C96/E96</f>
        <v>#DIV/0!</v>
      </c>
      <c r="G96" s="21">
        <f>SUM(B12:G12)</f>
        <v>0</v>
      </c>
      <c r="H96" s="22" t="e">
        <f>C96/G96</f>
        <v>#DIV/0!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0</v>
      </c>
      <c r="D98" s="21"/>
      <c r="E98" s="21">
        <f>SUM(E99:E100)</f>
        <v>0</v>
      </c>
      <c r="F98" s="22" t="e">
        <f>C98/E98</f>
        <v>#DIV/0!</v>
      </c>
      <c r="G98" s="21">
        <f>SUM(G99:G100)</f>
        <v>0</v>
      </c>
      <c r="H98" s="22" t="e">
        <f>C98/G98</f>
        <v>#DIV/0!</v>
      </c>
    </row>
    <row r="99" spans="1:8" ht="12.75">
      <c r="A99" t="s">
        <v>23</v>
      </c>
      <c r="C99" s="21">
        <f>H27</f>
        <v>0</v>
      </c>
      <c r="D99" s="21"/>
      <c r="E99" s="21">
        <f>H16</f>
        <v>0</v>
      </c>
      <c r="F99" s="22" t="e">
        <f>C99/E99</f>
        <v>#DIV/0!</v>
      </c>
      <c r="G99" s="21">
        <f>H5</f>
        <v>0</v>
      </c>
      <c r="H99" s="22" t="e">
        <f>C99/G99</f>
        <v>#DIV/0!</v>
      </c>
    </row>
    <row r="100" spans="1:8" ht="12.75">
      <c r="A100" t="s">
        <v>34</v>
      </c>
      <c r="C100" s="21">
        <f>SUM(B27:G27)</f>
        <v>0</v>
      </c>
      <c r="D100" s="21"/>
      <c r="E100" s="21">
        <f>SUM(B16:G16)</f>
        <v>0</v>
      </c>
      <c r="F100" s="22" t="e">
        <f>C100/E100</f>
        <v>#DIV/0!</v>
      </c>
      <c r="G100" s="21">
        <f>SUM(B5:G5)</f>
        <v>0</v>
      </c>
      <c r="H100" s="22" t="e">
        <f>C100/G100</f>
        <v>#DIV/0!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0</v>
      </c>
      <c r="D102" s="21"/>
      <c r="E102" s="21">
        <f>SUM(E103:E104)</f>
        <v>0</v>
      </c>
      <c r="F102" s="22" t="e">
        <f>C102/E102</f>
        <v>#DIV/0!</v>
      </c>
      <c r="G102" s="21">
        <f>SUM(G103:G104)</f>
        <v>0</v>
      </c>
      <c r="H102" s="22" t="e">
        <f>C102/G102</f>
        <v>#DIV/0!</v>
      </c>
    </row>
    <row r="103" spans="1:8" ht="12.75">
      <c r="A103" t="s">
        <v>23</v>
      </c>
      <c r="C103" s="21">
        <f>H28</f>
        <v>0</v>
      </c>
      <c r="D103" s="21"/>
      <c r="E103" s="21">
        <f>H17</f>
        <v>0</v>
      </c>
      <c r="F103" s="22" t="e">
        <f>C103/E103</f>
        <v>#DIV/0!</v>
      </c>
      <c r="G103" s="21">
        <f>H6</f>
        <v>0</v>
      </c>
      <c r="H103" s="22" t="e">
        <f>C103/G103</f>
        <v>#DIV/0!</v>
      </c>
    </row>
    <row r="104" spans="1:8" ht="12.75">
      <c r="A104" t="s">
        <v>34</v>
      </c>
      <c r="C104" s="21">
        <f>SUM(B28:G28)</f>
        <v>0</v>
      </c>
      <c r="D104" s="21"/>
      <c r="E104" s="21">
        <f>SUM(B17:G17)</f>
        <v>0</v>
      </c>
      <c r="F104" s="22" t="e">
        <f>C104/E104</f>
        <v>#DIV/0!</v>
      </c>
      <c r="G104" s="21">
        <f>SUM(B6:G6)</f>
        <v>0</v>
      </c>
      <c r="H104" s="22" t="e">
        <f>C104/G104</f>
        <v>#DIV/0!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0</v>
      </c>
      <c r="D106" s="21"/>
      <c r="E106" s="21">
        <f>SUM(E107:E108)</f>
        <v>0</v>
      </c>
      <c r="F106" s="22" t="e">
        <f>C106/E106</f>
        <v>#DIV/0!</v>
      </c>
      <c r="G106" s="21">
        <f>SUM(G107:G108)</f>
        <v>0</v>
      </c>
      <c r="H106" s="22" t="e">
        <f>C106/G106</f>
        <v>#DIV/0!</v>
      </c>
    </row>
    <row r="107" spans="1:8" ht="12.75">
      <c r="A107" t="s">
        <v>23</v>
      </c>
      <c r="C107" s="21">
        <f>H29</f>
        <v>0</v>
      </c>
      <c r="D107" s="21"/>
      <c r="E107" s="21">
        <f>H18</f>
        <v>0</v>
      </c>
      <c r="F107" s="22" t="e">
        <f>C107/E107</f>
        <v>#DIV/0!</v>
      </c>
      <c r="G107" s="21">
        <f>H7</f>
        <v>0</v>
      </c>
      <c r="H107" s="22" t="e">
        <f>C107/G107</f>
        <v>#DIV/0!</v>
      </c>
    </row>
    <row r="108" spans="1:8" ht="12.75">
      <c r="A108" t="s">
        <v>34</v>
      </c>
      <c r="C108" s="21">
        <f>SUM(B29:G29)</f>
        <v>0</v>
      </c>
      <c r="D108" s="21"/>
      <c r="E108" s="21">
        <f>SUM(B18:G18)</f>
        <v>0</v>
      </c>
      <c r="F108" s="22" t="e">
        <f>C108/E108</f>
        <v>#DIV/0!</v>
      </c>
      <c r="G108" s="21">
        <f>SUM(B7:G7)</f>
        <v>0</v>
      </c>
      <c r="H108" s="22" t="e">
        <f>C108/G108</f>
        <v>#DIV/0!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0</v>
      </c>
      <c r="D110" s="21"/>
      <c r="E110" s="21">
        <f>SUM(E111:E112)</f>
        <v>0</v>
      </c>
      <c r="F110" s="22" t="e">
        <f>C110/E110</f>
        <v>#DIV/0!</v>
      </c>
      <c r="G110" s="21">
        <f>SUM(G111:G112)</f>
        <v>0</v>
      </c>
      <c r="H110" s="22" t="e">
        <f>C110/G110</f>
        <v>#DIV/0!</v>
      </c>
    </row>
    <row r="111" spans="1:8" ht="12.75">
      <c r="A111" s="11" t="s">
        <v>23</v>
      </c>
      <c r="C111" s="21">
        <f>H33</f>
        <v>0</v>
      </c>
      <c r="D111" s="21"/>
      <c r="E111" s="21">
        <f>H22</f>
        <v>0</v>
      </c>
      <c r="F111" s="22" t="e">
        <f>C111/E111</f>
        <v>#DIV/0!</v>
      </c>
      <c r="G111" s="21">
        <f>H11</f>
        <v>0</v>
      </c>
      <c r="H111" s="22" t="e">
        <f>C111/G111</f>
        <v>#DIV/0!</v>
      </c>
    </row>
    <row r="112" spans="1:8" ht="12.75">
      <c r="A112" s="11" t="s">
        <v>34</v>
      </c>
      <c r="C112" s="21">
        <f>SUM(B33:G33)</f>
        <v>0</v>
      </c>
      <c r="D112" s="21"/>
      <c r="E112" s="21">
        <f>SUM(B22:G22)</f>
        <v>0</v>
      </c>
      <c r="F112" s="22" t="e">
        <f>C112/E112</f>
        <v>#DIV/0!</v>
      </c>
      <c r="G112" s="21">
        <f>SUM(B11:G11)</f>
        <v>0</v>
      </c>
      <c r="H112" s="22" t="e">
        <f>C112/G112</f>
        <v>#DIV/0!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0</v>
      </c>
      <c r="D114" s="21"/>
      <c r="E114" s="21">
        <f>SUM(E115:E116)</f>
        <v>0</v>
      </c>
      <c r="F114" s="22" t="e">
        <f>C114/E114</f>
        <v>#DIV/0!</v>
      </c>
      <c r="G114" s="21">
        <f>SUM(G115:G116)</f>
        <v>0</v>
      </c>
      <c r="H114" s="22" t="e">
        <f>C114/G114</f>
        <v>#DIV/0!</v>
      </c>
    </row>
    <row r="115" spans="1:8" ht="12.75">
      <c r="A115" t="s">
        <v>23</v>
      </c>
      <c r="C115" s="21">
        <f>H30</f>
        <v>0</v>
      </c>
      <c r="D115" s="21"/>
      <c r="E115" s="21">
        <f>H19</f>
        <v>0</v>
      </c>
      <c r="F115" s="22" t="e">
        <f>C115/E115</f>
        <v>#DIV/0!</v>
      </c>
      <c r="G115" s="21">
        <f>H8</f>
        <v>0</v>
      </c>
      <c r="H115" s="22" t="e">
        <f>C115/G115</f>
        <v>#DIV/0!</v>
      </c>
    </row>
    <row r="116" spans="1:8" ht="12.75">
      <c r="A116" t="s">
        <v>34</v>
      </c>
      <c r="C116" s="21">
        <f>SUM(B30:G30)</f>
        <v>0</v>
      </c>
      <c r="D116" s="21"/>
      <c r="E116" s="21">
        <f>SUM(B19:G19)</f>
        <v>0</v>
      </c>
      <c r="F116" s="22" t="e">
        <f>C116/E116</f>
        <v>#DIV/0!</v>
      </c>
      <c r="G116" s="21">
        <f>SUM(B8:G8)</f>
        <v>0</v>
      </c>
      <c r="H116" s="22" t="e">
        <f>C116/G116</f>
        <v>#DIV/0!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0</v>
      </c>
      <c r="D118" s="21"/>
      <c r="E118" s="21">
        <f>SUM(E119:E120)</f>
        <v>0</v>
      </c>
      <c r="F118" s="22" t="e">
        <f>C118/E118</f>
        <v>#DIV/0!</v>
      </c>
      <c r="G118" s="21">
        <f>SUM(G119:G120)</f>
        <v>0</v>
      </c>
      <c r="H118" s="22" t="e">
        <f>C118/G118</f>
        <v>#DIV/0!</v>
      </c>
    </row>
    <row r="119" spans="1:8" ht="12.75">
      <c r="A119" t="s">
        <v>23</v>
      </c>
      <c r="C119" s="21">
        <f>H31</f>
        <v>0</v>
      </c>
      <c r="D119" s="21"/>
      <c r="E119" s="21">
        <f>H20</f>
        <v>0</v>
      </c>
      <c r="F119" s="22" t="e">
        <f>C119/E119</f>
        <v>#DIV/0!</v>
      </c>
      <c r="G119" s="21">
        <f>H9</f>
        <v>0</v>
      </c>
      <c r="H119" s="22" t="e">
        <f>C119/G119</f>
        <v>#DIV/0!</v>
      </c>
    </row>
    <row r="120" spans="1:8" ht="12.75">
      <c r="A120" t="s">
        <v>34</v>
      </c>
      <c r="C120" s="21">
        <f>SUM(B31:G31)</f>
        <v>0</v>
      </c>
      <c r="D120" s="21"/>
      <c r="E120" s="21">
        <f>SUM(B20:G20)</f>
        <v>0</v>
      </c>
      <c r="F120" s="22" t="e">
        <f>C120/E120</f>
        <v>#DIV/0!</v>
      </c>
      <c r="G120" s="21">
        <f>SUM(B9:G9)</f>
        <v>0</v>
      </c>
      <c r="H120" s="22" t="e">
        <f>C120/G120</f>
        <v>#DIV/0!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0</v>
      </c>
      <c r="D122" s="21"/>
      <c r="E122" s="21">
        <f>SUM(E123:E124)</f>
        <v>0</v>
      </c>
      <c r="F122" s="22" t="e">
        <f>C122/E122</f>
        <v>#DIV/0!</v>
      </c>
      <c r="G122" s="21">
        <f>SUM(G123:G124)</f>
        <v>0</v>
      </c>
      <c r="H122" s="22" t="e">
        <f>C122/G122</f>
        <v>#DIV/0!</v>
      </c>
    </row>
    <row r="123" spans="1:8" ht="12.75">
      <c r="A123" t="s">
        <v>23</v>
      </c>
      <c r="C123" s="21">
        <f>H32</f>
        <v>0</v>
      </c>
      <c r="D123" s="21"/>
      <c r="E123" s="21">
        <f>H21</f>
        <v>0</v>
      </c>
      <c r="F123" s="22" t="e">
        <f>C123/E123</f>
        <v>#DIV/0!</v>
      </c>
      <c r="G123" s="21">
        <f>H10</f>
        <v>0</v>
      </c>
      <c r="H123" s="22" t="e">
        <f>C123/G123</f>
        <v>#DIV/0!</v>
      </c>
    </row>
    <row r="124" spans="1:8" ht="12.75">
      <c r="A124" t="s">
        <v>34</v>
      </c>
      <c r="C124" s="21">
        <f>SUM(B32:G32)</f>
        <v>0</v>
      </c>
      <c r="D124" s="21"/>
      <c r="E124" s="21">
        <f>SUM(B21:G21)</f>
        <v>0</v>
      </c>
      <c r="F124" s="22" t="e">
        <f>C124/E124</f>
        <v>#DIV/0!</v>
      </c>
      <c r="G124" s="21">
        <f>SUM(B10:G10)</f>
        <v>0</v>
      </c>
      <c r="H124" s="22" t="e">
        <f>C124/G124</f>
        <v>#DIV/0!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0</v>
      </c>
      <c r="D130" s="21"/>
      <c r="E130" s="21">
        <f aca="true" t="shared" si="19" ref="E130:K130">SUM(E131:E134)</f>
        <v>0</v>
      </c>
      <c r="F130" s="21">
        <f t="shared" si="19"/>
        <v>0</v>
      </c>
      <c r="G130" s="21">
        <f t="shared" si="19"/>
        <v>0</v>
      </c>
      <c r="H130" s="21">
        <f t="shared" si="19"/>
        <v>0</v>
      </c>
      <c r="I130" s="21">
        <f t="shared" si="19"/>
        <v>0</v>
      </c>
      <c r="J130" s="21">
        <f t="shared" si="19"/>
        <v>0</v>
      </c>
      <c r="K130" s="21">
        <f t="shared" si="19"/>
        <v>0</v>
      </c>
    </row>
    <row r="131" spans="1:11" ht="12.75">
      <c r="A131" t="s">
        <v>4</v>
      </c>
      <c r="C131" s="21">
        <f t="shared" si="18"/>
        <v>0</v>
      </c>
      <c r="D131" s="21"/>
      <c r="E131" s="21">
        <f>SUM(F27:G27)</f>
        <v>0</v>
      </c>
      <c r="F131" s="21">
        <f>SUM(F28:G28)</f>
        <v>0</v>
      </c>
      <c r="G131" s="21">
        <f>SUM(F29:G29)</f>
        <v>0</v>
      </c>
      <c r="H131" s="21">
        <f>SUM(I131:K131)</f>
        <v>0</v>
      </c>
      <c r="I131" s="21">
        <f>SUM(F30:G30)</f>
        <v>0</v>
      </c>
      <c r="J131" s="21">
        <f>SUM(F31:G31)</f>
        <v>0</v>
      </c>
      <c r="K131" s="21">
        <f>SUM(F32:G32)</f>
        <v>0</v>
      </c>
    </row>
    <row r="132" spans="1:11" ht="12.75">
      <c r="A132" t="s">
        <v>71</v>
      </c>
      <c r="C132" s="21">
        <f t="shared" si="18"/>
        <v>0</v>
      </c>
      <c r="D132" s="21"/>
      <c r="E132" s="21">
        <f>B27</f>
        <v>0</v>
      </c>
      <c r="F132" s="21">
        <f>B28</f>
        <v>0</v>
      </c>
      <c r="G132" s="21">
        <f>B29</f>
        <v>0</v>
      </c>
      <c r="H132" s="21">
        <f>SUM(I132:K132)</f>
        <v>0</v>
      </c>
      <c r="I132" s="21">
        <f>B30</f>
        <v>0</v>
      </c>
      <c r="J132" s="21">
        <f>B31</f>
        <v>0</v>
      </c>
      <c r="K132" s="21">
        <f>B32</f>
        <v>0</v>
      </c>
    </row>
    <row r="133" spans="1:11" ht="12.75">
      <c r="A133" t="s">
        <v>70</v>
      </c>
      <c r="C133" s="21">
        <f t="shared" si="18"/>
        <v>0</v>
      </c>
      <c r="D133" s="21"/>
      <c r="E133" s="21">
        <f>C27</f>
        <v>0</v>
      </c>
      <c r="F133" s="21">
        <f>C28</f>
        <v>0</v>
      </c>
      <c r="G133" s="21">
        <f>C29</f>
        <v>0</v>
      </c>
      <c r="H133" s="21">
        <f>SUM(I133:K133)</f>
        <v>0</v>
      </c>
      <c r="I133" s="21">
        <f>C30</f>
        <v>0</v>
      </c>
      <c r="J133" s="21">
        <f>C31</f>
        <v>0</v>
      </c>
      <c r="K133" s="21">
        <f>C32</f>
        <v>0</v>
      </c>
    </row>
    <row r="134" spans="1:11" ht="12.75">
      <c r="A134" t="s">
        <v>2</v>
      </c>
      <c r="C134" s="21">
        <f t="shared" si="18"/>
        <v>0</v>
      </c>
      <c r="D134" s="21"/>
      <c r="E134" s="21">
        <f>E27</f>
        <v>0</v>
      </c>
      <c r="F134" s="21">
        <f>E28</f>
        <v>0</v>
      </c>
      <c r="G134" s="21">
        <f>E29</f>
        <v>0</v>
      </c>
      <c r="H134" s="21">
        <f>SUM(I134:K134)</f>
        <v>0</v>
      </c>
      <c r="I134" s="21">
        <f>E30</f>
        <v>0</v>
      </c>
      <c r="J134" s="21">
        <f>E31</f>
        <v>0</v>
      </c>
      <c r="K134" s="21">
        <f>E32</f>
        <v>0</v>
      </c>
    </row>
    <row r="135" spans="1:11" ht="12.75">
      <c r="A135" t="s">
        <v>69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0</v>
      </c>
      <c r="E141" s="22" t="e">
        <f>B141/C66</f>
        <v>#DIV/0!</v>
      </c>
      <c r="G141" s="22" t="e">
        <f>B141/C67</f>
        <v>#DIV/0!</v>
      </c>
    </row>
    <row r="142" spans="1:7" ht="12.75">
      <c r="A142" t="s">
        <v>71</v>
      </c>
      <c r="B142" s="21">
        <f>C132</f>
        <v>0</v>
      </c>
      <c r="E142" s="22" t="e">
        <f>B142/C71</f>
        <v>#DIV/0!</v>
      </c>
      <c r="G142" s="22" t="e">
        <f>B142/C72</f>
        <v>#DIV/0!</v>
      </c>
    </row>
    <row r="143" spans="1:7" ht="12.75">
      <c r="A143" t="s">
        <v>70</v>
      </c>
      <c r="B143" s="21">
        <f>C133</f>
        <v>0</v>
      </c>
      <c r="E143" s="22" t="e">
        <f>B143/C76</f>
        <v>#DIV/0!</v>
      </c>
      <c r="G143" s="22" t="e">
        <f>B143/C77</f>
        <v>#DIV/0!</v>
      </c>
    </row>
    <row r="144" spans="1:7" ht="12.75">
      <c r="A144" t="s">
        <v>2</v>
      </c>
      <c r="B144" s="21">
        <f>C134</f>
        <v>0</v>
      </c>
      <c r="E144" s="22" t="e">
        <f>B144/C81</f>
        <v>#DIV/0!</v>
      </c>
      <c r="G144" s="22" t="e">
        <f>B144/C82</f>
        <v>#DIV/0!</v>
      </c>
    </row>
    <row r="145" spans="1:7" ht="12.75">
      <c r="A145" t="s">
        <v>69</v>
      </c>
      <c r="B145" s="21">
        <f>C135</f>
        <v>0</v>
      </c>
      <c r="E145" s="28" t="e">
        <f>B145/C86</f>
        <v>#DIV/0!</v>
      </c>
      <c r="G145" s="28" t="e">
        <f>B145/C87</f>
        <v>#DIV/0!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2">
      <selection activeCell="B27" sqref="B27:H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71</v>
      </c>
      <c r="C4" s="14" t="s">
        <v>70</v>
      </c>
      <c r="D4" s="14" t="s">
        <v>69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/>
      <c r="C5" s="25"/>
      <c r="D5" s="25"/>
      <c r="E5" s="25"/>
      <c r="F5" s="25"/>
      <c r="G5" s="25"/>
      <c r="H5" s="25"/>
      <c r="I5" s="20">
        <f aca="true" t="shared" si="0" ref="I5:I11">SUM(B5:H5)</f>
        <v>0</v>
      </c>
    </row>
    <row r="6" spans="1:9" ht="12.75">
      <c r="A6" s="4" t="s">
        <v>8</v>
      </c>
      <c r="B6" s="25"/>
      <c r="C6" s="25"/>
      <c r="D6" s="25"/>
      <c r="E6" s="25"/>
      <c r="F6" s="25"/>
      <c r="G6" s="25"/>
      <c r="H6" s="25"/>
      <c r="I6" s="20">
        <f t="shared" si="0"/>
        <v>0</v>
      </c>
    </row>
    <row r="7" spans="1:9" ht="12.75">
      <c r="A7" s="4" t="s">
        <v>9</v>
      </c>
      <c r="B7" s="25"/>
      <c r="C7" s="25"/>
      <c r="D7" s="25"/>
      <c r="E7" s="25"/>
      <c r="F7" s="25"/>
      <c r="G7" s="25"/>
      <c r="H7" s="25"/>
      <c r="I7" s="20">
        <f t="shared" si="0"/>
        <v>0</v>
      </c>
    </row>
    <row r="8" spans="1:9" ht="12.75">
      <c r="A8" s="4" t="s">
        <v>10</v>
      </c>
      <c r="B8" s="25"/>
      <c r="C8" s="25"/>
      <c r="D8" s="25"/>
      <c r="E8" s="25"/>
      <c r="F8" s="25"/>
      <c r="G8" s="25"/>
      <c r="H8" s="25"/>
      <c r="I8" s="20">
        <f t="shared" si="0"/>
        <v>0</v>
      </c>
    </row>
    <row r="9" spans="1:9" ht="12.75">
      <c r="A9" s="4" t="s">
        <v>11</v>
      </c>
      <c r="B9" s="25"/>
      <c r="C9" s="25"/>
      <c r="D9" s="25"/>
      <c r="E9" s="25"/>
      <c r="F9" s="25"/>
      <c r="G9" s="25"/>
      <c r="H9" s="25"/>
      <c r="I9" s="20">
        <f t="shared" si="0"/>
        <v>0</v>
      </c>
    </row>
    <row r="10" spans="1:9" ht="12.75">
      <c r="A10" s="4" t="s">
        <v>12</v>
      </c>
      <c r="B10" s="25"/>
      <c r="C10" s="25"/>
      <c r="D10" s="25"/>
      <c r="E10" s="25"/>
      <c r="F10" s="25"/>
      <c r="G10" s="25"/>
      <c r="H10" s="25"/>
      <c r="I10" s="20">
        <f t="shared" si="0"/>
        <v>0</v>
      </c>
    </row>
    <row r="11" spans="1:9" ht="12.75">
      <c r="A11" s="4" t="s">
        <v>13</v>
      </c>
      <c r="B11" s="20">
        <f aca="true" t="shared" si="1" ref="B11:H11">SUM(B8:B10)</f>
        <v>0</v>
      </c>
      <c r="C11" s="20">
        <f t="shared" si="1"/>
        <v>0</v>
      </c>
      <c r="D11" s="20">
        <f t="shared" si="1"/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0"/>
        <v>0</v>
      </c>
    </row>
    <row r="12" spans="1:9" ht="12.75">
      <c r="A12" s="4" t="s">
        <v>14</v>
      </c>
      <c r="B12" s="20">
        <f aca="true" t="shared" si="2" ref="B12:I12">SUM(B5+B6+B7+B11)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71</v>
      </c>
      <c r="C15" s="14" t="s">
        <v>70</v>
      </c>
      <c r="D15" s="14" t="s">
        <v>69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/>
      <c r="C16" s="25"/>
      <c r="D16" s="25"/>
      <c r="E16" s="25"/>
      <c r="F16" s="25"/>
      <c r="G16" s="25"/>
      <c r="H16" s="25"/>
      <c r="I16" s="20">
        <f aca="true" t="shared" si="3" ref="I16:I22">SUM(B16:H16)</f>
        <v>0</v>
      </c>
    </row>
    <row r="17" spans="1:9" ht="12.75">
      <c r="A17" s="4" t="s">
        <v>8</v>
      </c>
      <c r="B17" s="25"/>
      <c r="C17" s="25"/>
      <c r="D17" s="25"/>
      <c r="E17" s="25"/>
      <c r="F17" s="25"/>
      <c r="G17" s="25"/>
      <c r="H17" s="25"/>
      <c r="I17" s="20">
        <f t="shared" si="3"/>
        <v>0</v>
      </c>
    </row>
    <row r="18" spans="1:9" ht="12.75">
      <c r="A18" s="4" t="s">
        <v>9</v>
      </c>
      <c r="B18" s="25"/>
      <c r="C18" s="25"/>
      <c r="D18" s="25"/>
      <c r="E18" s="25"/>
      <c r="F18" s="25"/>
      <c r="G18" s="25"/>
      <c r="H18" s="25"/>
      <c r="I18" s="20">
        <f t="shared" si="3"/>
        <v>0</v>
      </c>
    </row>
    <row r="19" spans="1:9" ht="12.75">
      <c r="A19" s="4" t="s">
        <v>10</v>
      </c>
      <c r="B19" s="25"/>
      <c r="C19" s="25"/>
      <c r="D19" s="25"/>
      <c r="E19" s="25"/>
      <c r="F19" s="25"/>
      <c r="G19" s="25"/>
      <c r="H19" s="25"/>
      <c r="I19" s="20">
        <f t="shared" si="3"/>
        <v>0</v>
      </c>
    </row>
    <row r="20" spans="1:9" ht="12.75">
      <c r="A20" s="4" t="s">
        <v>11</v>
      </c>
      <c r="B20" s="25"/>
      <c r="C20" s="25"/>
      <c r="D20" s="25"/>
      <c r="E20" s="25"/>
      <c r="F20" s="25"/>
      <c r="G20" s="25"/>
      <c r="H20" s="25"/>
      <c r="I20" s="20">
        <f t="shared" si="3"/>
        <v>0</v>
      </c>
    </row>
    <row r="21" spans="1:9" ht="12.75">
      <c r="A21" s="4" t="s">
        <v>12</v>
      </c>
      <c r="B21" s="25"/>
      <c r="C21" s="25"/>
      <c r="D21" s="25"/>
      <c r="E21" s="25"/>
      <c r="F21" s="25"/>
      <c r="G21" s="25"/>
      <c r="H21" s="25"/>
      <c r="I21" s="20">
        <f t="shared" si="3"/>
        <v>0</v>
      </c>
    </row>
    <row r="22" spans="1:9" ht="12.75">
      <c r="A22" s="4" t="s">
        <v>13</v>
      </c>
      <c r="B22" s="20">
        <f aca="true" t="shared" si="4" ref="B22:H22">SUM(B19:B21)</f>
        <v>0</v>
      </c>
      <c r="C22" s="20">
        <f t="shared" si="4"/>
        <v>0</v>
      </c>
      <c r="D22" s="20">
        <f t="shared" si="4"/>
        <v>0</v>
      </c>
      <c r="E22" s="20">
        <f t="shared" si="4"/>
        <v>0</v>
      </c>
      <c r="F22" s="20">
        <f t="shared" si="4"/>
        <v>0</v>
      </c>
      <c r="G22" s="20">
        <f t="shared" si="4"/>
        <v>0</v>
      </c>
      <c r="H22" s="20">
        <f t="shared" si="4"/>
        <v>0</v>
      </c>
      <c r="I22" s="20">
        <f t="shared" si="3"/>
        <v>0</v>
      </c>
    </row>
    <row r="23" spans="1:9" ht="12.75">
      <c r="A23" s="4" t="s">
        <v>14</v>
      </c>
      <c r="B23" s="20">
        <f aca="true" t="shared" si="5" ref="B23:I23">SUM(B16+B17+B18+B22)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0">
        <f t="shared" si="5"/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71</v>
      </c>
      <c r="C26" s="14" t="s">
        <v>70</v>
      </c>
      <c r="D26" s="14" t="s">
        <v>69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/>
      <c r="C27" s="25"/>
      <c r="D27" s="25"/>
      <c r="E27" s="25"/>
      <c r="F27" s="25"/>
      <c r="G27" s="25"/>
      <c r="H27" s="25"/>
      <c r="I27" s="20">
        <f aca="true" t="shared" si="6" ref="I27:I32">SUM(B27:H27)</f>
        <v>0</v>
      </c>
    </row>
    <row r="28" spans="1:9" ht="12.75">
      <c r="A28" s="4" t="s">
        <v>8</v>
      </c>
      <c r="B28" s="25"/>
      <c r="C28" s="25"/>
      <c r="D28" s="25"/>
      <c r="E28" s="25"/>
      <c r="F28" s="25"/>
      <c r="G28" s="25"/>
      <c r="H28" s="25"/>
      <c r="I28" s="20">
        <f t="shared" si="6"/>
        <v>0</v>
      </c>
    </row>
    <row r="29" spans="1:9" ht="12.75">
      <c r="A29" s="4" t="s">
        <v>9</v>
      </c>
      <c r="B29" s="25"/>
      <c r="C29" s="25"/>
      <c r="D29" s="25"/>
      <c r="E29" s="25"/>
      <c r="F29" s="25"/>
      <c r="G29" s="25"/>
      <c r="H29" s="25"/>
      <c r="I29" s="20">
        <f t="shared" si="6"/>
        <v>0</v>
      </c>
    </row>
    <row r="30" spans="1:9" ht="12.75">
      <c r="A30" s="4" t="s">
        <v>10</v>
      </c>
      <c r="B30" s="25"/>
      <c r="C30" s="25"/>
      <c r="D30" s="25"/>
      <c r="E30" s="25"/>
      <c r="F30" s="25"/>
      <c r="G30" s="25"/>
      <c r="H30" s="25"/>
      <c r="I30" s="20">
        <f t="shared" si="6"/>
        <v>0</v>
      </c>
    </row>
    <row r="31" spans="1:9" ht="12.75">
      <c r="A31" s="4" t="s">
        <v>11</v>
      </c>
      <c r="B31" s="25"/>
      <c r="C31" s="25"/>
      <c r="D31" s="25"/>
      <c r="E31" s="25"/>
      <c r="F31" s="25"/>
      <c r="G31" s="25"/>
      <c r="H31" s="25"/>
      <c r="I31" s="20">
        <f t="shared" si="6"/>
        <v>0</v>
      </c>
    </row>
    <row r="32" spans="1:9" ht="12.75">
      <c r="A32" s="4" t="s">
        <v>12</v>
      </c>
      <c r="B32" s="25"/>
      <c r="C32" s="25"/>
      <c r="D32" s="25"/>
      <c r="E32" s="25"/>
      <c r="F32" s="25"/>
      <c r="G32" s="25"/>
      <c r="H32" s="25"/>
      <c r="I32" s="20">
        <f t="shared" si="6"/>
        <v>0</v>
      </c>
    </row>
    <row r="33" spans="1:9" ht="12.75">
      <c r="A33" s="4" t="s">
        <v>13</v>
      </c>
      <c r="B33" s="20">
        <f aca="true" t="shared" si="7" ref="B33:I33">SUM(B30:B32)</f>
        <v>0</v>
      </c>
      <c r="C33" s="20">
        <f t="shared" si="7"/>
        <v>0</v>
      </c>
      <c r="D33" s="20">
        <f t="shared" si="7"/>
        <v>0</v>
      </c>
      <c r="E33" s="20">
        <f t="shared" si="7"/>
        <v>0</v>
      </c>
      <c r="F33" s="20">
        <f t="shared" si="7"/>
        <v>0</v>
      </c>
      <c r="G33" s="20">
        <f t="shared" si="7"/>
        <v>0</v>
      </c>
      <c r="H33" s="20">
        <f t="shared" si="7"/>
        <v>0</v>
      </c>
      <c r="I33" s="20">
        <f t="shared" si="7"/>
        <v>0</v>
      </c>
    </row>
    <row r="34" spans="1:10" ht="12.75">
      <c r="A34" s="4" t="s">
        <v>14</v>
      </c>
      <c r="B34" s="20">
        <f aca="true" t="shared" si="8" ref="B34:I34">SUM(B27+B28+B29+B33)</f>
        <v>0</v>
      </c>
      <c r="C34" s="20">
        <f t="shared" si="8"/>
        <v>0</v>
      </c>
      <c r="D34" s="20">
        <f t="shared" si="8"/>
        <v>0</v>
      </c>
      <c r="E34" s="20">
        <f t="shared" si="8"/>
        <v>0</v>
      </c>
      <c r="F34" s="20">
        <f t="shared" si="8"/>
        <v>0</v>
      </c>
      <c r="G34" s="20">
        <f t="shared" si="8"/>
        <v>0</v>
      </c>
      <c r="H34" s="20">
        <f>SUM(H27+H28+H29+H33)</f>
        <v>0</v>
      </c>
      <c r="I34" s="20">
        <f t="shared" si="8"/>
        <v>0</v>
      </c>
      <c r="J34" s="20"/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0</v>
      </c>
      <c r="D42" s="21">
        <f>I16</f>
        <v>0</v>
      </c>
      <c r="E42" s="21">
        <f>I17</f>
        <v>0</v>
      </c>
      <c r="F42" s="21">
        <f>I18</f>
        <v>0</v>
      </c>
      <c r="G42" s="21">
        <f>I22</f>
        <v>0</v>
      </c>
      <c r="H42" s="21">
        <f>I19</f>
        <v>0</v>
      </c>
      <c r="I42" s="21">
        <f>I20</f>
        <v>0</v>
      </c>
      <c r="J42" s="21">
        <f>I21</f>
        <v>0</v>
      </c>
      <c r="K42" s="21"/>
    </row>
    <row r="43" spans="1:11" ht="12.75">
      <c r="A43" t="s">
        <v>21</v>
      </c>
      <c r="C43" s="21">
        <f>SUM(D43:G43)</f>
        <v>0</v>
      </c>
      <c r="D43" s="21">
        <f>I5</f>
        <v>0</v>
      </c>
      <c r="E43" s="21">
        <f>I6</f>
        <v>0</v>
      </c>
      <c r="F43" s="21">
        <f>I7</f>
        <v>0</v>
      </c>
      <c r="G43" s="21">
        <f>I11</f>
        <v>0</v>
      </c>
      <c r="H43" s="21">
        <f>I8</f>
        <v>0</v>
      </c>
      <c r="I43" s="21">
        <f>I9</f>
        <v>0</v>
      </c>
      <c r="J43" s="21">
        <f>I10</f>
        <v>0</v>
      </c>
      <c r="K43" s="21"/>
    </row>
    <row r="44" spans="1:11" ht="12.75">
      <c r="A44" t="s">
        <v>22</v>
      </c>
      <c r="C44" s="22" t="e">
        <f aca="true" t="shared" si="9" ref="C44:J44">C43/C42</f>
        <v>#DIV/0!</v>
      </c>
      <c r="D44" s="22" t="e">
        <f t="shared" si="9"/>
        <v>#DIV/0!</v>
      </c>
      <c r="E44" s="22" t="e">
        <f t="shared" si="9"/>
        <v>#DIV/0!</v>
      </c>
      <c r="F44" s="22" t="e">
        <f t="shared" si="9"/>
        <v>#DIV/0!</v>
      </c>
      <c r="G44" s="22" t="e">
        <f t="shared" si="9"/>
        <v>#DIV/0!</v>
      </c>
      <c r="H44" s="22" t="e">
        <f t="shared" si="9"/>
        <v>#DIV/0!</v>
      </c>
      <c r="I44" s="22" t="e">
        <f t="shared" si="9"/>
        <v>#DIV/0!</v>
      </c>
      <c r="J44" s="22" t="e">
        <f t="shared" si="9"/>
        <v>#DIV/0!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0</v>
      </c>
      <c r="D47" s="21">
        <f>H16</f>
        <v>0</v>
      </c>
      <c r="E47" s="21">
        <f>H17</f>
        <v>0</v>
      </c>
      <c r="F47" s="21">
        <f>H18</f>
        <v>0</v>
      </c>
      <c r="G47" s="21">
        <f>H22</f>
        <v>0</v>
      </c>
      <c r="H47" s="21">
        <f>H19</f>
        <v>0</v>
      </c>
      <c r="I47" s="21">
        <f>H20</f>
        <v>0</v>
      </c>
      <c r="J47" s="21">
        <f>H21</f>
        <v>0</v>
      </c>
      <c r="K47" s="21"/>
    </row>
    <row r="48" spans="1:11" ht="12.75">
      <c r="A48" t="s">
        <v>21</v>
      </c>
      <c r="C48" s="21">
        <f>SUM(D48:G48)</f>
        <v>0</v>
      </c>
      <c r="D48" s="21">
        <f>H5</f>
        <v>0</v>
      </c>
      <c r="E48" s="21">
        <f>H6</f>
        <v>0</v>
      </c>
      <c r="F48" s="21">
        <f>H7</f>
        <v>0</v>
      </c>
      <c r="G48" s="21">
        <f>H11</f>
        <v>0</v>
      </c>
      <c r="H48" s="21">
        <f>H8</f>
        <v>0</v>
      </c>
      <c r="I48" s="21">
        <f>H9</f>
        <v>0</v>
      </c>
      <c r="J48" s="21">
        <f>H10</f>
        <v>0</v>
      </c>
      <c r="K48" s="21"/>
    </row>
    <row r="49" spans="1:11" ht="12.75">
      <c r="A49" t="s">
        <v>22</v>
      </c>
      <c r="C49" s="22" t="e">
        <f aca="true" t="shared" si="10" ref="C49:J49">C48/C47</f>
        <v>#DIV/0!</v>
      </c>
      <c r="D49" s="22" t="e">
        <f t="shared" si="10"/>
        <v>#DIV/0!</v>
      </c>
      <c r="E49" s="22" t="e">
        <f t="shared" si="10"/>
        <v>#DIV/0!</v>
      </c>
      <c r="F49" s="22" t="e">
        <f t="shared" si="10"/>
        <v>#DIV/0!</v>
      </c>
      <c r="G49" s="22" t="e">
        <f t="shared" si="10"/>
        <v>#DIV/0!</v>
      </c>
      <c r="H49" s="22" t="e">
        <f t="shared" si="10"/>
        <v>#DIV/0!</v>
      </c>
      <c r="I49" s="22" t="e">
        <f t="shared" si="10"/>
        <v>#DIV/0!</v>
      </c>
      <c r="J49" s="22" t="e">
        <f t="shared" si="10"/>
        <v>#DIV/0!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0</v>
      </c>
      <c r="D52" s="21">
        <f>SUM(B16:G16)</f>
        <v>0</v>
      </c>
      <c r="E52" s="21">
        <f>SUM(B17:G17)</f>
        <v>0</v>
      </c>
      <c r="F52" s="21">
        <f>SUM(B18:G18)</f>
        <v>0</v>
      </c>
      <c r="G52" s="21">
        <f>SUM(H52:J52)</f>
        <v>0</v>
      </c>
      <c r="H52" s="21">
        <f>SUM(B19:G19)</f>
        <v>0</v>
      </c>
      <c r="I52" s="21">
        <f>SUM(B20:G20)</f>
        <v>0</v>
      </c>
      <c r="J52" s="21">
        <f>SUM(B21:G21)</f>
        <v>0</v>
      </c>
      <c r="K52" s="21"/>
    </row>
    <row r="53" spans="1:11" ht="12.75">
      <c r="A53" t="s">
        <v>21</v>
      </c>
      <c r="C53" s="21">
        <f>SUM(B12:G12)</f>
        <v>0</v>
      </c>
      <c r="D53" s="21">
        <f>SUM(B5:G5)</f>
        <v>0</v>
      </c>
      <c r="E53" s="21">
        <f>SUM(B6:G6)</f>
        <v>0</v>
      </c>
      <c r="F53" s="21">
        <f>SUM(B7:G7)</f>
        <v>0</v>
      </c>
      <c r="G53" s="21">
        <f>SUM(H53:J53)</f>
        <v>0</v>
      </c>
      <c r="H53" s="21">
        <f>SUM(B8:G8)</f>
        <v>0</v>
      </c>
      <c r="I53" s="21">
        <f>SUM(B9:G9)</f>
        <v>0</v>
      </c>
      <c r="J53" s="21">
        <f>SUM(B10:G10)</f>
        <v>0</v>
      </c>
      <c r="K53" s="21"/>
    </row>
    <row r="54" spans="1:11" ht="12.75">
      <c r="A54" t="s">
        <v>22</v>
      </c>
      <c r="C54" s="22" t="e">
        <f aca="true" t="shared" si="11" ref="C54:J54">C53/C52</f>
        <v>#DIV/0!</v>
      </c>
      <c r="D54" s="22" t="e">
        <f t="shared" si="11"/>
        <v>#DIV/0!</v>
      </c>
      <c r="E54" s="22" t="e">
        <f t="shared" si="11"/>
        <v>#DIV/0!</v>
      </c>
      <c r="F54" s="22" t="e">
        <f t="shared" si="11"/>
        <v>#DIV/0!</v>
      </c>
      <c r="G54" s="22" t="e">
        <f t="shared" si="11"/>
        <v>#DIV/0!</v>
      </c>
      <c r="H54" s="22" t="e">
        <f t="shared" si="11"/>
        <v>#DIV/0!</v>
      </c>
      <c r="I54" s="22" t="e">
        <f t="shared" si="11"/>
        <v>#DIV/0!</v>
      </c>
      <c r="J54" s="22" t="e">
        <f t="shared" si="11"/>
        <v>#DIV/0!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0</v>
      </c>
      <c r="D61" s="21">
        <f>SUM(B16:G16)</f>
        <v>0</v>
      </c>
      <c r="E61" s="21">
        <f>SUM(B17:G17)</f>
        <v>0</v>
      </c>
      <c r="F61" s="21">
        <f>SUM(B18:G18)</f>
        <v>0</v>
      </c>
      <c r="G61" s="21">
        <f>SUM(H61:J61)</f>
        <v>0</v>
      </c>
      <c r="H61" s="21">
        <f>SUM(B19:G19)</f>
        <v>0</v>
      </c>
      <c r="I61" s="21">
        <f>SUM(B20:G20)</f>
        <v>0</v>
      </c>
      <c r="J61" s="21">
        <f>SUM(B21:G21)</f>
        <v>0</v>
      </c>
      <c r="K61" s="21"/>
    </row>
    <row r="62" spans="1:11" ht="12.75">
      <c r="A62" t="s">
        <v>21</v>
      </c>
      <c r="C62" s="21">
        <f>SUM(B12:G12)</f>
        <v>0</v>
      </c>
      <c r="D62" s="21">
        <f>SUM(B5:G5)</f>
        <v>0</v>
      </c>
      <c r="E62" s="21">
        <f>SUM(B6:G6)</f>
        <v>0</v>
      </c>
      <c r="F62" s="21">
        <f>SUM(B7:G7)</f>
        <v>0</v>
      </c>
      <c r="G62" s="21">
        <f>SUM(H62:J62)</f>
        <v>0</v>
      </c>
      <c r="H62" s="21">
        <f>SUM(B8:G8)</f>
        <v>0</v>
      </c>
      <c r="I62" s="21">
        <f>SUM(B9:G9)</f>
        <v>0</v>
      </c>
      <c r="J62" s="21">
        <f>SUM(B10:G10)</f>
        <v>0</v>
      </c>
      <c r="K62" s="21"/>
    </row>
    <row r="63" spans="1:11" ht="12.75">
      <c r="A63" t="s">
        <v>22</v>
      </c>
      <c r="C63" s="22" t="e">
        <f aca="true" t="shared" si="12" ref="C63:J63">C62/C61</f>
        <v>#DIV/0!</v>
      </c>
      <c r="D63" s="22" t="e">
        <f t="shared" si="12"/>
        <v>#DIV/0!</v>
      </c>
      <c r="E63" s="22" t="e">
        <f t="shared" si="12"/>
        <v>#DIV/0!</v>
      </c>
      <c r="F63" s="22" t="e">
        <f t="shared" si="12"/>
        <v>#DIV/0!</v>
      </c>
      <c r="G63" s="22" t="e">
        <f t="shared" si="12"/>
        <v>#DIV/0!</v>
      </c>
      <c r="H63" s="22" t="e">
        <f t="shared" si="12"/>
        <v>#DIV/0!</v>
      </c>
      <c r="I63" s="22" t="e">
        <f t="shared" si="12"/>
        <v>#DIV/0!</v>
      </c>
      <c r="J63" s="22" t="e">
        <f t="shared" si="12"/>
        <v>#DIV/0!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0</v>
      </c>
      <c r="D66" s="21">
        <f>SUM(F16:G16)</f>
        <v>0</v>
      </c>
      <c r="E66" s="21">
        <f>SUM(F17:G17)</f>
        <v>0</v>
      </c>
      <c r="F66" s="21">
        <f>SUM(F18:G18)</f>
        <v>0</v>
      </c>
      <c r="G66" s="21">
        <f>SUM(H66:J66)</f>
        <v>0</v>
      </c>
      <c r="H66" s="21">
        <f>SUM(F19:G19)</f>
        <v>0</v>
      </c>
      <c r="I66" s="21">
        <f>SUM(F20:G20)</f>
        <v>0</v>
      </c>
      <c r="J66" s="21">
        <f>SUM(F21:G21)</f>
        <v>0</v>
      </c>
      <c r="K66" s="21"/>
    </row>
    <row r="67" spans="1:11" ht="12.75">
      <c r="A67" t="s">
        <v>21</v>
      </c>
      <c r="C67" s="21">
        <f>SUM(F12:G12)</f>
        <v>0</v>
      </c>
      <c r="D67" s="21">
        <f>SUM(F5:G5)</f>
        <v>0</v>
      </c>
      <c r="E67" s="21">
        <f>SUM(F6:G6)</f>
        <v>0</v>
      </c>
      <c r="F67" s="21">
        <f>SUM(F7:G7)</f>
        <v>0</v>
      </c>
      <c r="G67" s="21">
        <f>SUM(H67:J67)</f>
        <v>0</v>
      </c>
      <c r="H67" s="21">
        <f>SUM(F8:G8)</f>
        <v>0</v>
      </c>
      <c r="I67" s="21">
        <f>SUM(F9:G9)</f>
        <v>0</v>
      </c>
      <c r="J67" s="21">
        <f>SUM(F10:G10)</f>
        <v>0</v>
      </c>
      <c r="K67" s="21"/>
    </row>
    <row r="68" spans="1:11" ht="12.75">
      <c r="A68" t="s">
        <v>22</v>
      </c>
      <c r="C68" s="22" t="e">
        <f aca="true" t="shared" si="13" ref="C68:J68">C67/C66</f>
        <v>#DIV/0!</v>
      </c>
      <c r="D68" s="22" t="e">
        <f t="shared" si="13"/>
        <v>#DIV/0!</v>
      </c>
      <c r="E68" s="22" t="e">
        <f t="shared" si="13"/>
        <v>#DIV/0!</v>
      </c>
      <c r="F68" s="22" t="e">
        <f t="shared" si="13"/>
        <v>#DIV/0!</v>
      </c>
      <c r="G68" s="22" t="e">
        <f t="shared" si="13"/>
        <v>#DIV/0!</v>
      </c>
      <c r="H68" s="22" t="e">
        <f t="shared" si="13"/>
        <v>#DIV/0!</v>
      </c>
      <c r="I68" s="22" t="e">
        <f t="shared" si="13"/>
        <v>#DIV/0!</v>
      </c>
      <c r="J68" s="22" t="e">
        <f t="shared" si="13"/>
        <v>#DIV/0!</v>
      </c>
      <c r="K68" s="22"/>
    </row>
    <row r="70" ht="12.75">
      <c r="A70" s="5" t="s">
        <v>71</v>
      </c>
    </row>
    <row r="71" spans="1:11" ht="12.75">
      <c r="A71" t="s">
        <v>20</v>
      </c>
      <c r="C71" s="21">
        <f>B23</f>
        <v>0</v>
      </c>
      <c r="D71" s="21">
        <f>B16</f>
        <v>0</v>
      </c>
      <c r="E71" s="21">
        <f>B17</f>
        <v>0</v>
      </c>
      <c r="F71" s="21">
        <f>B18</f>
        <v>0</v>
      </c>
      <c r="G71" s="21">
        <f>SUM(H71:J71)</f>
        <v>0</v>
      </c>
      <c r="H71" s="21">
        <f>B19</f>
        <v>0</v>
      </c>
      <c r="I71" s="21">
        <f>B20</f>
        <v>0</v>
      </c>
      <c r="J71" s="21">
        <f>B21</f>
        <v>0</v>
      </c>
      <c r="K71" s="21"/>
    </row>
    <row r="72" spans="1:11" ht="12.75">
      <c r="A72" t="s">
        <v>21</v>
      </c>
      <c r="C72" s="21">
        <f>B12</f>
        <v>0</v>
      </c>
      <c r="D72" s="21">
        <f>B5</f>
        <v>0</v>
      </c>
      <c r="E72" s="21">
        <f>B6</f>
        <v>0</v>
      </c>
      <c r="F72" s="21">
        <f>B7</f>
        <v>0</v>
      </c>
      <c r="G72" s="21">
        <f>SUM(H72:J72)</f>
        <v>0</v>
      </c>
      <c r="H72" s="21">
        <f>B8</f>
        <v>0</v>
      </c>
      <c r="I72" s="21">
        <f>B9</f>
        <v>0</v>
      </c>
      <c r="J72" s="21">
        <f>B10</f>
        <v>0</v>
      </c>
      <c r="K72" s="21"/>
    </row>
    <row r="73" spans="1:11" ht="12.75">
      <c r="A73" t="s">
        <v>22</v>
      </c>
      <c r="C73" s="22" t="e">
        <f aca="true" t="shared" si="14" ref="C73:J73">C72/C71</f>
        <v>#DIV/0!</v>
      </c>
      <c r="D73" s="22" t="e">
        <f t="shared" si="14"/>
        <v>#DIV/0!</v>
      </c>
      <c r="E73" s="22" t="e">
        <f t="shared" si="14"/>
        <v>#DIV/0!</v>
      </c>
      <c r="F73" s="22" t="e">
        <f t="shared" si="14"/>
        <v>#DIV/0!</v>
      </c>
      <c r="G73" s="22" t="e">
        <f t="shared" si="14"/>
        <v>#DIV/0!</v>
      </c>
      <c r="H73" s="22" t="e">
        <f t="shared" si="14"/>
        <v>#DIV/0!</v>
      </c>
      <c r="I73" s="22" t="e">
        <f t="shared" si="14"/>
        <v>#DIV/0!</v>
      </c>
      <c r="J73" s="22" t="e">
        <f t="shared" si="14"/>
        <v>#DIV/0!</v>
      </c>
      <c r="K73" s="22"/>
    </row>
    <row r="75" ht="12.75">
      <c r="A75" s="5" t="s">
        <v>70</v>
      </c>
    </row>
    <row r="76" spans="1:11" ht="12.75">
      <c r="A76" t="s">
        <v>20</v>
      </c>
      <c r="C76" s="21">
        <f>C23</f>
        <v>0</v>
      </c>
      <c r="D76" s="21">
        <f>C16</f>
        <v>0</v>
      </c>
      <c r="E76" s="21">
        <f>C17</f>
        <v>0</v>
      </c>
      <c r="F76" s="21">
        <f>C18</f>
        <v>0</v>
      </c>
      <c r="G76" s="21">
        <f>SUM(H76:J76)</f>
        <v>0</v>
      </c>
      <c r="H76" s="21">
        <f>C19</f>
        <v>0</v>
      </c>
      <c r="I76" s="21">
        <f>C20</f>
        <v>0</v>
      </c>
      <c r="J76" s="21">
        <f>C21</f>
        <v>0</v>
      </c>
      <c r="K76" s="21"/>
    </row>
    <row r="77" spans="1:11" ht="12.75">
      <c r="A77" t="s">
        <v>21</v>
      </c>
      <c r="C77" s="21">
        <f>C12</f>
        <v>0</v>
      </c>
      <c r="D77" s="21">
        <f>C5</f>
        <v>0</v>
      </c>
      <c r="E77" s="21">
        <f>C6</f>
        <v>0</v>
      </c>
      <c r="F77" s="21">
        <f>C7</f>
        <v>0</v>
      </c>
      <c r="G77" s="21">
        <f>SUM(H77:J77)</f>
        <v>0</v>
      </c>
      <c r="H77" s="21">
        <f>C8</f>
        <v>0</v>
      </c>
      <c r="I77" s="21">
        <f>C9</f>
        <v>0</v>
      </c>
      <c r="J77" s="21">
        <f>C10</f>
        <v>0</v>
      </c>
      <c r="K77" s="21"/>
    </row>
    <row r="78" spans="1:11" ht="12.75">
      <c r="A78" t="s">
        <v>22</v>
      </c>
      <c r="C78" s="22" t="e">
        <f aca="true" t="shared" si="15" ref="C78:J78">C77/C76</f>
        <v>#DIV/0!</v>
      </c>
      <c r="D78" s="22" t="e">
        <f t="shared" si="15"/>
        <v>#DIV/0!</v>
      </c>
      <c r="E78" s="22" t="e">
        <f t="shared" si="15"/>
        <v>#DIV/0!</v>
      </c>
      <c r="F78" s="22" t="e">
        <f t="shared" si="15"/>
        <v>#DIV/0!</v>
      </c>
      <c r="G78" s="22" t="e">
        <f t="shared" si="15"/>
        <v>#DIV/0!</v>
      </c>
      <c r="H78" s="22" t="e">
        <f t="shared" si="15"/>
        <v>#DIV/0!</v>
      </c>
      <c r="I78" s="22" t="e">
        <f t="shared" si="15"/>
        <v>#DIV/0!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0</v>
      </c>
      <c r="D81" s="21">
        <f>E16</f>
        <v>0</v>
      </c>
      <c r="E81" s="21">
        <f>E17</f>
        <v>0</v>
      </c>
      <c r="F81" s="21">
        <f>E18</f>
        <v>0</v>
      </c>
      <c r="G81" s="21">
        <f>SUM(H81:J81)</f>
        <v>0</v>
      </c>
      <c r="H81" s="21">
        <f>E19</f>
        <v>0</v>
      </c>
      <c r="I81" s="21">
        <f>E20</f>
        <v>0</v>
      </c>
      <c r="J81" s="21">
        <f>E21</f>
        <v>0</v>
      </c>
      <c r="K81" s="21"/>
    </row>
    <row r="82" spans="1:11" ht="12.75">
      <c r="A82" t="s">
        <v>21</v>
      </c>
      <c r="C82" s="21">
        <f>E12</f>
        <v>0</v>
      </c>
      <c r="D82" s="21">
        <f>E5</f>
        <v>0</v>
      </c>
      <c r="E82" s="21">
        <f>E6</f>
        <v>0</v>
      </c>
      <c r="F82" s="21">
        <f>E7</f>
        <v>0</v>
      </c>
      <c r="G82" s="21">
        <f>SUM(H82:J82)</f>
        <v>0</v>
      </c>
      <c r="H82" s="21">
        <f>E8</f>
        <v>0</v>
      </c>
      <c r="I82" s="21">
        <f>E9</f>
        <v>0</v>
      </c>
      <c r="J82" s="21">
        <f>E10</f>
        <v>0</v>
      </c>
      <c r="K82" s="21"/>
    </row>
    <row r="83" spans="1:11" ht="12.75">
      <c r="A83" t="s">
        <v>22</v>
      </c>
      <c r="C83" s="22" t="e">
        <f aca="true" t="shared" si="16" ref="C83:J83">C82/C81</f>
        <v>#DIV/0!</v>
      </c>
      <c r="D83" s="22" t="e">
        <f t="shared" si="16"/>
        <v>#DIV/0!</v>
      </c>
      <c r="E83" s="22" t="e">
        <f t="shared" si="16"/>
        <v>#DIV/0!</v>
      </c>
      <c r="F83" s="22" t="e">
        <f t="shared" si="16"/>
        <v>#DIV/0!</v>
      </c>
      <c r="G83" s="22" t="e">
        <f t="shared" si="16"/>
        <v>#DIV/0!</v>
      </c>
      <c r="H83" s="22" t="e">
        <f t="shared" si="16"/>
        <v>#DIV/0!</v>
      </c>
      <c r="I83" s="22" t="e">
        <f t="shared" si="16"/>
        <v>#DIV/0!</v>
      </c>
      <c r="J83" s="22" t="e">
        <f t="shared" si="16"/>
        <v>#DIV/0!</v>
      </c>
      <c r="K83" s="8"/>
    </row>
    <row r="85" ht="12.75">
      <c r="A85" s="18" t="s">
        <v>69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0</v>
      </c>
      <c r="D94" s="21"/>
      <c r="E94" s="21">
        <f>SUM(E95:E96)</f>
        <v>0</v>
      </c>
      <c r="F94" s="22" t="e">
        <f>C94/E94</f>
        <v>#DIV/0!</v>
      </c>
      <c r="G94" s="21">
        <f>SUM(G95:G96)</f>
        <v>0</v>
      </c>
      <c r="H94" s="22" t="e">
        <f>C94/G94</f>
        <v>#DIV/0!</v>
      </c>
    </row>
    <row r="95" spans="1:8" ht="12.75">
      <c r="A95" t="s">
        <v>23</v>
      </c>
      <c r="C95" s="21">
        <f>H34</f>
        <v>0</v>
      </c>
      <c r="D95" s="21"/>
      <c r="E95" s="21">
        <f>H23</f>
        <v>0</v>
      </c>
      <c r="F95" s="22" t="e">
        <f>C95/E95</f>
        <v>#DIV/0!</v>
      </c>
      <c r="G95" s="21">
        <f>H12</f>
        <v>0</v>
      </c>
      <c r="H95" s="22" t="e">
        <f>C95/G95</f>
        <v>#DIV/0!</v>
      </c>
    </row>
    <row r="96" spans="1:8" ht="12.75">
      <c r="A96" t="s">
        <v>34</v>
      </c>
      <c r="C96" s="21">
        <f>SUM(B34:G34)</f>
        <v>0</v>
      </c>
      <c r="D96" s="21"/>
      <c r="E96" s="21">
        <f>SUM(B23:G23)</f>
        <v>0</v>
      </c>
      <c r="F96" s="22" t="e">
        <f>C96/E96</f>
        <v>#DIV/0!</v>
      </c>
      <c r="G96" s="21">
        <f>SUM(B12:G12)</f>
        <v>0</v>
      </c>
      <c r="H96" s="22" t="e">
        <f>C96/G96</f>
        <v>#DIV/0!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0</v>
      </c>
      <c r="D98" s="21"/>
      <c r="E98" s="21">
        <f>SUM(E99:E100)</f>
        <v>0</v>
      </c>
      <c r="F98" s="22" t="e">
        <f>C98/E98</f>
        <v>#DIV/0!</v>
      </c>
      <c r="G98" s="21">
        <f>SUM(G99:G100)</f>
        <v>0</v>
      </c>
      <c r="H98" s="22" t="e">
        <f>C98/G98</f>
        <v>#DIV/0!</v>
      </c>
    </row>
    <row r="99" spans="1:8" ht="12.75">
      <c r="A99" t="s">
        <v>23</v>
      </c>
      <c r="C99" s="21">
        <f>H27</f>
        <v>0</v>
      </c>
      <c r="D99" s="21"/>
      <c r="E99" s="21">
        <f>H16</f>
        <v>0</v>
      </c>
      <c r="F99" s="22" t="e">
        <f>C99/E99</f>
        <v>#DIV/0!</v>
      </c>
      <c r="G99" s="21">
        <f>H5</f>
        <v>0</v>
      </c>
      <c r="H99" s="22" t="e">
        <f>C99/G99</f>
        <v>#DIV/0!</v>
      </c>
    </row>
    <row r="100" spans="1:8" ht="12.75">
      <c r="A100" t="s">
        <v>34</v>
      </c>
      <c r="C100" s="21">
        <f>SUM(B27:G27)</f>
        <v>0</v>
      </c>
      <c r="D100" s="21"/>
      <c r="E100" s="21">
        <f>SUM(B16:G16)</f>
        <v>0</v>
      </c>
      <c r="F100" s="22" t="e">
        <f>C100/E100</f>
        <v>#DIV/0!</v>
      </c>
      <c r="G100" s="21">
        <f>SUM(B5:G5)</f>
        <v>0</v>
      </c>
      <c r="H100" s="22" t="e">
        <f>C100/G100</f>
        <v>#DIV/0!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0</v>
      </c>
      <c r="D102" s="21"/>
      <c r="E102" s="21">
        <f>SUM(E103:E104)</f>
        <v>0</v>
      </c>
      <c r="F102" s="22" t="e">
        <f>C102/E102</f>
        <v>#DIV/0!</v>
      </c>
      <c r="G102" s="21">
        <f>SUM(G103:G104)</f>
        <v>0</v>
      </c>
      <c r="H102" s="22" t="e">
        <f>C102/G102</f>
        <v>#DIV/0!</v>
      </c>
    </row>
    <row r="103" spans="1:8" ht="12.75">
      <c r="A103" t="s">
        <v>23</v>
      </c>
      <c r="C103" s="21">
        <f>H28</f>
        <v>0</v>
      </c>
      <c r="D103" s="21"/>
      <c r="E103" s="21">
        <f>H17</f>
        <v>0</v>
      </c>
      <c r="F103" s="22" t="e">
        <f>C103/E103</f>
        <v>#DIV/0!</v>
      </c>
      <c r="G103" s="21">
        <f>H6</f>
        <v>0</v>
      </c>
      <c r="H103" s="22" t="e">
        <f>C103/G103</f>
        <v>#DIV/0!</v>
      </c>
    </row>
    <row r="104" spans="1:8" ht="12.75">
      <c r="A104" t="s">
        <v>34</v>
      </c>
      <c r="C104" s="21">
        <f>SUM(B28:G28)</f>
        <v>0</v>
      </c>
      <c r="D104" s="21"/>
      <c r="E104" s="21">
        <f>SUM(B17:G17)</f>
        <v>0</v>
      </c>
      <c r="F104" s="22" t="e">
        <f>C104/E104</f>
        <v>#DIV/0!</v>
      </c>
      <c r="G104" s="21">
        <f>SUM(B6:G6)</f>
        <v>0</v>
      </c>
      <c r="H104" s="22" t="e">
        <f>C104/G104</f>
        <v>#DIV/0!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0</v>
      </c>
      <c r="D106" s="21"/>
      <c r="E106" s="21">
        <f>SUM(E107:E108)</f>
        <v>0</v>
      </c>
      <c r="F106" s="22" t="e">
        <f>C106/E106</f>
        <v>#DIV/0!</v>
      </c>
      <c r="G106" s="21">
        <f>SUM(G107:G108)</f>
        <v>0</v>
      </c>
      <c r="H106" s="22" t="e">
        <f>C106/G106</f>
        <v>#DIV/0!</v>
      </c>
    </row>
    <row r="107" spans="1:8" ht="12.75">
      <c r="A107" t="s">
        <v>23</v>
      </c>
      <c r="C107" s="21">
        <f>H29</f>
        <v>0</v>
      </c>
      <c r="D107" s="21"/>
      <c r="E107" s="21">
        <f>H18</f>
        <v>0</v>
      </c>
      <c r="F107" s="22" t="e">
        <f>C107/E107</f>
        <v>#DIV/0!</v>
      </c>
      <c r="G107" s="21">
        <f>H7</f>
        <v>0</v>
      </c>
      <c r="H107" s="22" t="e">
        <f>C107/G107</f>
        <v>#DIV/0!</v>
      </c>
    </row>
    <row r="108" spans="1:8" ht="12.75">
      <c r="A108" t="s">
        <v>34</v>
      </c>
      <c r="C108" s="21">
        <f>SUM(B29:G29)</f>
        <v>0</v>
      </c>
      <c r="D108" s="21"/>
      <c r="E108" s="21">
        <f>SUM(B18:G18)</f>
        <v>0</v>
      </c>
      <c r="F108" s="22" t="e">
        <f>C108/E108</f>
        <v>#DIV/0!</v>
      </c>
      <c r="G108" s="21">
        <f>SUM(B7:G7)</f>
        <v>0</v>
      </c>
      <c r="H108" s="22" t="e">
        <f>C108/G108</f>
        <v>#DIV/0!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0</v>
      </c>
      <c r="D110" s="21"/>
      <c r="E110" s="21">
        <f>SUM(E111:E112)</f>
        <v>0</v>
      </c>
      <c r="F110" s="22" t="e">
        <f>C110/E110</f>
        <v>#DIV/0!</v>
      </c>
      <c r="G110" s="21">
        <f>SUM(G111:G112)</f>
        <v>0</v>
      </c>
      <c r="H110" s="22" t="e">
        <f>C110/G110</f>
        <v>#DIV/0!</v>
      </c>
    </row>
    <row r="111" spans="1:8" ht="12.75">
      <c r="A111" s="11" t="s">
        <v>23</v>
      </c>
      <c r="C111" s="21">
        <f>H33</f>
        <v>0</v>
      </c>
      <c r="D111" s="21"/>
      <c r="E111" s="21">
        <f>H22</f>
        <v>0</v>
      </c>
      <c r="F111" s="22" t="e">
        <f>C111/E111</f>
        <v>#DIV/0!</v>
      </c>
      <c r="G111" s="21">
        <f>H11</f>
        <v>0</v>
      </c>
      <c r="H111" s="22" t="e">
        <f>C111/G111</f>
        <v>#DIV/0!</v>
      </c>
    </row>
    <row r="112" spans="1:8" ht="12.75">
      <c r="A112" s="11" t="s">
        <v>34</v>
      </c>
      <c r="C112" s="21">
        <f>SUM(B33:G33)</f>
        <v>0</v>
      </c>
      <c r="D112" s="21"/>
      <c r="E112" s="21">
        <f>SUM(B22:G22)</f>
        <v>0</v>
      </c>
      <c r="F112" s="22" t="e">
        <f>C112/E112</f>
        <v>#DIV/0!</v>
      </c>
      <c r="G112" s="21">
        <f>SUM(B11:G11)</f>
        <v>0</v>
      </c>
      <c r="H112" s="22" t="e">
        <f>C112/G112</f>
        <v>#DIV/0!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0</v>
      </c>
      <c r="D114" s="21"/>
      <c r="E114" s="21">
        <f>SUM(E115:E116)</f>
        <v>0</v>
      </c>
      <c r="F114" s="22" t="e">
        <f>C114/E114</f>
        <v>#DIV/0!</v>
      </c>
      <c r="G114" s="21">
        <f>SUM(G115:G116)</f>
        <v>0</v>
      </c>
      <c r="H114" s="22" t="e">
        <f>C114/G114</f>
        <v>#DIV/0!</v>
      </c>
    </row>
    <row r="115" spans="1:8" ht="12.75">
      <c r="A115" t="s">
        <v>23</v>
      </c>
      <c r="C115" s="21">
        <f>H30</f>
        <v>0</v>
      </c>
      <c r="D115" s="21"/>
      <c r="E115" s="21">
        <f>H19</f>
        <v>0</v>
      </c>
      <c r="F115" s="22" t="e">
        <f>C115/E115</f>
        <v>#DIV/0!</v>
      </c>
      <c r="G115" s="21">
        <f>H8</f>
        <v>0</v>
      </c>
      <c r="H115" s="22" t="e">
        <f>C115/G115</f>
        <v>#DIV/0!</v>
      </c>
    </row>
    <row r="116" spans="1:8" ht="12.75">
      <c r="A116" t="s">
        <v>34</v>
      </c>
      <c r="C116" s="21">
        <f>SUM(B30:G30)</f>
        <v>0</v>
      </c>
      <c r="D116" s="21"/>
      <c r="E116" s="21">
        <f>SUM(B19:G19)</f>
        <v>0</v>
      </c>
      <c r="F116" s="22" t="e">
        <f>C116/E116</f>
        <v>#DIV/0!</v>
      </c>
      <c r="G116" s="21">
        <f>SUM(B8:G8)</f>
        <v>0</v>
      </c>
      <c r="H116" s="22" t="e">
        <f>C116/G116</f>
        <v>#DIV/0!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0</v>
      </c>
      <c r="D118" s="21"/>
      <c r="E118" s="21">
        <f>SUM(E119:E120)</f>
        <v>0</v>
      </c>
      <c r="F118" s="22" t="e">
        <f>C118/E118</f>
        <v>#DIV/0!</v>
      </c>
      <c r="G118" s="21">
        <f>SUM(G119:G120)</f>
        <v>0</v>
      </c>
      <c r="H118" s="22" t="e">
        <f>C118/G118</f>
        <v>#DIV/0!</v>
      </c>
    </row>
    <row r="119" spans="1:8" ht="12.75">
      <c r="A119" t="s">
        <v>23</v>
      </c>
      <c r="C119" s="21">
        <f>H31</f>
        <v>0</v>
      </c>
      <c r="D119" s="21"/>
      <c r="E119" s="21">
        <f>H20</f>
        <v>0</v>
      </c>
      <c r="F119" s="22" t="e">
        <f>C119/E119</f>
        <v>#DIV/0!</v>
      </c>
      <c r="G119" s="21">
        <f>H9</f>
        <v>0</v>
      </c>
      <c r="H119" s="22" t="e">
        <f>C119/G119</f>
        <v>#DIV/0!</v>
      </c>
    </row>
    <row r="120" spans="1:8" ht="12.75">
      <c r="A120" t="s">
        <v>34</v>
      </c>
      <c r="C120" s="21">
        <f>SUM(B31:G31)</f>
        <v>0</v>
      </c>
      <c r="D120" s="21"/>
      <c r="E120" s="21">
        <f>SUM(B20:G20)</f>
        <v>0</v>
      </c>
      <c r="F120" s="22" t="e">
        <f>C120/E120</f>
        <v>#DIV/0!</v>
      </c>
      <c r="G120" s="21">
        <f>SUM(B9:G9)</f>
        <v>0</v>
      </c>
      <c r="H120" s="22" t="e">
        <f>C120/G120</f>
        <v>#DIV/0!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0</v>
      </c>
      <c r="D122" s="21"/>
      <c r="E122" s="21">
        <f>SUM(E123:E124)</f>
        <v>0</v>
      </c>
      <c r="F122" s="22" t="e">
        <f>C122/E122</f>
        <v>#DIV/0!</v>
      </c>
      <c r="G122" s="21">
        <f>SUM(G123:G124)</f>
        <v>0</v>
      </c>
      <c r="H122" s="22" t="e">
        <f>C122/G122</f>
        <v>#DIV/0!</v>
      </c>
    </row>
    <row r="123" spans="1:8" ht="12.75">
      <c r="A123" t="s">
        <v>23</v>
      </c>
      <c r="C123" s="21">
        <f>H32</f>
        <v>0</v>
      </c>
      <c r="D123" s="21"/>
      <c r="E123" s="21">
        <f>H21</f>
        <v>0</v>
      </c>
      <c r="F123" s="22" t="e">
        <f>C123/E123</f>
        <v>#DIV/0!</v>
      </c>
      <c r="G123" s="21">
        <f>H10</f>
        <v>0</v>
      </c>
      <c r="H123" s="22" t="e">
        <f>C123/G123</f>
        <v>#DIV/0!</v>
      </c>
    </row>
    <row r="124" spans="1:8" ht="12.75">
      <c r="A124" t="s">
        <v>34</v>
      </c>
      <c r="C124" s="21">
        <f>SUM(B32:G32)</f>
        <v>0</v>
      </c>
      <c r="D124" s="21"/>
      <c r="E124" s="21">
        <f>SUM(B21:G21)</f>
        <v>0</v>
      </c>
      <c r="F124" s="22" t="e">
        <f>C124/E124</f>
        <v>#DIV/0!</v>
      </c>
      <c r="G124" s="21">
        <f>SUM(B10:G10)</f>
        <v>0</v>
      </c>
      <c r="H124" s="22" t="e">
        <f>C124/G124</f>
        <v>#DIV/0!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0</v>
      </c>
      <c r="D130" s="21"/>
      <c r="E130" s="21">
        <f aca="true" t="shared" si="19" ref="E130:K130">SUM(E131:E134)</f>
        <v>0</v>
      </c>
      <c r="F130" s="21">
        <f t="shared" si="19"/>
        <v>0</v>
      </c>
      <c r="G130" s="21">
        <f t="shared" si="19"/>
        <v>0</v>
      </c>
      <c r="H130" s="21">
        <f t="shared" si="19"/>
        <v>0</v>
      </c>
      <c r="I130" s="21">
        <f t="shared" si="19"/>
        <v>0</v>
      </c>
      <c r="J130" s="21">
        <f t="shared" si="19"/>
        <v>0</v>
      </c>
      <c r="K130" s="21">
        <f t="shared" si="19"/>
        <v>0</v>
      </c>
    </row>
    <row r="131" spans="1:11" ht="12.75">
      <c r="A131" t="s">
        <v>4</v>
      </c>
      <c r="C131" s="21">
        <f t="shared" si="18"/>
        <v>0</v>
      </c>
      <c r="D131" s="21"/>
      <c r="E131" s="21">
        <f>SUM(F27:G27)</f>
        <v>0</v>
      </c>
      <c r="F131" s="21">
        <f>SUM(F28:G28)</f>
        <v>0</v>
      </c>
      <c r="G131" s="21">
        <f>SUM(F29:G29)</f>
        <v>0</v>
      </c>
      <c r="H131" s="21">
        <f>SUM(I131:K131)</f>
        <v>0</v>
      </c>
      <c r="I131" s="21">
        <f>SUM(F30:G30)</f>
        <v>0</v>
      </c>
      <c r="J131" s="21">
        <f>SUM(F31:G31)</f>
        <v>0</v>
      </c>
      <c r="K131" s="21">
        <f>SUM(F32:G32)</f>
        <v>0</v>
      </c>
    </row>
    <row r="132" spans="1:11" ht="12.75">
      <c r="A132" t="s">
        <v>71</v>
      </c>
      <c r="C132" s="21">
        <f t="shared" si="18"/>
        <v>0</v>
      </c>
      <c r="D132" s="21"/>
      <c r="E132" s="21">
        <f>B27</f>
        <v>0</v>
      </c>
      <c r="F132" s="21">
        <f>B28</f>
        <v>0</v>
      </c>
      <c r="G132" s="21">
        <f>B29</f>
        <v>0</v>
      </c>
      <c r="H132" s="21">
        <f>SUM(I132:K132)</f>
        <v>0</v>
      </c>
      <c r="I132" s="21">
        <f>B30</f>
        <v>0</v>
      </c>
      <c r="J132" s="21">
        <f>B31</f>
        <v>0</v>
      </c>
      <c r="K132" s="21">
        <f>B32</f>
        <v>0</v>
      </c>
    </row>
    <row r="133" spans="1:11" ht="12.75">
      <c r="A133" t="s">
        <v>70</v>
      </c>
      <c r="C133" s="21">
        <f t="shared" si="18"/>
        <v>0</v>
      </c>
      <c r="D133" s="21"/>
      <c r="E133" s="21">
        <f>C27</f>
        <v>0</v>
      </c>
      <c r="F133" s="21">
        <f>C28</f>
        <v>0</v>
      </c>
      <c r="G133" s="21">
        <f>C29</f>
        <v>0</v>
      </c>
      <c r="H133" s="21">
        <f>SUM(I133:K133)</f>
        <v>0</v>
      </c>
      <c r="I133" s="21">
        <f>C30</f>
        <v>0</v>
      </c>
      <c r="J133" s="21">
        <f>C31</f>
        <v>0</v>
      </c>
      <c r="K133" s="21">
        <f>C32</f>
        <v>0</v>
      </c>
    </row>
    <row r="134" spans="1:11" ht="12.75">
      <c r="A134" t="s">
        <v>2</v>
      </c>
      <c r="C134" s="21">
        <f t="shared" si="18"/>
        <v>0</v>
      </c>
      <c r="D134" s="21"/>
      <c r="E134" s="21">
        <f>E27</f>
        <v>0</v>
      </c>
      <c r="F134" s="21">
        <f>E28</f>
        <v>0</v>
      </c>
      <c r="G134" s="21">
        <f>E29</f>
        <v>0</v>
      </c>
      <c r="H134" s="21">
        <f>SUM(I134:K134)</f>
        <v>0</v>
      </c>
      <c r="I134" s="21">
        <f>E30</f>
        <v>0</v>
      </c>
      <c r="J134" s="21">
        <f>E31</f>
        <v>0</v>
      </c>
      <c r="K134" s="21">
        <f>E32</f>
        <v>0</v>
      </c>
    </row>
    <row r="135" spans="1:11" ht="12.75">
      <c r="A135" t="s">
        <v>69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0</v>
      </c>
      <c r="E141" s="22" t="e">
        <f>B141/C66</f>
        <v>#DIV/0!</v>
      </c>
      <c r="G141" s="22" t="e">
        <f>B141/C67</f>
        <v>#DIV/0!</v>
      </c>
    </row>
    <row r="142" spans="1:7" ht="12.75">
      <c r="A142" t="s">
        <v>71</v>
      </c>
      <c r="B142" s="21">
        <f>C132</f>
        <v>0</v>
      </c>
      <c r="E142" s="22" t="e">
        <f>B142/C71</f>
        <v>#DIV/0!</v>
      </c>
      <c r="G142" s="22" t="e">
        <f>B142/C72</f>
        <v>#DIV/0!</v>
      </c>
    </row>
    <row r="143" spans="1:7" ht="12.75">
      <c r="A143" t="s">
        <v>70</v>
      </c>
      <c r="B143" s="21">
        <f>C133</f>
        <v>0</v>
      </c>
      <c r="E143" s="22" t="e">
        <f>B143/C76</f>
        <v>#DIV/0!</v>
      </c>
      <c r="G143" s="22" t="e">
        <f>B143/C77</f>
        <v>#DIV/0!</v>
      </c>
    </row>
    <row r="144" spans="1:7" ht="12.75">
      <c r="A144" t="s">
        <v>2</v>
      </c>
      <c r="B144" s="21">
        <f>C134</f>
        <v>0</v>
      </c>
      <c r="E144" s="22" t="e">
        <f>B144/C81</f>
        <v>#DIV/0!</v>
      </c>
      <c r="G144" s="22" t="e">
        <f>B144/C82</f>
        <v>#DIV/0!</v>
      </c>
    </row>
    <row r="145" spans="1:7" ht="12.75">
      <c r="A145" t="s">
        <v>69</v>
      </c>
      <c r="B145" s="21">
        <f>C135</f>
        <v>0</v>
      </c>
      <c r="E145" s="28" t="e">
        <f>B145/C86</f>
        <v>#DIV/0!</v>
      </c>
      <c r="G145" s="28" t="e">
        <f>B145/C87</f>
        <v>#DIV/0!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0"/>
  <sheetViews>
    <sheetView workbookViewId="0" topLeftCell="A1">
      <selection activeCell="E7" sqref="E7"/>
    </sheetView>
  </sheetViews>
  <sheetFormatPr defaultColWidth="9.140625" defaultRowHeight="12.75"/>
  <cols>
    <col min="2" max="2" width="10.140625" style="0" bestFit="1" customWidth="1"/>
    <col min="3" max="5" width="9.28125" style="0" bestFit="1" customWidth="1"/>
    <col min="6" max="6" width="9.7109375" style="0" bestFit="1" customWidth="1"/>
    <col min="7" max="7" width="9.28125" style="0" bestFit="1" customWidth="1"/>
    <col min="8" max="8" width="10.57421875" style="0" bestFit="1" customWidth="1"/>
    <col min="9" max="9" width="10.140625" style="0" customWidth="1"/>
    <col min="10" max="10" width="13.28125" style="0" customWidth="1"/>
    <col min="11" max="13" width="9.28125" style="0" bestFit="1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2" ht="12.75">
      <c r="J2" s="36"/>
    </row>
    <row r="3" spans="1:10" ht="12.75">
      <c r="A3" s="2" t="s">
        <v>0</v>
      </c>
      <c r="B3" s="3"/>
      <c r="C3" s="3"/>
      <c r="D3" s="3"/>
      <c r="E3" s="3"/>
      <c r="F3" s="3"/>
      <c r="G3" s="3"/>
      <c r="H3" s="3"/>
      <c r="I3" s="3"/>
      <c r="J3" s="26" t="s">
        <v>89</v>
      </c>
    </row>
    <row r="4" spans="1:10" ht="12.75">
      <c r="A4" s="1" t="s">
        <v>46</v>
      </c>
      <c r="B4" s="14" t="s">
        <v>71</v>
      </c>
      <c r="C4" s="14" t="s">
        <v>70</v>
      </c>
      <c r="D4" s="14" t="s">
        <v>69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45"/>
    </row>
    <row r="5" spans="1:10" ht="12.75">
      <c r="A5" s="24" t="s">
        <v>48</v>
      </c>
      <c r="B5" s="20">
        <f>JUL!B12</f>
        <v>16491</v>
      </c>
      <c r="C5" s="20">
        <f>JUL!C12</f>
        <v>113</v>
      </c>
      <c r="D5" s="20">
        <f>JUL!D12</f>
        <v>0</v>
      </c>
      <c r="E5" s="20">
        <f>JUL!E12</f>
        <v>4125</v>
      </c>
      <c r="F5" s="20">
        <f>JUL!F12</f>
        <v>14900</v>
      </c>
      <c r="G5" s="20">
        <f>JUL!G12</f>
        <v>502</v>
      </c>
      <c r="H5" s="20">
        <f>JUL!H12</f>
        <v>155378</v>
      </c>
      <c r="I5" s="20">
        <f aca="true" t="shared" si="0" ref="I5:I16">SUM(B5:H5)</f>
        <v>191509</v>
      </c>
      <c r="J5" s="46">
        <v>0.87</v>
      </c>
    </row>
    <row r="6" spans="1:10" ht="12.75">
      <c r="A6" s="24" t="s">
        <v>49</v>
      </c>
      <c r="B6" s="20">
        <f>AUG!B12</f>
        <v>16342</v>
      </c>
      <c r="C6" s="20">
        <f>AUG!C12</f>
        <v>85</v>
      </c>
      <c r="D6" s="20">
        <f>AUG!D12</f>
        <v>0</v>
      </c>
      <c r="E6" s="20">
        <f>AUG!E12</f>
        <v>4113</v>
      </c>
      <c r="F6" s="20">
        <f>AUG!F12</f>
        <v>14900</v>
      </c>
      <c r="G6" s="20">
        <f>AUG!G12</f>
        <v>499</v>
      </c>
      <c r="H6" s="20">
        <f>AUG!H12</f>
        <v>156178</v>
      </c>
      <c r="I6" s="20">
        <f t="shared" si="0"/>
        <v>192117</v>
      </c>
      <c r="J6" s="46">
        <v>0.857</v>
      </c>
    </row>
    <row r="7" spans="1:10" ht="12.75">
      <c r="A7" s="24" t="s">
        <v>50</v>
      </c>
      <c r="B7" s="20">
        <f>SEP!B12</f>
        <v>16340</v>
      </c>
      <c r="C7" s="20">
        <f>SEP!C12</f>
        <v>94</v>
      </c>
      <c r="D7" s="20">
        <f>SEP!D12</f>
        <v>0</v>
      </c>
      <c r="E7" s="20">
        <f>SEP!E12</f>
        <v>4087</v>
      </c>
      <c r="F7" s="20">
        <f>SEP!F12</f>
        <v>14906</v>
      </c>
      <c r="G7" s="20">
        <f>SEP!G12</f>
        <v>485</v>
      </c>
      <c r="H7" s="20">
        <f>SEP!H12</f>
        <v>156250</v>
      </c>
      <c r="I7" s="20">
        <f t="shared" si="0"/>
        <v>192162</v>
      </c>
      <c r="J7" s="46">
        <v>0.85</v>
      </c>
    </row>
    <row r="8" spans="1:10" ht="12.75">
      <c r="A8" s="24" t="s">
        <v>51</v>
      </c>
      <c r="B8" s="20">
        <f>OCT!B12</f>
        <v>16393</v>
      </c>
      <c r="C8" s="20">
        <f>OCT!C12</f>
        <v>165</v>
      </c>
      <c r="D8" s="20">
        <f>OCT!D12</f>
        <v>0</v>
      </c>
      <c r="E8" s="20">
        <f>OCT!E12</f>
        <v>4020</v>
      </c>
      <c r="F8" s="20">
        <f>OCT!F12</f>
        <v>14999</v>
      </c>
      <c r="G8" s="20">
        <f>OCT!G12</f>
        <v>493</v>
      </c>
      <c r="H8" s="20">
        <f>OCT!H12</f>
        <v>158891</v>
      </c>
      <c r="I8" s="20">
        <f t="shared" si="0"/>
        <v>194961</v>
      </c>
      <c r="J8" s="46">
        <v>0.837</v>
      </c>
    </row>
    <row r="9" spans="1:10" ht="12.75">
      <c r="A9" s="24" t="s">
        <v>52</v>
      </c>
      <c r="B9" s="20">
        <f>NOV!B12</f>
        <v>16228</v>
      </c>
      <c r="C9" s="20">
        <f>NOV!C12</f>
        <v>149</v>
      </c>
      <c r="D9" s="20">
        <f>NOV!D12</f>
        <v>0</v>
      </c>
      <c r="E9" s="20">
        <f>NOV!E12</f>
        <v>4028</v>
      </c>
      <c r="F9" s="20">
        <f>NOV!F12</f>
        <v>14972</v>
      </c>
      <c r="G9" s="20">
        <f>NOV!G12</f>
        <v>476</v>
      </c>
      <c r="H9" s="20">
        <f>NOV!H12</f>
        <v>158083</v>
      </c>
      <c r="I9" s="20">
        <f t="shared" si="0"/>
        <v>193936</v>
      </c>
      <c r="J9" s="46">
        <v>0.801</v>
      </c>
    </row>
    <row r="10" spans="1:10" ht="12.75">
      <c r="A10" s="24" t="s">
        <v>53</v>
      </c>
      <c r="B10" s="20">
        <f>DEC!B12</f>
        <v>16396</v>
      </c>
      <c r="C10" s="20">
        <f>DEC!C12</f>
        <v>50</v>
      </c>
      <c r="D10" s="20">
        <f>DEC!D12</f>
        <v>0</v>
      </c>
      <c r="E10" s="20">
        <f>DEC!E12</f>
        <v>4091</v>
      </c>
      <c r="F10" s="20">
        <f>DEC!F12</f>
        <v>14985</v>
      </c>
      <c r="G10" s="20">
        <f>DEC!G12</f>
        <v>472</v>
      </c>
      <c r="H10" s="20">
        <f>DEC!H12</f>
        <v>158556</v>
      </c>
      <c r="I10" s="20">
        <f t="shared" si="0"/>
        <v>194550</v>
      </c>
      <c r="J10" s="46">
        <v>0.805</v>
      </c>
    </row>
    <row r="11" spans="1:10" ht="12.75">
      <c r="A11" s="24" t="s">
        <v>54</v>
      </c>
      <c r="B11" s="20">
        <f>JAN!B12</f>
        <v>16228</v>
      </c>
      <c r="C11" s="20">
        <f>JAN!C12</f>
        <v>76</v>
      </c>
      <c r="D11" s="20">
        <f>JAN!D12</f>
        <v>0</v>
      </c>
      <c r="E11" s="20">
        <f>JAN!E12</f>
        <v>4130</v>
      </c>
      <c r="F11" s="20">
        <f>JAN!F12</f>
        <v>15034</v>
      </c>
      <c r="G11" s="20">
        <f>JAN!G12</f>
        <v>447</v>
      </c>
      <c r="H11" s="20">
        <f>JAN!H12</f>
        <v>157982</v>
      </c>
      <c r="I11" s="20">
        <f t="shared" si="0"/>
        <v>193897</v>
      </c>
      <c r="J11" s="46">
        <v>0.802</v>
      </c>
    </row>
    <row r="12" spans="1:10" ht="12.75">
      <c r="A12" s="24" t="s">
        <v>55</v>
      </c>
      <c r="B12" s="20">
        <f>FEB!B12</f>
        <v>15997</v>
      </c>
      <c r="C12" s="20">
        <f>FEB!C12</f>
        <v>50</v>
      </c>
      <c r="D12" s="20">
        <f>FEB!D12</f>
        <v>0</v>
      </c>
      <c r="E12" s="20">
        <f>FEB!E12</f>
        <v>4108</v>
      </c>
      <c r="F12" s="20">
        <f>FEB!F12</f>
        <v>15002</v>
      </c>
      <c r="G12" s="20">
        <f>FEB!G12</f>
        <v>444</v>
      </c>
      <c r="H12" s="20">
        <f>FEB!H12</f>
        <v>157654</v>
      </c>
      <c r="I12" s="20">
        <f t="shared" si="0"/>
        <v>193255</v>
      </c>
      <c r="J12" s="46">
        <v>0.795</v>
      </c>
    </row>
    <row r="13" spans="1:10" ht="12.75">
      <c r="A13" s="24" t="s">
        <v>56</v>
      </c>
      <c r="B13" s="20">
        <f>MAR!B12</f>
        <v>0</v>
      </c>
      <c r="C13" s="20">
        <f>MAR!C12</f>
        <v>0</v>
      </c>
      <c r="D13" s="20">
        <f>MAR!D12</f>
        <v>0</v>
      </c>
      <c r="E13" s="20">
        <f>MAR!E12</f>
        <v>0</v>
      </c>
      <c r="F13" s="20">
        <f>MAR!F12</f>
        <v>0</v>
      </c>
      <c r="G13" s="20">
        <f>MAR!G12</f>
        <v>0</v>
      </c>
      <c r="H13" s="20">
        <f>MAR!H12</f>
        <v>0</v>
      </c>
      <c r="I13" s="20">
        <f t="shared" si="0"/>
        <v>0</v>
      </c>
      <c r="J13" s="47">
        <v>0.78</v>
      </c>
    </row>
    <row r="14" spans="1:10" ht="12.75">
      <c r="A14" s="24" t="s">
        <v>57</v>
      </c>
      <c r="B14" s="20">
        <f>APR!B12</f>
        <v>0</v>
      </c>
      <c r="C14" s="20">
        <f>APR!C12</f>
        <v>0</v>
      </c>
      <c r="D14" s="20">
        <f>APR!D12</f>
        <v>0</v>
      </c>
      <c r="E14" s="20">
        <f>APR!E12</f>
        <v>0</v>
      </c>
      <c r="F14" s="20">
        <f>APR!F12</f>
        <v>0</v>
      </c>
      <c r="G14" s="20">
        <f>APR!G12</f>
        <v>0</v>
      </c>
      <c r="H14" s="20">
        <f>APR!H12</f>
        <v>0</v>
      </c>
      <c r="I14" s="20">
        <f t="shared" si="0"/>
        <v>0</v>
      </c>
      <c r="J14" s="47">
        <v>0.79</v>
      </c>
    </row>
    <row r="15" spans="1:10" ht="12.75">
      <c r="A15" s="24" t="s">
        <v>58</v>
      </c>
      <c r="B15" s="20">
        <f>MAY!B12</f>
        <v>0</v>
      </c>
      <c r="C15" s="20">
        <f>MAY!C12</f>
        <v>0</v>
      </c>
      <c r="D15" s="20">
        <f>MAY!D12</f>
        <v>0</v>
      </c>
      <c r="E15" s="20">
        <f>MAY!E12</f>
        <v>0</v>
      </c>
      <c r="F15" s="20">
        <f>MAY!F12</f>
        <v>0</v>
      </c>
      <c r="G15" s="20">
        <f>MAY!G12</f>
        <v>0</v>
      </c>
      <c r="H15" s="20">
        <f>MAY!H12</f>
        <v>0</v>
      </c>
      <c r="I15" s="20">
        <f t="shared" si="0"/>
        <v>0</v>
      </c>
      <c r="J15" s="47">
        <v>0.775</v>
      </c>
    </row>
    <row r="16" spans="1:10" ht="12.75">
      <c r="A16" s="24" t="s">
        <v>59</v>
      </c>
      <c r="B16" s="20">
        <f>JUN!B12</f>
        <v>0</v>
      </c>
      <c r="C16" s="20">
        <f>JUN!C12</f>
        <v>0</v>
      </c>
      <c r="D16" s="20">
        <f>JUN!D12</f>
        <v>0</v>
      </c>
      <c r="E16" s="20">
        <f>JUN!E12</f>
        <v>0</v>
      </c>
      <c r="F16" s="20">
        <f>JUN!F12</f>
        <v>0</v>
      </c>
      <c r="G16" s="20">
        <f>JUN!G12</f>
        <v>0</v>
      </c>
      <c r="H16" s="20">
        <f>JUN!H12</f>
        <v>0</v>
      </c>
      <c r="I16" s="20">
        <f t="shared" si="0"/>
        <v>0</v>
      </c>
      <c r="J16" s="47">
        <v>0.791</v>
      </c>
    </row>
    <row r="17" spans="1:9" ht="12.75">
      <c r="A17" s="17" t="s">
        <v>47</v>
      </c>
      <c r="B17" s="20">
        <f>SUM(B5:B16)/COUNTIF(B5:B16,"&lt;&gt;0")</f>
        <v>16301.875</v>
      </c>
      <c r="C17" s="20">
        <f aca="true" t="shared" si="1" ref="C17:I17">SUM(C5:C16)/COUNTIF(C5:C16,"&lt;&gt;0")</f>
        <v>97.75</v>
      </c>
      <c r="D17" s="20" t="e">
        <f t="shared" si="1"/>
        <v>#DIV/0!</v>
      </c>
      <c r="E17" s="20">
        <f t="shared" si="1"/>
        <v>4087.75</v>
      </c>
      <c r="F17" s="20">
        <f t="shared" si="1"/>
        <v>14962.25</v>
      </c>
      <c r="G17" s="20">
        <f t="shared" si="1"/>
        <v>477.25</v>
      </c>
      <c r="H17" s="20">
        <f t="shared" si="1"/>
        <v>157371.5</v>
      </c>
      <c r="I17" s="20">
        <f t="shared" si="1"/>
        <v>193298.375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71</v>
      </c>
      <c r="C20" s="14" t="s">
        <v>70</v>
      </c>
      <c r="D20" s="14" t="s">
        <v>69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JUL!B23</f>
        <v>5140</v>
      </c>
      <c r="C21" s="23">
        <f>JUL!C23</f>
        <v>31</v>
      </c>
      <c r="D21" s="23">
        <f>JUL!D23</f>
        <v>0</v>
      </c>
      <c r="E21" s="23">
        <f>JUL!E23</f>
        <v>4045</v>
      </c>
      <c r="F21" s="23">
        <f>JUL!F23</f>
        <v>13887</v>
      </c>
      <c r="G21" s="23">
        <f>JUL!G23</f>
        <v>447</v>
      </c>
      <c r="H21" s="23">
        <f>JUL!H23</f>
        <v>73870</v>
      </c>
      <c r="I21" s="20">
        <f aca="true" t="shared" si="2" ref="I21:I32">SUM(B21:H21)</f>
        <v>97420</v>
      </c>
    </row>
    <row r="22" spans="1:9" ht="12.75">
      <c r="A22" s="24" t="s">
        <v>49</v>
      </c>
      <c r="B22" s="23">
        <f>AUG!B23</f>
        <v>5091</v>
      </c>
      <c r="C22" s="23">
        <f>AUG!C23</f>
        <v>23</v>
      </c>
      <c r="D22" s="23">
        <f>AUG!D23</f>
        <v>0</v>
      </c>
      <c r="E22" s="23">
        <f>AUG!E23</f>
        <v>4045</v>
      </c>
      <c r="F22" s="23">
        <f>AUG!F23</f>
        <v>13880</v>
      </c>
      <c r="G22" s="23">
        <f>AUG!G23</f>
        <v>444</v>
      </c>
      <c r="H22" s="23">
        <f>AUG!H23</f>
        <v>74146</v>
      </c>
      <c r="I22" s="20">
        <f t="shared" si="2"/>
        <v>97629</v>
      </c>
    </row>
    <row r="23" spans="1:9" ht="12.75">
      <c r="A23" s="24" t="s">
        <v>50</v>
      </c>
      <c r="B23" s="23">
        <f>SEP!B23</f>
        <v>5088</v>
      </c>
      <c r="C23" s="23">
        <f>SEP!C23</f>
        <v>23</v>
      </c>
      <c r="D23" s="23">
        <f>SEP!D23</f>
        <v>0</v>
      </c>
      <c r="E23" s="23">
        <f>SEP!E23</f>
        <v>4009</v>
      </c>
      <c r="F23" s="23">
        <f>SEP!F23</f>
        <v>13877</v>
      </c>
      <c r="G23" s="23">
        <f>SEP!G23</f>
        <v>432</v>
      </c>
      <c r="H23" s="23">
        <f>SEP!H23</f>
        <v>74093</v>
      </c>
      <c r="I23" s="20">
        <f t="shared" si="2"/>
        <v>97522</v>
      </c>
    </row>
    <row r="24" spans="1:9" ht="12.75">
      <c r="A24" s="24" t="s">
        <v>51</v>
      </c>
      <c r="B24" s="23">
        <f>OCT!B23</f>
        <v>5134</v>
      </c>
      <c r="C24" s="23">
        <f>OCT!C23</f>
        <v>46</v>
      </c>
      <c r="D24" s="23">
        <f>OCT!D23</f>
        <v>0</v>
      </c>
      <c r="E24" s="23">
        <f>OCT!E23</f>
        <v>3937</v>
      </c>
      <c r="F24" s="23">
        <f>OCT!F23</f>
        <v>13985</v>
      </c>
      <c r="G24" s="23">
        <f>OCT!G23</f>
        <v>441</v>
      </c>
      <c r="H24" s="23">
        <f>OCT!H23</f>
        <v>75538</v>
      </c>
      <c r="I24" s="20">
        <f t="shared" si="2"/>
        <v>99081</v>
      </c>
    </row>
    <row r="25" spans="1:9" ht="12.75">
      <c r="A25" s="24" t="s">
        <v>52</v>
      </c>
      <c r="B25" s="20">
        <f>NOV!B23</f>
        <v>5074</v>
      </c>
      <c r="C25" s="20">
        <f>NOV!C23</f>
        <v>45</v>
      </c>
      <c r="D25" s="20">
        <f>NOV!D23</f>
        <v>0</v>
      </c>
      <c r="E25" s="20">
        <f>NOV!E23</f>
        <v>3937</v>
      </c>
      <c r="F25" s="20">
        <f>NOV!F23</f>
        <v>13971</v>
      </c>
      <c r="G25" s="20">
        <f>NOV!G23</f>
        <v>425</v>
      </c>
      <c r="H25" s="20">
        <f>NOV!H23</f>
        <v>74974</v>
      </c>
      <c r="I25" s="20">
        <f t="shared" si="2"/>
        <v>98426</v>
      </c>
    </row>
    <row r="26" spans="1:9" ht="12.75">
      <c r="A26" s="24" t="s">
        <v>53</v>
      </c>
      <c r="B26" s="20">
        <f>DEC!B23</f>
        <v>5108</v>
      </c>
      <c r="C26" s="20">
        <f>DEC!C23</f>
        <v>14</v>
      </c>
      <c r="D26" s="20">
        <f>DEC!D23</f>
        <v>0</v>
      </c>
      <c r="E26" s="20">
        <f>DEC!E23</f>
        <v>3987</v>
      </c>
      <c r="F26" s="20">
        <f>DEC!F23</f>
        <v>13988</v>
      </c>
      <c r="G26" s="20">
        <f>DEC!G23</f>
        <v>419</v>
      </c>
      <c r="H26" s="20">
        <f>DEC!H23</f>
        <v>75291</v>
      </c>
      <c r="I26" s="20">
        <f t="shared" si="2"/>
        <v>98807</v>
      </c>
    </row>
    <row r="27" spans="1:9" ht="12.75">
      <c r="A27" s="24" t="s">
        <v>54</v>
      </c>
      <c r="B27" s="20">
        <f>JAN!B23</f>
        <v>5068</v>
      </c>
      <c r="C27" s="20">
        <f>JAN!C23</f>
        <v>22</v>
      </c>
      <c r="D27" s="20">
        <f>JAN!D23</f>
        <v>0</v>
      </c>
      <c r="E27" s="20">
        <f>JAN!E23</f>
        <v>4029</v>
      </c>
      <c r="F27" s="20">
        <f>JAN!F23</f>
        <v>14016</v>
      </c>
      <c r="G27" s="20">
        <f>JAN!G23</f>
        <v>394</v>
      </c>
      <c r="H27" s="20">
        <f>JAN!H23</f>
        <v>75044</v>
      </c>
      <c r="I27" s="20">
        <f t="shared" si="2"/>
        <v>98573</v>
      </c>
    </row>
    <row r="28" spans="1:9" ht="12.75">
      <c r="A28" s="24" t="s">
        <v>55</v>
      </c>
      <c r="B28" s="20">
        <f>FEB!B23</f>
        <v>4998</v>
      </c>
      <c r="C28" s="20">
        <f>FEB!C23</f>
        <v>12</v>
      </c>
      <c r="D28" s="20">
        <f>FEB!D23</f>
        <v>0</v>
      </c>
      <c r="E28" s="20">
        <f>FEB!E23</f>
        <v>4006</v>
      </c>
      <c r="F28" s="20">
        <f>FEB!F23</f>
        <v>14015</v>
      </c>
      <c r="G28" s="20">
        <f>FEB!G23</f>
        <v>387</v>
      </c>
      <c r="H28" s="20">
        <f>FEB!H23</f>
        <v>74786</v>
      </c>
      <c r="I28" s="20">
        <f t="shared" si="2"/>
        <v>98204</v>
      </c>
    </row>
    <row r="29" spans="1:9" ht="12.75">
      <c r="A29" s="24" t="s">
        <v>56</v>
      </c>
      <c r="B29" s="20">
        <f>MAR!B23</f>
        <v>0</v>
      </c>
      <c r="C29" s="20">
        <f>MAR!C23</f>
        <v>0</v>
      </c>
      <c r="D29" s="20">
        <f>MAR!D23</f>
        <v>0</v>
      </c>
      <c r="E29" s="20">
        <f>MAR!E23</f>
        <v>0</v>
      </c>
      <c r="F29" s="20">
        <f>MAR!F23</f>
        <v>0</v>
      </c>
      <c r="G29" s="20">
        <f>MAR!G23</f>
        <v>0</v>
      </c>
      <c r="H29" s="20">
        <f>MAR!H23</f>
        <v>0</v>
      </c>
      <c r="I29" s="20">
        <f t="shared" si="2"/>
        <v>0</v>
      </c>
    </row>
    <row r="30" spans="1:9" ht="12.75">
      <c r="A30" s="24" t="s">
        <v>57</v>
      </c>
      <c r="B30" s="20">
        <f>APR!B23</f>
        <v>0</v>
      </c>
      <c r="C30" s="20">
        <f>APR!C23</f>
        <v>0</v>
      </c>
      <c r="D30" s="20">
        <f>APR!D23</f>
        <v>0</v>
      </c>
      <c r="E30" s="20">
        <f>APR!E23</f>
        <v>0</v>
      </c>
      <c r="F30" s="20">
        <f>APR!F23</f>
        <v>0</v>
      </c>
      <c r="G30" s="20">
        <f>APR!G23</f>
        <v>0</v>
      </c>
      <c r="H30" s="20">
        <f>APR!H23</f>
        <v>0</v>
      </c>
      <c r="I30" s="20">
        <f t="shared" si="2"/>
        <v>0</v>
      </c>
    </row>
    <row r="31" spans="1:9" ht="12.75">
      <c r="A31" s="24" t="s">
        <v>58</v>
      </c>
      <c r="B31" s="20">
        <f>MAY!B23</f>
        <v>0</v>
      </c>
      <c r="C31" s="20">
        <f>MAY!C23</f>
        <v>0</v>
      </c>
      <c r="D31" s="20">
        <f>MAY!D23</f>
        <v>0</v>
      </c>
      <c r="E31" s="20">
        <f>MAY!E23</f>
        <v>0</v>
      </c>
      <c r="F31" s="20">
        <f>MAY!F23</f>
        <v>0</v>
      </c>
      <c r="G31" s="20">
        <f>MAY!G23</f>
        <v>0</v>
      </c>
      <c r="H31" s="20">
        <f>MAY!H23</f>
        <v>0</v>
      </c>
      <c r="I31" s="20">
        <f t="shared" si="2"/>
        <v>0</v>
      </c>
    </row>
    <row r="32" spans="1:9" ht="12.75">
      <c r="A32" s="24" t="s">
        <v>59</v>
      </c>
      <c r="B32" s="20">
        <f>JUN!B23</f>
        <v>0</v>
      </c>
      <c r="C32" s="20">
        <f>JUN!C23</f>
        <v>0</v>
      </c>
      <c r="D32" s="20">
        <f>JUN!D23</f>
        <v>0</v>
      </c>
      <c r="E32" s="20">
        <f>JUN!E23</f>
        <v>0</v>
      </c>
      <c r="F32" s="20">
        <f>JUN!F23</f>
        <v>0</v>
      </c>
      <c r="G32" s="20">
        <f>JUN!G23</f>
        <v>0</v>
      </c>
      <c r="H32" s="20">
        <f>JUN!H23</f>
        <v>0</v>
      </c>
      <c r="I32" s="20">
        <f t="shared" si="2"/>
        <v>0</v>
      </c>
    </row>
    <row r="33" spans="1:9" ht="12.75">
      <c r="A33" s="17" t="s">
        <v>47</v>
      </c>
      <c r="B33" s="20">
        <f>SUM(B21:B32)/COUNTIF(B21:B32,"&lt;&gt;0")</f>
        <v>5087.625</v>
      </c>
      <c r="C33" s="20">
        <f aca="true" t="shared" si="3" ref="C33:I33">SUM(C21:C32)/COUNTIF(C21:C32,"&lt;&gt;0")</f>
        <v>27</v>
      </c>
      <c r="D33" s="20" t="e">
        <f t="shared" si="3"/>
        <v>#DIV/0!</v>
      </c>
      <c r="E33" s="20">
        <f t="shared" si="3"/>
        <v>3999.375</v>
      </c>
      <c r="F33" s="20">
        <f t="shared" si="3"/>
        <v>13952.375</v>
      </c>
      <c r="G33" s="20">
        <f t="shared" si="3"/>
        <v>423.625</v>
      </c>
      <c r="H33" s="20">
        <f t="shared" si="3"/>
        <v>74717.75</v>
      </c>
      <c r="I33" s="20">
        <f t="shared" si="3"/>
        <v>98207.75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71</v>
      </c>
      <c r="C36" s="14" t="s">
        <v>70</v>
      </c>
      <c r="D36" s="14" t="s">
        <v>69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JUL!B34</f>
        <v>3641320</v>
      </c>
      <c r="C37" s="20">
        <f>JUL!C34</f>
        <v>26238</v>
      </c>
      <c r="D37" s="20">
        <f>JUL!D34</f>
        <v>0</v>
      </c>
      <c r="E37" s="20">
        <f>JUL!E34</f>
        <v>1230533</v>
      </c>
      <c r="F37" s="20">
        <f>JUL!F34</f>
        <v>3050349</v>
      </c>
      <c r="G37" s="20">
        <f>JUL!G34</f>
        <v>149120</v>
      </c>
      <c r="H37" s="20">
        <f>JUL!H34</f>
        <v>33863086</v>
      </c>
      <c r="I37" s="20">
        <f aca="true" t="shared" si="4" ref="I37:I48">SUM(B37:H37)</f>
        <v>41960646</v>
      </c>
    </row>
    <row r="38" spans="1:9" ht="12.75">
      <c r="A38" s="24" t="s">
        <v>49</v>
      </c>
      <c r="B38" s="20">
        <f>AUG!B34</f>
        <v>3602691</v>
      </c>
      <c r="C38" s="20">
        <f>AUG!C34</f>
        <v>21003</v>
      </c>
      <c r="D38" s="20">
        <f>AUG!D34</f>
        <v>0</v>
      </c>
      <c r="E38" s="20">
        <f>AUG!E34</f>
        <v>1228145</v>
      </c>
      <c r="F38" s="20">
        <f>AUG!F34</f>
        <v>3053062</v>
      </c>
      <c r="G38" s="20">
        <f>AUG!G34</f>
        <v>147560</v>
      </c>
      <c r="H38" s="20">
        <f>AUG!H34</f>
        <v>33895895</v>
      </c>
      <c r="I38" s="20">
        <f t="shared" si="4"/>
        <v>41948356</v>
      </c>
    </row>
    <row r="39" spans="1:9" ht="12.75">
      <c r="A39" s="24" t="s">
        <v>50</v>
      </c>
      <c r="B39" s="20">
        <f>SEP!B34</f>
        <v>3592877</v>
      </c>
      <c r="C39" s="20">
        <f>SEP!C34</f>
        <v>22792</v>
      </c>
      <c r="D39" s="20">
        <f>SEP!D34</f>
        <v>0</v>
      </c>
      <c r="E39" s="20">
        <f>SEP!E34</f>
        <v>1220210</v>
      </c>
      <c r="F39" s="20">
        <f>SEP!F34</f>
        <v>3058091</v>
      </c>
      <c r="G39" s="20">
        <f>SEP!G34</f>
        <v>143316</v>
      </c>
      <c r="H39" s="20">
        <f>SEP!H34</f>
        <v>33859329</v>
      </c>
      <c r="I39" s="20">
        <f t="shared" si="4"/>
        <v>41896615</v>
      </c>
    </row>
    <row r="40" spans="1:9" ht="12.75">
      <c r="A40" s="24" t="s">
        <v>51</v>
      </c>
      <c r="B40" s="20">
        <f>OCT!B34</f>
        <v>3767909</v>
      </c>
      <c r="C40" s="20">
        <f>OCT!C34</f>
        <v>40133</v>
      </c>
      <c r="D40" s="20">
        <f>OCT!D34</f>
        <v>0</v>
      </c>
      <c r="E40" s="20">
        <f>OCT!E34</f>
        <v>1229297</v>
      </c>
      <c r="F40" s="20">
        <f>OCT!F34</f>
        <v>3247453</v>
      </c>
      <c r="G40" s="20">
        <f>OCT!G34</f>
        <v>150671</v>
      </c>
      <c r="H40" s="20">
        <f>OCT!H34</f>
        <v>36023565</v>
      </c>
      <c r="I40" s="20">
        <f t="shared" si="4"/>
        <v>44459028</v>
      </c>
    </row>
    <row r="41" spans="1:9" ht="12.75">
      <c r="A41" s="24" t="s">
        <v>52</v>
      </c>
      <c r="B41" s="20">
        <f>NOV!B34</f>
        <v>3715465</v>
      </c>
      <c r="C41" s="20">
        <f>NOV!C34</f>
        <v>35088</v>
      </c>
      <c r="D41" s="20">
        <f>NOV!D34</f>
        <v>0</v>
      </c>
      <c r="E41" s="20">
        <f>NOV!E34</f>
        <v>1226706</v>
      </c>
      <c r="F41" s="20">
        <f>NOV!F34</f>
        <v>3237633</v>
      </c>
      <c r="G41" s="20">
        <f>NOV!G34</f>
        <v>146171</v>
      </c>
      <c r="H41" s="20">
        <f>NOV!H34</f>
        <v>35586922</v>
      </c>
      <c r="I41" s="20">
        <f t="shared" si="4"/>
        <v>43947985</v>
      </c>
    </row>
    <row r="42" spans="1:9" ht="12.75">
      <c r="A42" s="24" t="s">
        <v>53</v>
      </c>
      <c r="B42" s="20">
        <f>DEC!B34</f>
        <v>3750568</v>
      </c>
      <c r="C42" s="20">
        <f>DEC!C34</f>
        <v>11789</v>
      </c>
      <c r="D42" s="20">
        <f>DEC!D34</f>
        <v>0</v>
      </c>
      <c r="E42" s="20">
        <f>DEC!E34</f>
        <v>1247060</v>
      </c>
      <c r="F42" s="20">
        <f>DEC!F34</f>
        <v>3244249</v>
      </c>
      <c r="G42" s="20">
        <f>DEC!G34</f>
        <v>144413</v>
      </c>
      <c r="H42" s="20">
        <f>DEC!H34</f>
        <v>35631959</v>
      </c>
      <c r="I42" s="20">
        <f t="shared" si="4"/>
        <v>44030038</v>
      </c>
    </row>
    <row r="43" spans="1:9" ht="12.75">
      <c r="A43" s="24" t="s">
        <v>54</v>
      </c>
      <c r="B43" s="20">
        <f>JAN!B34</f>
        <v>3700858</v>
      </c>
      <c r="C43" s="20">
        <f>JAN!C34</f>
        <v>17765</v>
      </c>
      <c r="D43" s="20">
        <f>JAN!D34</f>
        <v>0</v>
      </c>
      <c r="E43" s="20">
        <f>JAN!E34</f>
        <v>1258751</v>
      </c>
      <c r="F43" s="20">
        <f>JAN!F34</f>
        <v>3200746</v>
      </c>
      <c r="G43" s="20">
        <f>JAN!G34</f>
        <v>136094</v>
      </c>
      <c r="H43" s="20">
        <f>JAN!H34</f>
        <v>35333563</v>
      </c>
      <c r="I43" s="20">
        <f t="shared" si="4"/>
        <v>43647777</v>
      </c>
    </row>
    <row r="44" spans="1:9" ht="12.75">
      <c r="A44" s="24" t="s">
        <v>55</v>
      </c>
      <c r="B44" s="20">
        <f>FEB!B34</f>
        <v>3652787</v>
      </c>
      <c r="C44" s="20">
        <f>FEB!C34</f>
        <v>11055</v>
      </c>
      <c r="D44" s="20">
        <f>FEB!D34</f>
        <v>0</v>
      </c>
      <c r="E44" s="20">
        <f>FEB!E34</f>
        <v>1249545</v>
      </c>
      <c r="F44" s="20">
        <f>FEB!F34</f>
        <v>3194900</v>
      </c>
      <c r="G44" s="20">
        <f>FEB!G34</f>
        <v>134786</v>
      </c>
      <c r="H44" s="20">
        <f>FEB!H34</f>
        <v>35351757</v>
      </c>
      <c r="I44" s="20">
        <f t="shared" si="4"/>
        <v>43594830</v>
      </c>
    </row>
    <row r="45" spans="1:9" ht="12.75">
      <c r="A45" s="24" t="s">
        <v>56</v>
      </c>
      <c r="B45" s="20">
        <f>MAR!B34</f>
        <v>0</v>
      </c>
      <c r="C45" s="20">
        <f>MAR!C34</f>
        <v>0</v>
      </c>
      <c r="D45" s="20">
        <f>MAR!D34</f>
        <v>0</v>
      </c>
      <c r="E45" s="20">
        <f>MAR!E34</f>
        <v>0</v>
      </c>
      <c r="F45" s="20">
        <f>MAR!F34</f>
        <v>0</v>
      </c>
      <c r="G45" s="20">
        <f>MAR!G34</f>
        <v>0</v>
      </c>
      <c r="H45" s="20">
        <f>MAR!H34</f>
        <v>0</v>
      </c>
      <c r="I45" s="20">
        <f t="shared" si="4"/>
        <v>0</v>
      </c>
    </row>
    <row r="46" spans="1:9" ht="12.75">
      <c r="A46" s="24" t="s">
        <v>57</v>
      </c>
      <c r="B46" s="20">
        <f>APR!B34</f>
        <v>0</v>
      </c>
      <c r="C46" s="20">
        <f>APR!C34</f>
        <v>0</v>
      </c>
      <c r="D46" s="20">
        <f>APR!D34</f>
        <v>0</v>
      </c>
      <c r="E46" s="20">
        <f>APR!E34</f>
        <v>0</v>
      </c>
      <c r="F46" s="20">
        <f>APR!F34</f>
        <v>0</v>
      </c>
      <c r="G46" s="20">
        <f>APR!G34</f>
        <v>0</v>
      </c>
      <c r="H46" s="20">
        <f>APR!H34</f>
        <v>0</v>
      </c>
      <c r="I46" s="20">
        <f t="shared" si="4"/>
        <v>0</v>
      </c>
    </row>
    <row r="47" spans="1:9" ht="12.75">
      <c r="A47" s="24" t="s">
        <v>58</v>
      </c>
      <c r="B47" s="20">
        <f>MAY!B34</f>
        <v>0</v>
      </c>
      <c r="C47" s="20">
        <f>MAY!C34</f>
        <v>0</v>
      </c>
      <c r="D47" s="20">
        <f>MAY!D34</f>
        <v>0</v>
      </c>
      <c r="E47" s="20">
        <f>MAY!E34</f>
        <v>0</v>
      </c>
      <c r="F47" s="20">
        <f>MAY!F34</f>
        <v>0</v>
      </c>
      <c r="G47" s="20">
        <f>MAY!G34</f>
        <v>0</v>
      </c>
      <c r="H47" s="20">
        <f>MAY!H34</f>
        <v>0</v>
      </c>
      <c r="I47" s="20">
        <f t="shared" si="4"/>
        <v>0</v>
      </c>
    </row>
    <row r="48" spans="1:9" ht="12.75">
      <c r="A48" s="24" t="s">
        <v>59</v>
      </c>
      <c r="B48" s="20">
        <f>JUN!B34</f>
        <v>0</v>
      </c>
      <c r="C48" s="20">
        <f>JUN!C34</f>
        <v>0</v>
      </c>
      <c r="D48" s="20">
        <f>JUN!D34</f>
        <v>0</v>
      </c>
      <c r="E48" s="20">
        <f>JUN!E34</f>
        <v>0</v>
      </c>
      <c r="F48" s="20">
        <f>JUN!F34</f>
        <v>0</v>
      </c>
      <c r="G48" s="20">
        <f>JUN!G34</f>
        <v>0</v>
      </c>
      <c r="H48" s="20">
        <f>JUN!H34</f>
        <v>0</v>
      </c>
      <c r="I48" s="20">
        <f t="shared" si="4"/>
        <v>0</v>
      </c>
    </row>
    <row r="49" spans="1:9" ht="12.75">
      <c r="A49" s="17" t="s">
        <v>47</v>
      </c>
      <c r="B49" s="20">
        <f>SUM(B37:B48)/COUNTIF(B37:B48,"&lt;&gt;0")</f>
        <v>3678059.375</v>
      </c>
      <c r="C49" s="20">
        <f aca="true" t="shared" si="5" ref="C49:I49">SUM(C37:C48)/COUNTIF(C37:C48,"&lt;&gt;0")</f>
        <v>23232.875</v>
      </c>
      <c r="D49" s="20" t="e">
        <f t="shared" si="5"/>
        <v>#DIV/0!</v>
      </c>
      <c r="E49" s="20">
        <f t="shared" si="5"/>
        <v>1236280.875</v>
      </c>
      <c r="F49" s="20">
        <f t="shared" si="5"/>
        <v>3160810.375</v>
      </c>
      <c r="G49" s="20">
        <f t="shared" si="5"/>
        <v>144016.375</v>
      </c>
      <c r="H49" s="20">
        <f t="shared" si="5"/>
        <v>34943259.5</v>
      </c>
      <c r="I49" s="20">
        <f t="shared" si="5"/>
        <v>43185659.375</v>
      </c>
    </row>
    <row r="53" ht="12.75">
      <c r="A53" s="18" t="s">
        <v>74</v>
      </c>
    </row>
    <row r="54" ht="12.75">
      <c r="A54" s="18"/>
    </row>
    <row r="55" spans="3:13" ht="12.75">
      <c r="C55" s="48" t="s">
        <v>19</v>
      </c>
      <c r="D55" s="49"/>
      <c r="E55" s="50"/>
      <c r="G55" s="48" t="s">
        <v>23</v>
      </c>
      <c r="H55" s="49"/>
      <c r="I55" s="50"/>
      <c r="K55" s="48" t="s">
        <v>24</v>
      </c>
      <c r="L55" s="49"/>
      <c r="M55" s="50"/>
    </row>
    <row r="56" spans="3:13" ht="12.75">
      <c r="C56" s="26"/>
      <c r="D56" s="26"/>
      <c r="E56" s="26" t="s">
        <v>72</v>
      </c>
      <c r="G56" s="26"/>
      <c r="H56" s="26"/>
      <c r="I56" s="26" t="s">
        <v>72</v>
      </c>
      <c r="K56" s="26"/>
      <c r="L56" s="26"/>
      <c r="M56" s="26" t="s">
        <v>72</v>
      </c>
    </row>
    <row r="57" spans="1:13" ht="12.75">
      <c r="A57" s="42" t="s">
        <v>46</v>
      </c>
      <c r="C57" s="12" t="s">
        <v>20</v>
      </c>
      <c r="D57" s="12" t="s">
        <v>21</v>
      </c>
      <c r="E57" s="12" t="s">
        <v>73</v>
      </c>
      <c r="G57" s="12" t="s">
        <v>20</v>
      </c>
      <c r="H57" s="12" t="s">
        <v>21</v>
      </c>
      <c r="I57" s="12" t="s">
        <v>73</v>
      </c>
      <c r="K57" s="12" t="s">
        <v>20</v>
      </c>
      <c r="L57" s="12" t="s">
        <v>21</v>
      </c>
      <c r="M57" s="12" t="s">
        <v>73</v>
      </c>
    </row>
    <row r="58" spans="1:13" ht="12.75">
      <c r="A58" s="24" t="s">
        <v>48</v>
      </c>
      <c r="C58" s="32">
        <f>JUL!C42</f>
        <v>97420</v>
      </c>
      <c r="D58" s="32">
        <f>JUL!C43</f>
        <v>191509</v>
      </c>
      <c r="E58" s="34">
        <f>JUL!C44</f>
        <v>1.9658078423321699</v>
      </c>
      <c r="G58" s="32">
        <f>JUL!C47</f>
        <v>73870</v>
      </c>
      <c r="H58" s="32">
        <f>JUL!C48</f>
        <v>155378</v>
      </c>
      <c r="I58" s="34">
        <f>JUL!C49</f>
        <v>2.103397861107351</v>
      </c>
      <c r="K58" s="32">
        <f>JUL!C52</f>
        <v>23550</v>
      </c>
      <c r="L58" s="32">
        <f>JUL!C53</f>
        <v>36131</v>
      </c>
      <c r="M58" s="34">
        <f>JUL!C54</f>
        <v>1.5342250530785562</v>
      </c>
    </row>
    <row r="59" spans="1:13" ht="12.75">
      <c r="A59" s="24" t="s">
        <v>49</v>
      </c>
      <c r="C59" s="32">
        <f>AUG!C42</f>
        <v>97629</v>
      </c>
      <c r="D59" s="32">
        <f>AUG!C43</f>
        <v>192117</v>
      </c>
      <c r="E59" s="34">
        <f>AUG!C44</f>
        <v>1.967827182497004</v>
      </c>
      <c r="G59" s="32">
        <f>AUG!C47</f>
        <v>74146</v>
      </c>
      <c r="H59" s="32">
        <f>AUG!C48</f>
        <v>156178</v>
      </c>
      <c r="I59" s="34">
        <f>AUG!C49</f>
        <v>2.1063577266474254</v>
      </c>
      <c r="K59" s="32">
        <f>AUG!C52</f>
        <v>23483</v>
      </c>
      <c r="L59" s="32">
        <f>AUG!C53</f>
        <v>35939</v>
      </c>
      <c r="M59" s="34">
        <f>AUG!C54</f>
        <v>1.5304262658093089</v>
      </c>
    </row>
    <row r="60" spans="1:13" ht="12.75">
      <c r="A60" s="24" t="s">
        <v>50</v>
      </c>
      <c r="C60" s="32">
        <f>SEP!C42</f>
        <v>97522</v>
      </c>
      <c r="D60" s="32">
        <f>SEP!C43</f>
        <v>192162</v>
      </c>
      <c r="E60" s="34">
        <f>SEP!C44</f>
        <v>1.9704476938536946</v>
      </c>
      <c r="G60" s="32">
        <f>SEP!C47</f>
        <v>74093</v>
      </c>
      <c r="H60" s="32">
        <f>SEP!C48</f>
        <v>156250</v>
      </c>
      <c r="I60" s="34">
        <f>SEP!C49</f>
        <v>2.108836192352854</v>
      </c>
      <c r="K60" s="32">
        <f>SEP!C52</f>
        <v>23429</v>
      </c>
      <c r="L60" s="32">
        <f>SEP!C53</f>
        <v>35912</v>
      </c>
      <c r="M60" s="34">
        <f>SEP!C54</f>
        <v>1.5328012292458064</v>
      </c>
    </row>
    <row r="61" spans="1:13" ht="12.75">
      <c r="A61" s="24" t="s">
        <v>51</v>
      </c>
      <c r="C61" s="32">
        <f>OCT!C42</f>
        <v>99081</v>
      </c>
      <c r="D61" s="32">
        <f>OCT!C43</f>
        <v>194961</v>
      </c>
      <c r="E61" s="34">
        <f>OCT!C44</f>
        <v>1.9676930995851878</v>
      </c>
      <c r="G61" s="32">
        <f>OCT!C47</f>
        <v>75538</v>
      </c>
      <c r="H61" s="32">
        <f>OCT!C48</f>
        <v>158891</v>
      </c>
      <c r="I61" s="34">
        <f>OCT!C49</f>
        <v>2.1034578622679976</v>
      </c>
      <c r="K61" s="32">
        <f>OCT!C52</f>
        <v>23543</v>
      </c>
      <c r="L61" s="32">
        <f>OCT!C53</f>
        <v>36070</v>
      </c>
      <c r="M61" s="34">
        <f>OCT!C54</f>
        <v>1.5320902178991633</v>
      </c>
    </row>
    <row r="62" spans="1:13" ht="12.75">
      <c r="A62" s="24" t="s">
        <v>52</v>
      </c>
      <c r="C62" s="32">
        <f>NOV!C42</f>
        <v>98426</v>
      </c>
      <c r="D62" s="32">
        <f>NOV!C43</f>
        <v>193936</v>
      </c>
      <c r="E62" s="34">
        <f>NOV!C44</f>
        <v>1.970373681750757</v>
      </c>
      <c r="G62" s="32">
        <f>NOV!C47</f>
        <v>74974</v>
      </c>
      <c r="H62" s="32">
        <f>NOV!C48</f>
        <v>158083</v>
      </c>
      <c r="I62" s="34">
        <f>NOV!C49</f>
        <v>2.108504281484248</v>
      </c>
      <c r="K62" s="32">
        <f>NOV!C52</f>
        <v>23452</v>
      </c>
      <c r="L62" s="32">
        <f>NOV!C53</f>
        <v>35853</v>
      </c>
      <c r="M62" s="34">
        <f>NOV!C54</f>
        <v>1.5287821934163397</v>
      </c>
    </row>
    <row r="63" spans="1:13" ht="12.75">
      <c r="A63" s="24" t="s">
        <v>53</v>
      </c>
      <c r="C63" s="32">
        <f>DEC!C42</f>
        <v>98807</v>
      </c>
      <c r="D63" s="32">
        <f>DEC!C43</f>
        <v>194550</v>
      </c>
      <c r="E63" s="34">
        <f>DEC!C44</f>
        <v>1.968990051312154</v>
      </c>
      <c r="G63" s="32">
        <f>DEC!C47</f>
        <v>75291</v>
      </c>
      <c r="H63" s="32">
        <f>DEC!C48</f>
        <v>158556</v>
      </c>
      <c r="I63" s="34">
        <f>DEC!C49</f>
        <v>2.1059090727975454</v>
      </c>
      <c r="K63" s="32">
        <f>DEC!C52</f>
        <v>23516</v>
      </c>
      <c r="L63" s="32">
        <f>DEC!C53</f>
        <v>35994</v>
      </c>
      <c r="M63" s="34">
        <f>DEC!C54</f>
        <v>1.5306174519476101</v>
      </c>
    </row>
    <row r="64" spans="1:13" ht="12.75">
      <c r="A64" s="24" t="s">
        <v>54</v>
      </c>
      <c r="C64" s="32">
        <f>JAN!C42</f>
        <v>98573</v>
      </c>
      <c r="D64" s="32">
        <f>JAN!C43</f>
        <v>193897</v>
      </c>
      <c r="E64" s="34">
        <f>JAN!C44</f>
        <v>1.9670396558895438</v>
      </c>
      <c r="G64" s="32">
        <f>JAN!C47</f>
        <v>75044</v>
      </c>
      <c r="H64" s="32">
        <f>JAN!C48</f>
        <v>157982</v>
      </c>
      <c r="I64" s="34">
        <f>JAN!C49</f>
        <v>2.1051916209157295</v>
      </c>
      <c r="K64" s="32">
        <f>JAN!C52</f>
        <v>23529</v>
      </c>
      <c r="L64" s="32">
        <f>JAN!C53</f>
        <v>35915</v>
      </c>
      <c r="M64" s="34">
        <f>JAN!C54</f>
        <v>1.5264142122487143</v>
      </c>
    </row>
    <row r="65" spans="1:13" ht="12.75">
      <c r="A65" s="24" t="s">
        <v>55</v>
      </c>
      <c r="C65" s="32">
        <f>FEB!C42</f>
        <v>98204</v>
      </c>
      <c r="D65" s="32">
        <f>FEB!C43</f>
        <v>193255</v>
      </c>
      <c r="E65" s="34">
        <f>FEB!C44</f>
        <v>1.9678933648323897</v>
      </c>
      <c r="G65" s="32">
        <f>FEB!C47</f>
        <v>74786</v>
      </c>
      <c r="H65" s="32">
        <f>FEB!C48</f>
        <v>157654</v>
      </c>
      <c r="I65" s="34">
        <f>FEB!C49</f>
        <v>2.1080683550397135</v>
      </c>
      <c r="K65" s="32">
        <f>FEB!C52</f>
        <v>23418</v>
      </c>
      <c r="L65" s="32">
        <f>FEB!C53</f>
        <v>35601</v>
      </c>
      <c r="M65" s="34">
        <f>FEB!C54</f>
        <v>1.5202408403791956</v>
      </c>
    </row>
    <row r="66" spans="1:13" ht="12.75">
      <c r="A66" s="24" t="s">
        <v>56</v>
      </c>
      <c r="C66" s="32">
        <f>MAR!C42</f>
        <v>0</v>
      </c>
      <c r="D66" s="32">
        <f>MAR!C43</f>
        <v>0</v>
      </c>
      <c r="E66" s="34" t="e">
        <f>MAR!C44</f>
        <v>#DIV/0!</v>
      </c>
      <c r="G66" s="32">
        <f>MAR!C47</f>
        <v>0</v>
      </c>
      <c r="H66" s="32">
        <f>MAR!C48</f>
        <v>0</v>
      </c>
      <c r="I66" s="34" t="e">
        <f>MAR!C49</f>
        <v>#DIV/0!</v>
      </c>
      <c r="K66" s="32">
        <f>MAR!C52</f>
        <v>0</v>
      </c>
      <c r="L66" s="32">
        <f>MAR!C53</f>
        <v>0</v>
      </c>
      <c r="M66" s="34" t="e">
        <f>MAR!C54</f>
        <v>#DIV/0!</v>
      </c>
    </row>
    <row r="67" spans="1:13" ht="12.75">
      <c r="A67" s="24" t="s">
        <v>57</v>
      </c>
      <c r="C67" s="32">
        <f>APR!C42</f>
        <v>0</v>
      </c>
      <c r="D67" s="32">
        <f>APR!C43</f>
        <v>0</v>
      </c>
      <c r="E67" s="34" t="e">
        <f>APR!C44</f>
        <v>#DIV/0!</v>
      </c>
      <c r="G67" s="32">
        <f>APR!C47</f>
        <v>0</v>
      </c>
      <c r="H67" s="32">
        <f>APR!C48</f>
        <v>0</v>
      </c>
      <c r="I67" s="34" t="e">
        <f>APR!C49</f>
        <v>#DIV/0!</v>
      </c>
      <c r="K67" s="32">
        <f>APR!C52</f>
        <v>0</v>
      </c>
      <c r="L67" s="32">
        <f>APR!C53</f>
        <v>0</v>
      </c>
      <c r="M67" s="34" t="e">
        <f>APR!C54</f>
        <v>#DIV/0!</v>
      </c>
    </row>
    <row r="68" spans="1:13" ht="12.75">
      <c r="A68" s="24" t="s">
        <v>58</v>
      </c>
      <c r="C68" s="32">
        <f>MAY!C42</f>
        <v>0</v>
      </c>
      <c r="D68" s="32">
        <f>MAY!C43</f>
        <v>0</v>
      </c>
      <c r="E68" s="34" t="e">
        <f>MAY!C44</f>
        <v>#DIV/0!</v>
      </c>
      <c r="G68" s="32">
        <f>MAY!C47</f>
        <v>0</v>
      </c>
      <c r="H68" s="32">
        <f>MAY!C48</f>
        <v>0</v>
      </c>
      <c r="I68" s="34" t="e">
        <f>MAY!C49</f>
        <v>#DIV/0!</v>
      </c>
      <c r="K68" s="32">
        <f>MAY!C52</f>
        <v>0</v>
      </c>
      <c r="L68" s="32">
        <f>MAY!C53</f>
        <v>0</v>
      </c>
      <c r="M68" s="34" t="e">
        <f>MAY!C54</f>
        <v>#DIV/0!</v>
      </c>
    </row>
    <row r="69" spans="1:13" ht="12.75">
      <c r="A69" s="24" t="s">
        <v>59</v>
      </c>
      <c r="C69" s="32">
        <f>JUN!C42</f>
        <v>0</v>
      </c>
      <c r="D69" s="32">
        <f>JUN!C43</f>
        <v>0</v>
      </c>
      <c r="E69" s="34" t="e">
        <f>JUN!C44</f>
        <v>#DIV/0!</v>
      </c>
      <c r="G69" s="32">
        <f>JUN!C47</f>
        <v>0</v>
      </c>
      <c r="H69" s="32">
        <f>JUN!C48</f>
        <v>0</v>
      </c>
      <c r="I69" s="34" t="e">
        <f>JUN!C49</f>
        <v>#DIV/0!</v>
      </c>
      <c r="K69" s="32">
        <f>JUN!C52</f>
        <v>0</v>
      </c>
      <c r="L69" s="32">
        <f>JUN!C53</f>
        <v>0</v>
      </c>
      <c r="M69" s="34" t="e">
        <f>JUN!C54</f>
        <v>#DIV/0!</v>
      </c>
    </row>
    <row r="70" spans="1:13" ht="12.75">
      <c r="A70" s="33" t="s">
        <v>47</v>
      </c>
      <c r="C70" s="20">
        <f>SUM(C58:C69)/COUNTIF(C58:C69,"&lt;&gt;0")</f>
        <v>98207.75</v>
      </c>
      <c r="D70" s="20">
        <f>SUM(D58:D69)/COUNTIF(D58:D69,"&lt;&gt;0")</f>
        <v>193298.375</v>
      </c>
      <c r="E70" s="34">
        <f>D70/C70</f>
        <v>1.968259887839809</v>
      </c>
      <c r="G70" s="20">
        <f>SUM(G58:G69)/COUNTIF(G58:G69,"&lt;&gt;0")</f>
        <v>74717.75</v>
      </c>
      <c r="H70" s="20">
        <f>SUM(H58:H69)/COUNTIF(H58:H69,"&lt;&gt;0")</f>
        <v>157371.5</v>
      </c>
      <c r="I70" s="34">
        <f>H70/G70</f>
        <v>2.1062130484389585</v>
      </c>
      <c r="K70" s="20">
        <f>SUM(K58:K69)/COUNTIF(K58:K69,"&lt;&gt;0")</f>
        <v>23490</v>
      </c>
      <c r="L70" s="20">
        <f>SUM(L58:L69)/COUNTIF(L58:L69,"&lt;&gt;0")</f>
        <v>35926.875</v>
      </c>
      <c r="M70" s="34">
        <f>L70/K70</f>
        <v>1.5294540229885059</v>
      </c>
    </row>
    <row r="76" ht="12.75">
      <c r="A76" s="18" t="s">
        <v>75</v>
      </c>
    </row>
    <row r="78" spans="2:12" ht="12.75">
      <c r="B78" s="48" t="s">
        <v>43</v>
      </c>
      <c r="C78" s="49"/>
      <c r="D78" s="50"/>
      <c r="F78" s="48" t="s">
        <v>4</v>
      </c>
      <c r="G78" s="49"/>
      <c r="H78" s="50"/>
      <c r="J78" s="48" t="s">
        <v>71</v>
      </c>
      <c r="K78" s="49"/>
      <c r="L78" s="50"/>
    </row>
    <row r="79" spans="2:12" ht="12.75">
      <c r="B79" s="26"/>
      <c r="C79" s="26"/>
      <c r="D79" s="26" t="s">
        <v>72</v>
      </c>
      <c r="F79" s="26"/>
      <c r="G79" s="26"/>
      <c r="H79" s="26" t="s">
        <v>72</v>
      </c>
      <c r="J79" s="26"/>
      <c r="K79" s="26"/>
      <c r="L79" s="26" t="s">
        <v>72</v>
      </c>
    </row>
    <row r="80" spans="1:12" ht="12.75">
      <c r="A80" s="42" t="s">
        <v>46</v>
      </c>
      <c r="B80" s="12" t="s">
        <v>20</v>
      </c>
      <c r="C80" s="12" t="s">
        <v>21</v>
      </c>
      <c r="D80" s="12" t="s">
        <v>73</v>
      </c>
      <c r="F80" s="12" t="s">
        <v>20</v>
      </c>
      <c r="G80" s="12" t="s">
        <v>21</v>
      </c>
      <c r="H80" s="12" t="s">
        <v>73</v>
      </c>
      <c r="I80" s="43"/>
      <c r="J80" s="12" t="s">
        <v>20</v>
      </c>
      <c r="K80" s="12" t="s">
        <v>21</v>
      </c>
      <c r="L80" s="12" t="s">
        <v>73</v>
      </c>
    </row>
    <row r="81" spans="1:12" ht="12.75">
      <c r="A81" s="24" t="s">
        <v>48</v>
      </c>
      <c r="B81" s="32">
        <f>JUL!C61</f>
        <v>23550</v>
      </c>
      <c r="C81" s="32">
        <f>JUL!C62</f>
        <v>36131</v>
      </c>
      <c r="D81" s="34">
        <f>JUL!C63</f>
        <v>1.5342250530785562</v>
      </c>
      <c r="F81" s="32">
        <f>JUL!C66</f>
        <v>14334</v>
      </c>
      <c r="G81" s="32">
        <f>JUL!C67</f>
        <v>15402</v>
      </c>
      <c r="H81" s="34">
        <f>JUL!C68</f>
        <v>1.0745081624110506</v>
      </c>
      <c r="J81" s="32">
        <f>JUL!C71</f>
        <v>5140</v>
      </c>
      <c r="K81" s="32">
        <f>JUL!C72</f>
        <v>16491</v>
      </c>
      <c r="L81" s="34">
        <f>JUL!C73</f>
        <v>3.208365758754864</v>
      </c>
    </row>
    <row r="82" spans="1:12" ht="12.75">
      <c r="A82" s="24" t="s">
        <v>49</v>
      </c>
      <c r="B82" s="32">
        <f>AUG!C61</f>
        <v>23483</v>
      </c>
      <c r="C82" s="32">
        <f>AUG!C62</f>
        <v>35939</v>
      </c>
      <c r="D82" s="34">
        <f>AUG!C63</f>
        <v>1.5304262658093089</v>
      </c>
      <c r="F82" s="32">
        <f>AUG!C66</f>
        <v>14324</v>
      </c>
      <c r="G82" s="32">
        <f>AUG!C67</f>
        <v>15399</v>
      </c>
      <c r="H82" s="34">
        <f>AUG!C68</f>
        <v>1.075048869030997</v>
      </c>
      <c r="J82" s="32">
        <f>AUG!C71</f>
        <v>5091</v>
      </c>
      <c r="K82" s="32">
        <f>AUG!C72</f>
        <v>16342</v>
      </c>
      <c r="L82" s="34">
        <f>AUG!C73</f>
        <v>3.2099783932429777</v>
      </c>
    </row>
    <row r="83" spans="1:12" ht="12.75">
      <c r="A83" s="24" t="s">
        <v>50</v>
      </c>
      <c r="B83" s="32">
        <f>SEP!C61</f>
        <v>23429</v>
      </c>
      <c r="C83" s="32">
        <f>SEP!C62</f>
        <v>35912</v>
      </c>
      <c r="D83" s="34">
        <f>SEP!C63</f>
        <v>1.5328012292458064</v>
      </c>
      <c r="F83" s="32">
        <f>SEP!C66</f>
        <v>14309</v>
      </c>
      <c r="G83" s="32">
        <f>SEP!C67</f>
        <v>15391</v>
      </c>
      <c r="H83" s="34">
        <f>SEP!C68</f>
        <v>1.0756167447061291</v>
      </c>
      <c r="J83" s="32">
        <f>SEP!C71</f>
        <v>5088</v>
      </c>
      <c r="K83" s="32">
        <f>SEP!C72</f>
        <v>16340</v>
      </c>
      <c r="L83" s="34">
        <f>SEP!C73</f>
        <v>3.2114779874213837</v>
      </c>
    </row>
    <row r="84" spans="1:12" ht="12.75">
      <c r="A84" s="24" t="s">
        <v>51</v>
      </c>
      <c r="B84" s="32">
        <f>OCT!C61</f>
        <v>23543</v>
      </c>
      <c r="C84" s="32">
        <f>OCT!C62</f>
        <v>36070</v>
      </c>
      <c r="D84" s="34">
        <f>OCT!C63</f>
        <v>1.5320902178991633</v>
      </c>
      <c r="F84" s="32">
        <f>OCT!C66</f>
        <v>14426</v>
      </c>
      <c r="G84" s="32">
        <f>OCT!C67</f>
        <v>15492</v>
      </c>
      <c r="H84" s="34">
        <f>OCT!C68</f>
        <v>1.0738943574102315</v>
      </c>
      <c r="J84" s="32">
        <f>OCT!C71</f>
        <v>5134</v>
      </c>
      <c r="K84" s="32">
        <f>OCT!C67</f>
        <v>15492</v>
      </c>
      <c r="L84" s="34">
        <f>OCT!C73</f>
        <v>3.1930268796260224</v>
      </c>
    </row>
    <row r="85" spans="1:12" ht="12.75">
      <c r="A85" s="24" t="s">
        <v>52</v>
      </c>
      <c r="B85" s="32">
        <f>NOV!C61</f>
        <v>23452</v>
      </c>
      <c r="C85" s="32">
        <f>NOV!C62</f>
        <v>35853</v>
      </c>
      <c r="D85" s="34">
        <f>NOV!C63</f>
        <v>1.5287821934163397</v>
      </c>
      <c r="F85" s="32">
        <f>NOV!C66</f>
        <v>14396</v>
      </c>
      <c r="G85" s="32">
        <f>NOV!C67</f>
        <v>15448</v>
      </c>
      <c r="H85" s="34">
        <f>NOV!C63</f>
        <v>1.5287821934163397</v>
      </c>
      <c r="J85" s="32">
        <f>NOV!C71</f>
        <v>5074</v>
      </c>
      <c r="K85" s="32">
        <f>NOV!C72</f>
        <v>16228</v>
      </c>
      <c r="L85" s="34">
        <f>NOV!C73</f>
        <v>3.1982656681119432</v>
      </c>
    </row>
    <row r="86" spans="1:12" ht="12.75">
      <c r="A86" s="24" t="s">
        <v>53</v>
      </c>
      <c r="B86" s="32">
        <f>DEC!C61</f>
        <v>23516</v>
      </c>
      <c r="C86" s="32">
        <f>DEC!C62</f>
        <v>35994</v>
      </c>
      <c r="D86" s="34">
        <f>DEC!C63</f>
        <v>1.5306174519476101</v>
      </c>
      <c r="F86" s="32">
        <f>DEC!C66</f>
        <v>14407</v>
      </c>
      <c r="G86" s="32">
        <f>DEC!C67</f>
        <v>15457</v>
      </c>
      <c r="H86" s="34">
        <f>DEC!C63</f>
        <v>1.5306174519476101</v>
      </c>
      <c r="J86" s="32">
        <f>DEC!C71</f>
        <v>5108</v>
      </c>
      <c r="K86" s="32">
        <f>DEC!C72</f>
        <v>16396</v>
      </c>
      <c r="L86" s="34">
        <f>DEC!C73</f>
        <v>3.2098668754894284</v>
      </c>
    </row>
    <row r="87" spans="1:12" ht="12.75">
      <c r="A87" s="24" t="s">
        <v>54</v>
      </c>
      <c r="B87" s="32">
        <f>JAN!C61</f>
        <v>23529</v>
      </c>
      <c r="C87" s="32">
        <f>JAN!C62</f>
        <v>35915</v>
      </c>
      <c r="D87" s="34">
        <f>JAN!C63</f>
        <v>1.5264142122487143</v>
      </c>
      <c r="F87" s="32">
        <f>JAN!C66</f>
        <v>14410</v>
      </c>
      <c r="G87" s="32">
        <f>JAN!C67</f>
        <v>15481</v>
      </c>
      <c r="H87" s="34">
        <f>JAN!C68</f>
        <v>1.074323386537127</v>
      </c>
      <c r="J87" s="32">
        <f>JAN!C71</f>
        <v>5068</v>
      </c>
      <c r="K87" s="32">
        <f>JAN!C72</f>
        <v>16228</v>
      </c>
      <c r="L87" s="34">
        <f>JAN!C73</f>
        <v>3.202052091554854</v>
      </c>
    </row>
    <row r="88" spans="1:12" ht="12.75">
      <c r="A88" s="24" t="s">
        <v>55</v>
      </c>
      <c r="B88" s="32">
        <f>FEB!C61</f>
        <v>23418</v>
      </c>
      <c r="C88" s="32">
        <f>FEB!C62</f>
        <v>35601</v>
      </c>
      <c r="D88" s="34">
        <f>FEB!C63</f>
        <v>1.5202408403791956</v>
      </c>
      <c r="F88" s="32">
        <f>FEB!C66</f>
        <v>14402</v>
      </c>
      <c r="G88" s="32">
        <f>FEB!C67</f>
        <v>15446</v>
      </c>
      <c r="H88" s="34">
        <f>FEB!C68</f>
        <v>1.0724899319538952</v>
      </c>
      <c r="J88" s="32">
        <f>FEB!C71</f>
        <v>4998</v>
      </c>
      <c r="K88" s="32">
        <f>FEB!C72</f>
        <v>15997</v>
      </c>
      <c r="L88" s="34">
        <f>FEB!C73</f>
        <v>3.2006802721088436</v>
      </c>
    </row>
    <row r="89" spans="1:12" ht="12.75">
      <c r="A89" s="24" t="s">
        <v>56</v>
      </c>
      <c r="B89" s="32">
        <f>MAR!C61</f>
        <v>0</v>
      </c>
      <c r="C89" s="32">
        <f>MAR!C62</f>
        <v>0</v>
      </c>
      <c r="D89" s="34" t="e">
        <f>MAR!C63</f>
        <v>#DIV/0!</v>
      </c>
      <c r="F89" s="32">
        <f>MAR!C66</f>
        <v>0</v>
      </c>
      <c r="G89" s="32">
        <f>MAR!C67</f>
        <v>0</v>
      </c>
      <c r="H89" s="34" t="e">
        <f>MAR!C68</f>
        <v>#DIV/0!</v>
      </c>
      <c r="J89" s="32">
        <f>MAR!C71</f>
        <v>0</v>
      </c>
      <c r="K89" s="32">
        <f>MAR!C72</f>
        <v>0</v>
      </c>
      <c r="L89" s="34" t="e">
        <f>MAR!C73</f>
        <v>#DIV/0!</v>
      </c>
    </row>
    <row r="90" spans="1:12" ht="12.75">
      <c r="A90" s="24" t="s">
        <v>57</v>
      </c>
      <c r="B90" s="32">
        <f>APR!C61</f>
        <v>0</v>
      </c>
      <c r="C90" s="32">
        <f>APR!C62</f>
        <v>0</v>
      </c>
      <c r="D90" s="34" t="e">
        <f>APR!C63</f>
        <v>#DIV/0!</v>
      </c>
      <c r="F90" s="32">
        <f>APR!C66</f>
        <v>0</v>
      </c>
      <c r="G90" s="32">
        <f>APR!C67</f>
        <v>0</v>
      </c>
      <c r="H90" s="34" t="e">
        <f>APR!C68</f>
        <v>#DIV/0!</v>
      </c>
      <c r="J90" s="32">
        <f>APR!C71</f>
        <v>0</v>
      </c>
      <c r="K90" s="32">
        <f>APR!C72</f>
        <v>0</v>
      </c>
      <c r="L90" s="34" t="e">
        <f>APR!C73</f>
        <v>#DIV/0!</v>
      </c>
    </row>
    <row r="91" spans="1:12" ht="12.75">
      <c r="A91" s="24" t="s">
        <v>58</v>
      </c>
      <c r="B91" s="32">
        <f>MAY!C61</f>
        <v>0</v>
      </c>
      <c r="C91" s="32">
        <f>MAY!C62</f>
        <v>0</v>
      </c>
      <c r="D91" s="34" t="e">
        <f>MAY!C63</f>
        <v>#DIV/0!</v>
      </c>
      <c r="F91" s="32">
        <f>MAY!C66</f>
        <v>0</v>
      </c>
      <c r="G91" s="32">
        <f>MAY!C67</f>
        <v>0</v>
      </c>
      <c r="H91" s="34" t="e">
        <f>MAY!C68</f>
        <v>#DIV/0!</v>
      </c>
      <c r="J91" s="32">
        <f>MAY!C71</f>
        <v>0</v>
      </c>
      <c r="K91" s="32">
        <f>MAY!C72</f>
        <v>0</v>
      </c>
      <c r="L91" s="34" t="e">
        <f>MAY!C73</f>
        <v>#DIV/0!</v>
      </c>
    </row>
    <row r="92" spans="1:12" ht="12.75">
      <c r="A92" s="24" t="s">
        <v>59</v>
      </c>
      <c r="B92" s="32">
        <f>JUN!C61</f>
        <v>0</v>
      </c>
      <c r="C92" s="32">
        <f>JUN!C62</f>
        <v>0</v>
      </c>
      <c r="D92" s="34" t="e">
        <f>JUN!C63</f>
        <v>#DIV/0!</v>
      </c>
      <c r="F92" s="32">
        <f>JUN!C66</f>
        <v>0</v>
      </c>
      <c r="G92" s="32">
        <f>JUN!C67</f>
        <v>0</v>
      </c>
      <c r="H92" s="34" t="e">
        <f>JUN!C68</f>
        <v>#DIV/0!</v>
      </c>
      <c r="J92" s="32">
        <f>JUN!C71</f>
        <v>0</v>
      </c>
      <c r="K92" s="32">
        <f>JUN!C72</f>
        <v>0</v>
      </c>
      <c r="L92" s="34" t="e">
        <f>JUN!C73</f>
        <v>#DIV/0!</v>
      </c>
    </row>
    <row r="93" spans="1:12" ht="12.75">
      <c r="A93" s="33" t="s">
        <v>47</v>
      </c>
      <c r="B93" s="20">
        <f>SUM(B81:B92)/COUNTIF(B81:B92,"&lt;&gt;0")</f>
        <v>23490</v>
      </c>
      <c r="C93" s="20">
        <f>SUM(C81:C92)/COUNTIF(C81:C92,"&lt;&gt;0")</f>
        <v>35926.875</v>
      </c>
      <c r="D93" s="34">
        <f>C93/B93</f>
        <v>1.5294540229885059</v>
      </c>
      <c r="F93" s="20">
        <f>SUM(F81:F92)/COUNTIF(F81:F92,"&lt;&gt;0")</f>
        <v>14376</v>
      </c>
      <c r="G93" s="20">
        <f>SUM(G81:G92)/COUNTIF(G81:G92,"&lt;&gt;0")</f>
        <v>15439.5</v>
      </c>
      <c r="H93" s="34">
        <f>G93/F93</f>
        <v>1.0739774624373957</v>
      </c>
      <c r="J93" s="20">
        <f>SUM(J81:J92)/COUNTIF(J81:J92,"&lt;&gt;0")</f>
        <v>5087.625</v>
      </c>
      <c r="K93" s="20">
        <f>SUM(K81:K92)/COUNTIF(K81:K92,"&lt;&gt;0")</f>
        <v>16189.25</v>
      </c>
      <c r="L93" s="34">
        <f>K93/J93</f>
        <v>3.182083978280632</v>
      </c>
    </row>
    <row r="97" spans="2:12" ht="12.75">
      <c r="B97" s="48" t="s">
        <v>70</v>
      </c>
      <c r="C97" s="49"/>
      <c r="D97" s="50"/>
      <c r="F97" s="48" t="s">
        <v>2</v>
      </c>
      <c r="G97" s="49"/>
      <c r="H97" s="50"/>
      <c r="J97" s="48" t="s">
        <v>69</v>
      </c>
      <c r="K97" s="49"/>
      <c r="L97" s="50"/>
    </row>
    <row r="98" spans="2:12" ht="12.75">
      <c r="B98" s="26"/>
      <c r="C98" s="26"/>
      <c r="D98" s="26" t="s">
        <v>72</v>
      </c>
      <c r="F98" s="26"/>
      <c r="G98" s="26"/>
      <c r="H98" s="26" t="s">
        <v>72</v>
      </c>
      <c r="J98" s="26"/>
      <c r="K98" s="26"/>
      <c r="L98" s="26" t="s">
        <v>72</v>
      </c>
    </row>
    <row r="99" spans="1:12" ht="12.75">
      <c r="A99" s="42" t="s">
        <v>46</v>
      </c>
      <c r="B99" s="12" t="s">
        <v>20</v>
      </c>
      <c r="C99" s="12" t="s">
        <v>21</v>
      </c>
      <c r="D99" s="12" t="s">
        <v>73</v>
      </c>
      <c r="F99" s="12" t="s">
        <v>20</v>
      </c>
      <c r="G99" s="12" t="s">
        <v>21</v>
      </c>
      <c r="H99" s="12" t="s">
        <v>73</v>
      </c>
      <c r="J99" s="12" t="s">
        <v>20</v>
      </c>
      <c r="K99" s="12" t="s">
        <v>21</v>
      </c>
      <c r="L99" s="12" t="s">
        <v>73</v>
      </c>
    </row>
    <row r="100" spans="1:12" ht="12.75">
      <c r="A100" s="24" t="s">
        <v>48</v>
      </c>
      <c r="B100" s="32">
        <f>JUL!C76</f>
        <v>31</v>
      </c>
      <c r="C100" s="32">
        <f>JUL!C77</f>
        <v>113</v>
      </c>
      <c r="D100" s="34">
        <f>JUL!C78</f>
        <v>3.6451612903225805</v>
      </c>
      <c r="F100" s="32">
        <f>JUL!C81</f>
        <v>4045</v>
      </c>
      <c r="G100" s="32">
        <f>JUL!C82</f>
        <v>4125</v>
      </c>
      <c r="H100" s="34">
        <f>JUL!C83</f>
        <v>1.019777503090235</v>
      </c>
      <c r="J100" s="32">
        <f>JUL!C86</f>
        <v>0</v>
      </c>
      <c r="K100" s="32">
        <f>JUL!C87</f>
        <v>0</v>
      </c>
      <c r="L100" s="34" t="e">
        <f>JUL!C88</f>
        <v>#DIV/0!</v>
      </c>
    </row>
    <row r="101" spans="1:12" ht="12.75">
      <c r="A101" s="24" t="s">
        <v>49</v>
      </c>
      <c r="B101" s="32">
        <f>AUG!C76</f>
        <v>23</v>
      </c>
      <c r="C101" s="32">
        <f>AUG!C77</f>
        <v>85</v>
      </c>
      <c r="D101" s="34">
        <f>AUG!C78</f>
        <v>3.6956521739130435</v>
      </c>
      <c r="F101" s="32">
        <f>AUG!C81</f>
        <v>4045</v>
      </c>
      <c r="G101" s="32">
        <f>AUG!C82</f>
        <v>4113</v>
      </c>
      <c r="H101" s="34">
        <f>AUG!C83</f>
        <v>1.0168108776266995</v>
      </c>
      <c r="J101" s="32">
        <f>AUG!C86</f>
        <v>0</v>
      </c>
      <c r="K101" s="32">
        <f>AUG!C87</f>
        <v>0</v>
      </c>
      <c r="L101" s="34" t="e">
        <f>AUG!C88</f>
        <v>#DIV/0!</v>
      </c>
    </row>
    <row r="102" spans="1:12" ht="12.75">
      <c r="A102" s="24" t="s">
        <v>50</v>
      </c>
      <c r="B102" s="32">
        <f>SEP!C76</f>
        <v>23</v>
      </c>
      <c r="C102" s="32">
        <f>SEP!C77</f>
        <v>94</v>
      </c>
      <c r="D102" s="34">
        <f>SEP!C78</f>
        <v>4.086956521739131</v>
      </c>
      <c r="F102" s="32">
        <f>SEP!C81</f>
        <v>4009</v>
      </c>
      <c r="G102" s="32">
        <f>SEP!C82</f>
        <v>4087</v>
      </c>
      <c r="H102" s="34">
        <f>SEP!C83</f>
        <v>1.0194562234971314</v>
      </c>
      <c r="J102" s="32">
        <f>SEP!C86</f>
        <v>0</v>
      </c>
      <c r="K102" s="32">
        <f>SEP!C87</f>
        <v>0</v>
      </c>
      <c r="L102" s="34" t="e">
        <f>SEP!C88</f>
        <v>#DIV/0!</v>
      </c>
    </row>
    <row r="103" spans="1:12" ht="12.75">
      <c r="A103" s="24" t="s">
        <v>51</v>
      </c>
      <c r="B103" s="32">
        <f>OCT!C76</f>
        <v>46</v>
      </c>
      <c r="C103" s="32">
        <f>OCT!C77</f>
        <v>165</v>
      </c>
      <c r="D103" s="34">
        <f>OCT!C78</f>
        <v>3.5869565217391304</v>
      </c>
      <c r="F103" s="32">
        <f>OCT!C81</f>
        <v>3937</v>
      </c>
      <c r="G103" s="32">
        <f>OCT!C82</f>
        <v>4020</v>
      </c>
      <c r="H103" s="34">
        <f>OCT!C83</f>
        <v>1.0210820421640843</v>
      </c>
      <c r="J103" s="32">
        <f>OCT!C86</f>
        <v>0</v>
      </c>
      <c r="K103" s="32">
        <f>OCT!C87</f>
        <v>0</v>
      </c>
      <c r="L103" s="34" t="e">
        <f>OCT!C88</f>
        <v>#DIV/0!</v>
      </c>
    </row>
    <row r="104" spans="1:12" ht="12.75">
      <c r="A104" s="24" t="s">
        <v>52</v>
      </c>
      <c r="B104" s="32">
        <f>NOV!C76</f>
        <v>45</v>
      </c>
      <c r="C104" s="32">
        <f>NOV!C77</f>
        <v>149</v>
      </c>
      <c r="D104" s="34">
        <f>NOV!C78</f>
        <v>3.311111111111111</v>
      </c>
      <c r="F104" s="32">
        <f>NOV!C81</f>
        <v>3937</v>
      </c>
      <c r="G104" s="32">
        <f>NOV!C82</f>
        <v>4028</v>
      </c>
      <c r="H104" s="34">
        <f>NOV!C83</f>
        <v>1.0231140462280925</v>
      </c>
      <c r="J104" s="32">
        <f>NOV!C86</f>
        <v>0</v>
      </c>
      <c r="K104" s="32">
        <f>NOV!C87</f>
        <v>0</v>
      </c>
      <c r="L104" s="34" t="e">
        <f>NOV!C88</f>
        <v>#DIV/0!</v>
      </c>
    </row>
    <row r="105" spans="1:12" ht="12.75">
      <c r="A105" s="24" t="s">
        <v>53</v>
      </c>
      <c r="B105" s="32">
        <f>DEC!C76</f>
        <v>14</v>
      </c>
      <c r="C105" s="32">
        <f>DEC!C77</f>
        <v>50</v>
      </c>
      <c r="D105" s="34">
        <f>DEC!C78</f>
        <v>3.5714285714285716</v>
      </c>
      <c r="F105" s="32">
        <f>DEC!C81</f>
        <v>3987</v>
      </c>
      <c r="G105" s="32">
        <f>DEC!C82</f>
        <v>4091</v>
      </c>
      <c r="H105" s="34">
        <f>DEC!C83</f>
        <v>1.0260847755204414</v>
      </c>
      <c r="J105" s="32">
        <f>DEC!C86</f>
        <v>0</v>
      </c>
      <c r="K105" s="32">
        <f>DEC!C87</f>
        <v>0</v>
      </c>
      <c r="L105" s="34" t="e">
        <f>DEC!C88</f>
        <v>#DIV/0!</v>
      </c>
    </row>
    <row r="106" spans="1:12" ht="12.75">
      <c r="A106" s="24" t="s">
        <v>54</v>
      </c>
      <c r="B106" s="32">
        <f>JAN!C76</f>
        <v>22</v>
      </c>
      <c r="C106" s="32">
        <f>JAN!C77</f>
        <v>76</v>
      </c>
      <c r="D106" s="34">
        <f>JAN!C78</f>
        <v>3.4545454545454546</v>
      </c>
      <c r="F106" s="32">
        <f>JAN!C81</f>
        <v>4029</v>
      </c>
      <c r="G106" s="32">
        <f>JAN!C82</f>
        <v>4130</v>
      </c>
      <c r="H106" s="34">
        <f>JAN!C83</f>
        <v>1.0250682551501613</v>
      </c>
      <c r="J106" s="32">
        <f>JAN!C86</f>
        <v>0</v>
      </c>
      <c r="K106" s="32">
        <f>JAN!C87</f>
        <v>0</v>
      </c>
      <c r="L106" s="34" t="e">
        <f>JAN!C88</f>
        <v>#DIV/0!</v>
      </c>
    </row>
    <row r="107" spans="1:12" ht="12.75">
      <c r="A107" s="24" t="s">
        <v>55</v>
      </c>
      <c r="B107" s="32">
        <f>FEB!C76</f>
        <v>12</v>
      </c>
      <c r="C107" s="32">
        <f>FEB!C77</f>
        <v>50</v>
      </c>
      <c r="D107" s="34">
        <f>FEB!C78</f>
        <v>4.166666666666667</v>
      </c>
      <c r="F107" s="32">
        <f>FEB!C81</f>
        <v>4006</v>
      </c>
      <c r="G107" s="32">
        <f>FEB!C82</f>
        <v>4108</v>
      </c>
      <c r="H107" s="34">
        <f>FEB!C83</f>
        <v>1.0254618072890664</v>
      </c>
      <c r="J107" s="32">
        <f>FEB!C86</f>
        <v>0</v>
      </c>
      <c r="K107" s="32">
        <f>FEB!C87</f>
        <v>0</v>
      </c>
      <c r="L107" s="34" t="e">
        <f>FEB!C88</f>
        <v>#DIV/0!</v>
      </c>
    </row>
    <row r="108" spans="1:12" ht="12.75">
      <c r="A108" s="24" t="s">
        <v>56</v>
      </c>
      <c r="B108" s="32">
        <f>MAR!C76</f>
        <v>0</v>
      </c>
      <c r="C108" s="32">
        <f>MAR!C77</f>
        <v>0</v>
      </c>
      <c r="D108" s="34" t="e">
        <f>MAR!C78</f>
        <v>#DIV/0!</v>
      </c>
      <c r="F108" s="32">
        <f>MAR!C81</f>
        <v>0</v>
      </c>
      <c r="G108" s="32">
        <f>MAR!C82</f>
        <v>0</v>
      </c>
      <c r="H108" s="34" t="e">
        <f>MAR!C83</f>
        <v>#DIV/0!</v>
      </c>
      <c r="J108" s="32">
        <f>MAR!C86</f>
        <v>0</v>
      </c>
      <c r="K108" s="32">
        <f>MAR!C87</f>
        <v>0</v>
      </c>
      <c r="L108" s="34" t="e">
        <f>MAR!C88</f>
        <v>#DIV/0!</v>
      </c>
    </row>
    <row r="109" spans="1:12" ht="12.75">
      <c r="A109" s="24" t="s">
        <v>57</v>
      </c>
      <c r="B109" s="32">
        <f>APR!C76</f>
        <v>0</v>
      </c>
      <c r="C109" s="32">
        <f>APR!C77</f>
        <v>0</v>
      </c>
      <c r="D109" s="34" t="e">
        <f>APR!C78</f>
        <v>#DIV/0!</v>
      </c>
      <c r="F109" s="32">
        <f>APR!C81</f>
        <v>0</v>
      </c>
      <c r="G109" s="32">
        <f>APR!C82</f>
        <v>0</v>
      </c>
      <c r="H109" s="34" t="e">
        <f>APR!C83</f>
        <v>#DIV/0!</v>
      </c>
      <c r="J109" s="32">
        <f>APR!C86</f>
        <v>0</v>
      </c>
      <c r="K109" s="32">
        <f>APR!C87</f>
        <v>0</v>
      </c>
      <c r="L109" s="34" t="e">
        <f>APR!C88</f>
        <v>#DIV/0!</v>
      </c>
    </row>
    <row r="110" spans="1:12" ht="12.75">
      <c r="A110" s="24" t="s">
        <v>58</v>
      </c>
      <c r="B110" s="32">
        <f>MAY!C76</f>
        <v>0</v>
      </c>
      <c r="C110" s="32">
        <f>MAY!C77</f>
        <v>0</v>
      </c>
      <c r="D110" s="34" t="e">
        <f>MAY!C78</f>
        <v>#DIV/0!</v>
      </c>
      <c r="F110" s="32">
        <f>MAY!C81</f>
        <v>0</v>
      </c>
      <c r="G110" s="32">
        <f>MAY!C82</f>
        <v>0</v>
      </c>
      <c r="H110" s="34" t="e">
        <f>MAY!C83</f>
        <v>#DIV/0!</v>
      </c>
      <c r="J110" s="32">
        <f>MAY!C86</f>
        <v>0</v>
      </c>
      <c r="K110" s="32">
        <f>MAY!C87</f>
        <v>0</v>
      </c>
      <c r="L110" s="34" t="e">
        <f>MAY!C88</f>
        <v>#DIV/0!</v>
      </c>
    </row>
    <row r="111" spans="1:12" ht="12.75">
      <c r="A111" s="24" t="s">
        <v>59</v>
      </c>
      <c r="B111" s="32">
        <f>JUN!C76</f>
        <v>0</v>
      </c>
      <c r="C111" s="32">
        <f>JUN!C77</f>
        <v>0</v>
      </c>
      <c r="D111" s="34" t="e">
        <f>JUN!C78</f>
        <v>#DIV/0!</v>
      </c>
      <c r="F111" s="32">
        <f>JUN!C81</f>
        <v>0</v>
      </c>
      <c r="G111" s="32">
        <f>JUN!C82</f>
        <v>0</v>
      </c>
      <c r="H111" s="34" t="e">
        <f>JUN!C83</f>
        <v>#DIV/0!</v>
      </c>
      <c r="J111" s="32">
        <f>JUN!C86</f>
        <v>0</v>
      </c>
      <c r="K111" s="32">
        <f>JUN!C87</f>
        <v>0</v>
      </c>
      <c r="L111" s="34" t="e">
        <f>JUN!C88</f>
        <v>#DIV/0!</v>
      </c>
    </row>
    <row r="112" spans="1:12" ht="12.75">
      <c r="A112" s="33" t="s">
        <v>47</v>
      </c>
      <c r="B112" s="20">
        <f>SUM(B100:B111)/COUNTIF(B100:B111,"&lt;&gt;0")</f>
        <v>27</v>
      </c>
      <c r="C112" s="20">
        <f>SUM(C100:C111)/COUNTIF(C100:C111,"&lt;&gt;0")</f>
        <v>97.75</v>
      </c>
      <c r="D112" s="34">
        <f>C112/B112</f>
        <v>3.6203703703703702</v>
      </c>
      <c r="F112" s="20">
        <f>SUM(F100:F111)/COUNTIF(F100:F111,"&lt;&gt;0")</f>
        <v>3999.375</v>
      </c>
      <c r="G112" s="20">
        <f>SUM(G100:G111)/COUNTIF(G100:G111,"&lt;&gt;0")</f>
        <v>4087.75</v>
      </c>
      <c r="H112" s="34">
        <f>G112/F112</f>
        <v>1.02209720268792</v>
      </c>
      <c r="J112" s="20" t="e">
        <f>SUM(J100:J111)/COUNTIF(J100:J111,"&lt;&gt;0")</f>
        <v>#DIV/0!</v>
      </c>
      <c r="K112" s="20" t="e">
        <f>SUM(K100:K111)/COUNTIF(K100:K111,"&lt;&gt;0")</f>
        <v>#DIV/0!</v>
      </c>
      <c r="L112" s="34" t="e">
        <f>K112/J112</f>
        <v>#DIV/0!</v>
      </c>
    </row>
    <row r="116" ht="12.75">
      <c r="A116" s="18" t="s">
        <v>87</v>
      </c>
    </row>
    <row r="117" ht="12.75">
      <c r="A117" s="18"/>
    </row>
    <row r="118" spans="2:12" ht="12.75">
      <c r="B118" s="48" t="s">
        <v>23</v>
      </c>
      <c r="C118" s="49"/>
      <c r="D118" s="49"/>
      <c r="E118" s="49"/>
      <c r="F118" s="50"/>
      <c r="H118" s="48" t="s">
        <v>34</v>
      </c>
      <c r="I118" s="49"/>
      <c r="J118" s="49"/>
      <c r="K118" s="49"/>
      <c r="L118" s="50"/>
    </row>
    <row r="119" spans="2:12" ht="12.75">
      <c r="B119" s="26"/>
      <c r="C119" s="26"/>
      <c r="D119" s="26" t="s">
        <v>77</v>
      </c>
      <c r="E119" s="26"/>
      <c r="F119" s="26" t="s">
        <v>77</v>
      </c>
      <c r="H119" s="26"/>
      <c r="I119" s="26"/>
      <c r="J119" s="26" t="s">
        <v>77</v>
      </c>
      <c r="K119" s="26"/>
      <c r="L119" s="26" t="s">
        <v>77</v>
      </c>
    </row>
    <row r="120" spans="2:12" ht="12.75">
      <c r="B120" s="26"/>
      <c r="C120" s="26"/>
      <c r="D120" s="26" t="s">
        <v>78</v>
      </c>
      <c r="E120" s="26"/>
      <c r="F120" s="26" t="s">
        <v>78</v>
      </c>
      <c r="H120" s="26"/>
      <c r="I120" s="26"/>
      <c r="J120" s="26" t="s">
        <v>78</v>
      </c>
      <c r="K120" s="26"/>
      <c r="L120" s="26" t="s">
        <v>78</v>
      </c>
    </row>
    <row r="121" spans="1:12" ht="12.75">
      <c r="A121" s="42" t="s">
        <v>46</v>
      </c>
      <c r="B121" s="12" t="s">
        <v>29</v>
      </c>
      <c r="C121" s="12" t="s">
        <v>76</v>
      </c>
      <c r="D121" s="12" t="s">
        <v>79</v>
      </c>
      <c r="E121" s="12" t="s">
        <v>21</v>
      </c>
      <c r="F121" s="12" t="s">
        <v>80</v>
      </c>
      <c r="H121" s="12" t="s">
        <v>29</v>
      </c>
      <c r="I121" s="12" t="s">
        <v>76</v>
      </c>
      <c r="J121" s="12" t="s">
        <v>79</v>
      </c>
      <c r="K121" s="12" t="s">
        <v>21</v>
      </c>
      <c r="L121" s="12" t="s">
        <v>80</v>
      </c>
    </row>
    <row r="122" spans="1:12" ht="12.75">
      <c r="A122" s="24" t="s">
        <v>48</v>
      </c>
      <c r="B122" s="32">
        <f>JUL!C95</f>
        <v>33863086</v>
      </c>
      <c r="C122" s="32">
        <f>JUL!E95</f>
        <v>73870</v>
      </c>
      <c r="D122" s="34">
        <f>JUL!F95</f>
        <v>458.41459320427776</v>
      </c>
      <c r="E122" s="32">
        <f>JUL!G95</f>
        <v>155378</v>
      </c>
      <c r="F122" s="34">
        <f>JUL!H95</f>
        <v>217.94003012009424</v>
      </c>
      <c r="H122" s="32">
        <f>JUL!C96</f>
        <v>8097560</v>
      </c>
      <c r="I122" s="32">
        <f>JUL!E96</f>
        <v>23550</v>
      </c>
      <c r="J122" s="34">
        <f>JUL!F96</f>
        <v>343.84543524416137</v>
      </c>
      <c r="K122" s="32">
        <f>JUL!G96</f>
        <v>36131</v>
      </c>
      <c r="L122" s="34">
        <f>JUL!H96</f>
        <v>224.11668650189588</v>
      </c>
    </row>
    <row r="123" spans="1:12" ht="12.75">
      <c r="A123" s="24" t="s">
        <v>49</v>
      </c>
      <c r="B123" s="32">
        <f>AUG!C95</f>
        <v>33895895</v>
      </c>
      <c r="C123" s="32">
        <f>AUG!E95</f>
        <v>74146</v>
      </c>
      <c r="D123" s="34">
        <f>AUG!F95</f>
        <v>457.15068918080544</v>
      </c>
      <c r="E123" s="32">
        <f>AUG!G95</f>
        <v>156178</v>
      </c>
      <c r="F123" s="34">
        <f>AUG!H95</f>
        <v>217.0337371460769</v>
      </c>
      <c r="H123" s="32">
        <f>AUG!C96</f>
        <v>8052461</v>
      </c>
      <c r="I123" s="32">
        <f>AUG!E96</f>
        <v>23483</v>
      </c>
      <c r="J123" s="34">
        <f>AUG!F96</f>
        <v>342.9059745347698</v>
      </c>
      <c r="K123" s="32">
        <f>AUG!G96</f>
        <v>35939</v>
      </c>
      <c r="L123" s="34">
        <f>AUG!H96</f>
        <v>224.05912796683268</v>
      </c>
    </row>
    <row r="124" spans="1:12" ht="12.75">
      <c r="A124" s="24" t="s">
        <v>50</v>
      </c>
      <c r="B124" s="32">
        <f>SEP!C95</f>
        <v>33859329</v>
      </c>
      <c r="C124" s="32">
        <f>SEP!E95</f>
        <v>74093</v>
      </c>
      <c r="D124" s="34">
        <f>SEP!F95</f>
        <v>456.9841820414884</v>
      </c>
      <c r="E124" s="32">
        <f>SEP!G95</f>
        <v>156250</v>
      </c>
      <c r="F124" s="34">
        <f>SEP!H95</f>
        <v>216.6997056</v>
      </c>
      <c r="H124" s="32">
        <f>SEP!C96</f>
        <v>8037286</v>
      </c>
      <c r="I124" s="32">
        <f>SEP!E96</f>
        <v>23429</v>
      </c>
      <c r="J124" s="34">
        <f>SEP!F96</f>
        <v>343.0486149643604</v>
      </c>
      <c r="K124" s="32">
        <f>SEP!G96</f>
        <v>35912</v>
      </c>
      <c r="L124" s="34">
        <f>SEP!H96</f>
        <v>223.80502339051014</v>
      </c>
    </row>
    <row r="125" spans="1:12" ht="12.75">
      <c r="A125" s="24" t="s">
        <v>51</v>
      </c>
      <c r="B125" s="32">
        <f>OCT!C95</f>
        <v>36023565</v>
      </c>
      <c r="C125" s="32">
        <f>OCT!E95</f>
        <v>75538</v>
      </c>
      <c r="D125" s="34">
        <f>OCT!F95</f>
        <v>476.8932854986894</v>
      </c>
      <c r="E125" s="32">
        <f>OCT!G95</f>
        <v>158891</v>
      </c>
      <c r="F125" s="34">
        <f>OCT!H95</f>
        <v>226.71872541553643</v>
      </c>
      <c r="H125" s="32">
        <f>OCT!C96</f>
        <v>8435463</v>
      </c>
      <c r="I125" s="32">
        <f>OCT!E96</f>
        <v>23543</v>
      </c>
      <c r="J125" s="34">
        <f>OCT!F96</f>
        <v>358.30025910036954</v>
      </c>
      <c r="K125" s="32">
        <f>OCT!G96</f>
        <v>36070</v>
      </c>
      <c r="L125" s="34">
        <f>OCT!H96</f>
        <v>233.8636817299695</v>
      </c>
    </row>
    <row r="126" spans="1:12" ht="12.75">
      <c r="A126" s="24" t="s">
        <v>52</v>
      </c>
      <c r="B126" s="32">
        <f>NOV!C95</f>
        <v>35586922</v>
      </c>
      <c r="C126" s="32">
        <f>NOV!E95</f>
        <v>74974</v>
      </c>
      <c r="D126" s="34">
        <f>NOV!F95</f>
        <v>474.65684103822656</v>
      </c>
      <c r="E126" s="32">
        <f>NOV!G95</f>
        <v>158083</v>
      </c>
      <c r="F126" s="34">
        <f>NOV!H95</f>
        <v>225.11542670622396</v>
      </c>
      <c r="H126" s="32">
        <f>NOV!C96</f>
        <v>8361063</v>
      </c>
      <c r="I126" s="32">
        <f>NOV!E96</f>
        <v>23452</v>
      </c>
      <c r="J126" s="34">
        <f>NOV!F96</f>
        <v>356.51812212178066</v>
      </c>
      <c r="K126" s="32">
        <f>NOV!G96</f>
        <v>35853</v>
      </c>
      <c r="L126" s="34">
        <f>NOV!H96</f>
        <v>233.2039996653</v>
      </c>
    </row>
    <row r="127" spans="1:12" ht="12.75">
      <c r="A127" s="24" t="s">
        <v>53</v>
      </c>
      <c r="B127" s="32">
        <f>DEC!C95</f>
        <v>35631959</v>
      </c>
      <c r="C127" s="32">
        <f>DEC!E95</f>
        <v>75291</v>
      </c>
      <c r="D127" s="34">
        <f>DEC!F95</f>
        <v>473.2565512478251</v>
      </c>
      <c r="E127" s="32">
        <f>DEC!G95</f>
        <v>158556</v>
      </c>
      <c r="F127" s="34">
        <f>DEC!H95</f>
        <v>224.7279131663261</v>
      </c>
      <c r="H127" s="32">
        <f>DEC!C96</f>
        <v>8398079</v>
      </c>
      <c r="I127" s="32">
        <f>DEC!E96</f>
        <v>23516</v>
      </c>
      <c r="J127" s="34">
        <f>DEC!F96</f>
        <v>357.12191699268584</v>
      </c>
      <c r="K127" s="32">
        <f>DEC!G96</f>
        <v>35994</v>
      </c>
      <c r="L127" s="34">
        <f>DEC!H96</f>
        <v>233.318858698672</v>
      </c>
    </row>
    <row r="128" spans="1:12" ht="12.75">
      <c r="A128" s="24" t="s">
        <v>54</v>
      </c>
      <c r="B128" s="32">
        <f>JAN!C95</f>
        <v>35333563</v>
      </c>
      <c r="C128" s="32">
        <f>JAN!E95</f>
        <v>75044</v>
      </c>
      <c r="D128" s="34">
        <f>JAN!F95</f>
        <v>470.8379484036032</v>
      </c>
      <c r="E128" s="32">
        <f>JAN!G95</f>
        <v>157982</v>
      </c>
      <c r="F128" s="34">
        <f>JAN!H95</f>
        <v>223.65562532440404</v>
      </c>
      <c r="H128" s="32">
        <f>JAN!C96</f>
        <v>8314214</v>
      </c>
      <c r="I128" s="32">
        <f>JAN!E96</f>
        <v>23529</v>
      </c>
      <c r="J128" s="34">
        <f>JAN!F96</f>
        <v>353.3602788048791</v>
      </c>
      <c r="K128" s="32">
        <f>JAN!G96</f>
        <v>35915</v>
      </c>
      <c r="L128" s="34">
        <f>JAN!H96</f>
        <v>231.49697897814283</v>
      </c>
    </row>
    <row r="129" spans="1:12" ht="12.75">
      <c r="A129" s="24" t="s">
        <v>55</v>
      </c>
      <c r="B129" s="32">
        <f>FEB!C95</f>
        <v>35351757</v>
      </c>
      <c r="C129" s="32">
        <f>FEB!E95</f>
        <v>74786</v>
      </c>
      <c r="D129" s="34">
        <f>FEB!F95</f>
        <v>472.70554649265904</v>
      </c>
      <c r="E129" s="32">
        <f>FEB!G95</f>
        <v>157654</v>
      </c>
      <c r="F129" s="34">
        <f>FEB!H95</f>
        <v>224.23634668324306</v>
      </c>
      <c r="H129" s="32">
        <f>FEB!C96</f>
        <v>8243073</v>
      </c>
      <c r="I129" s="32">
        <f>FEB!E96</f>
        <v>23418</v>
      </c>
      <c r="J129" s="34">
        <f>FEB!F96</f>
        <v>351.99730976172174</v>
      </c>
      <c r="K129" s="32">
        <f>FEB!G96</f>
        <v>35601</v>
      </c>
      <c r="L129" s="34">
        <f>FEB!H96</f>
        <v>231.54049043566192</v>
      </c>
    </row>
    <row r="130" spans="1:12" ht="12.75">
      <c r="A130" s="24" t="s">
        <v>56</v>
      </c>
      <c r="B130" s="32">
        <f>MAR!C95</f>
        <v>0</v>
      </c>
      <c r="C130" s="32">
        <f>MAR!E95</f>
        <v>0</v>
      </c>
      <c r="D130" s="34" t="e">
        <f>MAR!F95</f>
        <v>#DIV/0!</v>
      </c>
      <c r="E130" s="32">
        <f>MAR!G95</f>
        <v>0</v>
      </c>
      <c r="F130" s="34" t="e">
        <f>MAR!H95</f>
        <v>#DIV/0!</v>
      </c>
      <c r="H130" s="32">
        <f>MAR!C96</f>
        <v>0</v>
      </c>
      <c r="I130" s="32">
        <f>MAR!E96</f>
        <v>0</v>
      </c>
      <c r="J130" s="34" t="e">
        <f>MAR!F96</f>
        <v>#DIV/0!</v>
      </c>
      <c r="K130" s="32">
        <f>MAR!G96</f>
        <v>0</v>
      </c>
      <c r="L130" s="34" t="e">
        <f>MAR!H96</f>
        <v>#DIV/0!</v>
      </c>
    </row>
    <row r="131" spans="1:12" ht="12.75">
      <c r="A131" s="24" t="s">
        <v>57</v>
      </c>
      <c r="B131" s="32">
        <f>APR!C95</f>
        <v>0</v>
      </c>
      <c r="C131" s="32">
        <f>APR!E95</f>
        <v>0</v>
      </c>
      <c r="D131" s="34" t="e">
        <f>APR!F95</f>
        <v>#DIV/0!</v>
      </c>
      <c r="E131" s="32">
        <f>APR!G95</f>
        <v>0</v>
      </c>
      <c r="F131" s="34" t="e">
        <f>APR!H95</f>
        <v>#DIV/0!</v>
      </c>
      <c r="H131" s="32">
        <f>APR!C96</f>
        <v>0</v>
      </c>
      <c r="I131" s="32">
        <f>APR!E96</f>
        <v>0</v>
      </c>
      <c r="J131" s="34" t="e">
        <f>APR!F96</f>
        <v>#DIV/0!</v>
      </c>
      <c r="K131" s="32">
        <f>APR!G96</f>
        <v>0</v>
      </c>
      <c r="L131" s="34" t="e">
        <f>APR!H96</f>
        <v>#DIV/0!</v>
      </c>
    </row>
    <row r="132" spans="1:12" ht="12.75">
      <c r="A132" s="24" t="s">
        <v>58</v>
      </c>
      <c r="B132" s="32">
        <f>MAY!C95</f>
        <v>0</v>
      </c>
      <c r="C132" s="32">
        <f>MAY!E95</f>
        <v>0</v>
      </c>
      <c r="D132" s="34" t="e">
        <f>MAY!F95</f>
        <v>#DIV/0!</v>
      </c>
      <c r="E132" s="32">
        <f>MAY!G95</f>
        <v>0</v>
      </c>
      <c r="F132" s="34" t="e">
        <f>MAY!H95</f>
        <v>#DIV/0!</v>
      </c>
      <c r="H132" s="32">
        <f>MAY!C96</f>
        <v>0</v>
      </c>
      <c r="I132" s="32">
        <f>MAY!E96</f>
        <v>0</v>
      </c>
      <c r="J132" s="34" t="e">
        <f>MAY!F96</f>
        <v>#DIV/0!</v>
      </c>
      <c r="K132" s="32">
        <f>MAY!G96</f>
        <v>0</v>
      </c>
      <c r="L132" s="34" t="e">
        <f>MAY!H96</f>
        <v>#DIV/0!</v>
      </c>
    </row>
    <row r="133" spans="1:12" ht="12.75">
      <c r="A133" s="24" t="s">
        <v>59</v>
      </c>
      <c r="B133" s="32">
        <f>JUN!C95</f>
        <v>0</v>
      </c>
      <c r="C133" s="32">
        <f>JUN!E95</f>
        <v>0</v>
      </c>
      <c r="D133" s="34" t="e">
        <f>JUN!F95</f>
        <v>#DIV/0!</v>
      </c>
      <c r="E133" s="32">
        <f>JUN!G95</f>
        <v>0</v>
      </c>
      <c r="F133" s="34" t="e">
        <f>JUN!H95</f>
        <v>#DIV/0!</v>
      </c>
      <c r="H133" s="32">
        <f>JUN!C96</f>
        <v>0</v>
      </c>
      <c r="I133" s="32">
        <f>JUN!E96</f>
        <v>0</v>
      </c>
      <c r="J133" s="34" t="e">
        <f>JUN!F96</f>
        <v>#DIV/0!</v>
      </c>
      <c r="K133" s="32">
        <f>JUN!G96</f>
        <v>0</v>
      </c>
      <c r="L133" s="34" t="e">
        <f>JUN!H96</f>
        <v>#DIV/0!</v>
      </c>
    </row>
    <row r="134" spans="1:12" ht="12.75">
      <c r="A134" s="33" t="s">
        <v>47</v>
      </c>
      <c r="B134" s="20">
        <f>SUM(B122:B133)/COUNTIF(B122:B133,"&lt;&gt;0")</f>
        <v>34943259.5</v>
      </c>
      <c r="C134" s="20">
        <f>SUM(C122:C133)/COUNTIF(C122:C133,"&lt;&gt;0")</f>
        <v>74717.75</v>
      </c>
      <c r="D134" s="34">
        <f>B134/C134</f>
        <v>467.67012523797894</v>
      </c>
      <c r="E134" s="32">
        <f>SUM(E122:E133)/COUNTIF(E122:E133,"&lt;&gt;0")</f>
        <v>157371.5</v>
      </c>
      <c r="F134" s="34">
        <f>B134/E134</f>
        <v>222.0431240726561</v>
      </c>
      <c r="H134" s="20">
        <f>SUM(H122:H133)/COUNTIF(H122:H133,"&lt;&gt;0")</f>
        <v>8242399.875</v>
      </c>
      <c r="I134" s="20">
        <f>SUM(I122:I133)/COUNTIF(I122:I133,"&lt;&gt;0")</f>
        <v>23490</v>
      </c>
      <c r="J134" s="34">
        <f>H134/I134</f>
        <v>350.8897349936143</v>
      </c>
      <c r="K134" s="32">
        <f>SUM(K122:K133)/COUNTIF(K122:K133,"&lt;&gt;0")</f>
        <v>35926.875</v>
      </c>
      <c r="L134" s="34">
        <f>H134/K134</f>
        <v>229.42156463650122</v>
      </c>
    </row>
    <row r="137" ht="12.75">
      <c r="A137" s="35" t="s">
        <v>81</v>
      </c>
    </row>
    <row r="140" spans="3:8" ht="12.75">
      <c r="C140" s="26" t="s">
        <v>83</v>
      </c>
      <c r="D140" s="36"/>
      <c r="E140" s="36"/>
      <c r="F140" s="36"/>
      <c r="G140" s="36"/>
      <c r="H140" s="36"/>
    </row>
    <row r="141" spans="1:8" ht="12.75">
      <c r="A141" s="42" t="s">
        <v>46</v>
      </c>
      <c r="C141" s="12" t="s">
        <v>84</v>
      </c>
      <c r="D141" s="12" t="s">
        <v>4</v>
      </c>
      <c r="E141" s="12" t="s">
        <v>71</v>
      </c>
      <c r="F141" s="12" t="s">
        <v>70</v>
      </c>
      <c r="G141" s="12" t="s">
        <v>2</v>
      </c>
      <c r="H141" s="12" t="s">
        <v>69</v>
      </c>
    </row>
    <row r="142" spans="1:8" ht="12.75">
      <c r="A142" s="24" t="s">
        <v>48</v>
      </c>
      <c r="C142" s="32">
        <f>JUL!C130</f>
        <v>8726727</v>
      </c>
      <c r="D142" s="32">
        <f>JUL!C131</f>
        <v>3423262</v>
      </c>
      <c r="E142" s="32">
        <f>JUL!C132</f>
        <v>3941935</v>
      </c>
      <c r="F142" s="32">
        <f>JUL!C133</f>
        <v>28300</v>
      </c>
      <c r="G142" s="32">
        <f>JUL!C134</f>
        <v>1333230</v>
      </c>
      <c r="H142" s="32">
        <f>JUL!C135</f>
        <v>0</v>
      </c>
    </row>
    <row r="143" spans="1:8" ht="12.75">
      <c r="A143" s="24" t="s">
        <v>49</v>
      </c>
      <c r="C143" s="32">
        <f>AUG!C130</f>
        <v>8694689</v>
      </c>
      <c r="D143" s="32">
        <f>AUG!C131</f>
        <v>3425248</v>
      </c>
      <c r="E143" s="32">
        <f>AUG!C132</f>
        <v>3909433</v>
      </c>
      <c r="F143" s="32">
        <f>AUG!C133</f>
        <v>22545</v>
      </c>
      <c r="G143" s="32">
        <f>AUG!C134</f>
        <v>1337463</v>
      </c>
      <c r="H143" s="32">
        <f>AUG!C135</f>
        <v>0</v>
      </c>
    </row>
    <row r="144" spans="1:8" ht="12.75">
      <c r="A144" s="24" t="s">
        <v>50</v>
      </c>
      <c r="C144" s="32">
        <f>SEP!C130</f>
        <v>8671902</v>
      </c>
      <c r="D144" s="32">
        <f>SEP!C131</f>
        <v>3427330</v>
      </c>
      <c r="E144" s="32">
        <f>SEP!C132</f>
        <v>3892691</v>
      </c>
      <c r="F144" s="32">
        <f>SEP!C133</f>
        <v>25352</v>
      </c>
      <c r="G144" s="32">
        <f>SEP!C134</f>
        <v>1326529</v>
      </c>
      <c r="H144" s="32">
        <f>SEP!C135</f>
        <v>0</v>
      </c>
    </row>
    <row r="145" spans="1:8" ht="12.75">
      <c r="A145" s="24" t="s">
        <v>51</v>
      </c>
      <c r="C145" s="32">
        <f>OCT!C130</f>
        <v>9094621</v>
      </c>
      <c r="D145" s="32">
        <f>OCT!C131</f>
        <v>3638086</v>
      </c>
      <c r="E145" s="32">
        <f>OCT!C132</f>
        <v>4081042</v>
      </c>
      <c r="F145" s="32">
        <f>OCT!C133</f>
        <v>41248</v>
      </c>
      <c r="G145" s="32">
        <f>OCT!C134</f>
        <v>1334245</v>
      </c>
      <c r="H145" s="32">
        <f>OCT!C135</f>
        <v>0</v>
      </c>
    </row>
    <row r="146" spans="1:8" ht="12.75">
      <c r="A146" s="24" t="s">
        <v>52</v>
      </c>
      <c r="C146" s="32">
        <f>NOV!C130</f>
        <v>9014657</v>
      </c>
      <c r="D146" s="32">
        <f>NOV!C131</f>
        <v>3625567</v>
      </c>
      <c r="E146" s="32">
        <f>NOV!C132</f>
        <v>4024442</v>
      </c>
      <c r="F146" s="32">
        <f>NOV!C133</f>
        <v>35389</v>
      </c>
      <c r="G146" s="32">
        <f>NOV!C134</f>
        <v>1329259</v>
      </c>
      <c r="H146" s="32">
        <f>NOV!C135</f>
        <v>0</v>
      </c>
    </row>
    <row r="147" spans="1:8" ht="12.75">
      <c r="A147" s="24" t="s">
        <v>53</v>
      </c>
      <c r="C147" s="32">
        <f>DEC!C130</f>
        <v>9060765</v>
      </c>
      <c r="D147" s="32">
        <f>DEC!C131</f>
        <v>3633388</v>
      </c>
      <c r="E147" s="32">
        <f>DEC!C132</f>
        <v>4062465</v>
      </c>
      <c r="F147" s="32">
        <f>DEC!C133</f>
        <v>13599</v>
      </c>
      <c r="G147" s="32">
        <f>DEC!C134</f>
        <v>1351313</v>
      </c>
      <c r="H147" s="32">
        <f>DEC!C135</f>
        <v>0</v>
      </c>
    </row>
    <row r="148" spans="1:8" ht="12.75">
      <c r="A148" s="24" t="s">
        <v>54</v>
      </c>
      <c r="C148" s="32">
        <f>JAN!C130</f>
        <v>8984659</v>
      </c>
      <c r="D148" s="32">
        <f>JAN!C131</f>
        <v>3575448</v>
      </c>
      <c r="E148" s="32">
        <f>JAN!C132</f>
        <v>4022497</v>
      </c>
      <c r="F148" s="32">
        <f>JAN!C133</f>
        <v>18805</v>
      </c>
      <c r="G148" s="32">
        <f>JAN!C134</f>
        <v>1367909</v>
      </c>
      <c r="H148" s="32">
        <f>JAN!C135</f>
        <v>0</v>
      </c>
    </row>
    <row r="149" spans="1:8" ht="12.75">
      <c r="A149" s="24" t="s">
        <v>55</v>
      </c>
      <c r="C149" s="32">
        <f>FEB!C130</f>
        <v>8904221</v>
      </c>
      <c r="D149" s="32">
        <f>FEB!C131</f>
        <v>3570496</v>
      </c>
      <c r="E149" s="32">
        <f>FEB!C132</f>
        <v>3963391</v>
      </c>
      <c r="F149" s="32">
        <f>FEB!C133</f>
        <v>12137</v>
      </c>
      <c r="G149" s="32">
        <f>FEB!C134</f>
        <v>1358197</v>
      </c>
      <c r="H149" s="32">
        <f>FEB!C135</f>
        <v>0</v>
      </c>
    </row>
    <row r="150" spans="1:8" ht="12.75">
      <c r="A150" s="24" t="s">
        <v>56</v>
      </c>
      <c r="C150" s="32">
        <f>MAR!C130</f>
        <v>0</v>
      </c>
      <c r="D150" s="32">
        <f>MAR!C131</f>
        <v>0</v>
      </c>
      <c r="E150" s="32">
        <f>MAR!C132</f>
        <v>0</v>
      </c>
      <c r="F150" s="32">
        <f>MAR!C133</f>
        <v>0</v>
      </c>
      <c r="G150" s="32">
        <f>MAR!C134</f>
        <v>0</v>
      </c>
      <c r="H150" s="32">
        <f>MAR!C135</f>
        <v>0</v>
      </c>
    </row>
    <row r="151" spans="1:8" ht="12.75">
      <c r="A151" s="24" t="s">
        <v>57</v>
      </c>
      <c r="C151" s="32">
        <f>APR!C130</f>
        <v>0</v>
      </c>
      <c r="D151" s="32">
        <f>APR!C131</f>
        <v>0</v>
      </c>
      <c r="E151" s="32">
        <f>APR!C132</f>
        <v>0</v>
      </c>
      <c r="F151" s="32">
        <f>APR!C133</f>
        <v>0</v>
      </c>
      <c r="G151" s="32">
        <f>APR!C134</f>
        <v>0</v>
      </c>
      <c r="H151" s="32">
        <f>APR!C135</f>
        <v>0</v>
      </c>
    </row>
    <row r="152" spans="1:8" ht="12.75">
      <c r="A152" s="24" t="s">
        <v>58</v>
      </c>
      <c r="C152" s="32">
        <f>MAY!C130</f>
        <v>0</v>
      </c>
      <c r="D152" s="32">
        <f>MAY!C131</f>
        <v>0</v>
      </c>
      <c r="E152" s="32">
        <f>MAY!C132</f>
        <v>0</v>
      </c>
      <c r="F152" s="32">
        <f>MAY!C133</f>
        <v>0</v>
      </c>
      <c r="G152" s="32">
        <f>MAY!C134</f>
        <v>0</v>
      </c>
      <c r="H152" s="32">
        <f>MAY!C135</f>
        <v>0</v>
      </c>
    </row>
    <row r="153" spans="1:8" ht="12.75">
      <c r="A153" s="24" t="s">
        <v>59</v>
      </c>
      <c r="C153" s="32">
        <f>JUN!C130</f>
        <v>0</v>
      </c>
      <c r="D153" s="32">
        <f>JUN!C131</f>
        <v>0</v>
      </c>
      <c r="E153" s="32">
        <f>JUN!C132</f>
        <v>0</v>
      </c>
      <c r="F153" s="32">
        <f>JUN!C133</f>
        <v>0</v>
      </c>
      <c r="G153" s="32">
        <f>JUN!C134</f>
        <v>0</v>
      </c>
      <c r="H153" s="32">
        <f>JUN!C135</f>
        <v>0</v>
      </c>
    </row>
    <row r="154" spans="1:8" ht="12.75">
      <c r="A154" s="33" t="s">
        <v>47</v>
      </c>
      <c r="B154" s="20"/>
      <c r="C154" s="37">
        <f aca="true" t="shared" si="6" ref="C154:H154">SUM(C142:C153)/COUNTIF(C142:C153,"&lt;&gt;0")</f>
        <v>8894030.125</v>
      </c>
      <c r="D154" s="37">
        <f t="shared" si="6"/>
        <v>3539853.125</v>
      </c>
      <c r="E154" s="37">
        <f t="shared" si="6"/>
        <v>3987237</v>
      </c>
      <c r="F154" s="37">
        <f t="shared" si="6"/>
        <v>24671.875</v>
      </c>
      <c r="G154" s="37">
        <f t="shared" si="6"/>
        <v>1342268.125</v>
      </c>
      <c r="H154" s="37" t="e">
        <f t="shared" si="6"/>
        <v>#DIV/0!</v>
      </c>
    </row>
    <row r="158" ht="12.75">
      <c r="A158" s="18" t="s">
        <v>82</v>
      </c>
    </row>
    <row r="159" ht="12.75">
      <c r="A159" s="18"/>
    </row>
    <row r="160" spans="1:11" ht="12.75">
      <c r="A160" s="18"/>
      <c r="B160" s="51" t="s">
        <v>4</v>
      </c>
      <c r="C160" s="51"/>
      <c r="D160" s="51" t="s">
        <v>71</v>
      </c>
      <c r="E160" s="51"/>
      <c r="F160" s="51" t="s">
        <v>70</v>
      </c>
      <c r="G160" s="51"/>
      <c r="H160" s="51" t="s">
        <v>2</v>
      </c>
      <c r="I160" s="51"/>
      <c r="J160" s="51" t="s">
        <v>69</v>
      </c>
      <c r="K160" s="51"/>
    </row>
    <row r="161" spans="2:11" ht="12.75">
      <c r="B161" s="26" t="s">
        <v>85</v>
      </c>
      <c r="C161" s="26" t="s">
        <v>85</v>
      </c>
      <c r="D161" s="26" t="s">
        <v>85</v>
      </c>
      <c r="E161" s="26" t="s">
        <v>85</v>
      </c>
      <c r="F161" s="26" t="s">
        <v>85</v>
      </c>
      <c r="G161" s="26" t="s">
        <v>85</v>
      </c>
      <c r="H161" s="26" t="s">
        <v>85</v>
      </c>
      <c r="I161" s="26" t="s">
        <v>85</v>
      </c>
      <c r="J161" s="26" t="s">
        <v>85</v>
      </c>
      <c r="K161" s="26" t="s">
        <v>85</v>
      </c>
    </row>
    <row r="162" spans="2:11" ht="12.75">
      <c r="B162" s="26" t="s">
        <v>86</v>
      </c>
      <c r="C162" s="26" t="s">
        <v>86</v>
      </c>
      <c r="D162" s="26" t="s">
        <v>86</v>
      </c>
      <c r="E162" s="26" t="s">
        <v>86</v>
      </c>
      <c r="F162" s="26" t="s">
        <v>86</v>
      </c>
      <c r="G162" s="26" t="s">
        <v>86</v>
      </c>
      <c r="H162" s="26" t="s">
        <v>86</v>
      </c>
      <c r="I162" s="26" t="s">
        <v>86</v>
      </c>
      <c r="J162" s="26" t="s">
        <v>86</v>
      </c>
      <c r="K162" s="26" t="s">
        <v>86</v>
      </c>
    </row>
    <row r="163" spans="2:11" ht="12.75">
      <c r="B163" s="26" t="s">
        <v>78</v>
      </c>
      <c r="C163" s="26" t="s">
        <v>78</v>
      </c>
      <c r="D163" s="26" t="s">
        <v>78</v>
      </c>
      <c r="E163" s="26" t="s">
        <v>78</v>
      </c>
      <c r="F163" s="26" t="s">
        <v>78</v>
      </c>
      <c r="G163" s="26" t="s">
        <v>78</v>
      </c>
      <c r="H163" s="26" t="s">
        <v>78</v>
      </c>
      <c r="I163" s="26" t="s">
        <v>78</v>
      </c>
      <c r="J163" s="26" t="s">
        <v>78</v>
      </c>
      <c r="K163" s="26" t="s">
        <v>78</v>
      </c>
    </row>
    <row r="164" spans="1:11" ht="12.75">
      <c r="A164" s="6" t="s">
        <v>46</v>
      </c>
      <c r="B164" s="12" t="s">
        <v>68</v>
      </c>
      <c r="C164" s="12" t="s">
        <v>80</v>
      </c>
      <c r="D164" s="12" t="s">
        <v>68</v>
      </c>
      <c r="E164" s="12" t="s">
        <v>80</v>
      </c>
      <c r="F164" s="12" t="s">
        <v>68</v>
      </c>
      <c r="G164" s="12" t="s">
        <v>80</v>
      </c>
      <c r="H164" s="12" t="s">
        <v>68</v>
      </c>
      <c r="I164" s="12" t="s">
        <v>80</v>
      </c>
      <c r="J164" s="12" t="s">
        <v>68</v>
      </c>
      <c r="K164" s="12" t="s">
        <v>80</v>
      </c>
    </row>
    <row r="165" spans="1:11" ht="12.75">
      <c r="A165" s="24" t="s">
        <v>48</v>
      </c>
      <c r="B165" s="34">
        <f>JUL!E141</f>
        <v>238.82112459885587</v>
      </c>
      <c r="C165" s="34">
        <f>JUL!G141</f>
        <v>222.26087521101155</v>
      </c>
      <c r="D165" s="34">
        <f>JUL!E142</f>
        <v>766.9134241245137</v>
      </c>
      <c r="E165" s="34">
        <f>JUL!G142</f>
        <v>239.03553453398823</v>
      </c>
      <c r="F165" s="34">
        <f>JUL!E143</f>
        <v>912.9032258064516</v>
      </c>
      <c r="G165" s="34">
        <f>JUL!G143</f>
        <v>250.44247787610618</v>
      </c>
      <c r="H165" s="34">
        <f>JUL!E144</f>
        <v>329.59950556242273</v>
      </c>
      <c r="I165" s="34">
        <f>JUL!G144</f>
        <v>323.2072727272727</v>
      </c>
      <c r="J165" s="34" t="e">
        <f>JUL!E145</f>
        <v>#DIV/0!</v>
      </c>
      <c r="K165" s="34" t="e">
        <f>JUL!G145</f>
        <v>#DIV/0!</v>
      </c>
    </row>
    <row r="166" spans="1:11" ht="12.75">
      <c r="A166" s="24" t="s">
        <v>49</v>
      </c>
      <c r="B166" s="34">
        <f>AUG!E141</f>
        <v>239.12650097738063</v>
      </c>
      <c r="C166" s="34">
        <f>AUG!G141</f>
        <v>222.4331450094162</v>
      </c>
      <c r="D166" s="34">
        <f>AUG!E142</f>
        <v>767.9106265959537</v>
      </c>
      <c r="E166" s="34">
        <f>AUG!G142</f>
        <v>239.22610451597112</v>
      </c>
      <c r="F166" s="34">
        <f>AUG!E143</f>
        <v>980.2173913043479</v>
      </c>
      <c r="G166" s="34">
        <f>AUG!G143</f>
        <v>265.2352941176471</v>
      </c>
      <c r="H166" s="34">
        <f>AUG!E144</f>
        <v>330.6459826946848</v>
      </c>
      <c r="I166" s="34">
        <f>AUG!G144</f>
        <v>325.1794310722101</v>
      </c>
      <c r="J166" s="34" t="e">
        <f>AUG!E145</f>
        <v>#DIV/0!</v>
      </c>
      <c r="K166" s="34" t="e">
        <f>AUG!G145</f>
        <v>#DIV/0!</v>
      </c>
    </row>
    <row r="167" spans="1:11" ht="12.75">
      <c r="A167" s="24" t="s">
        <v>50</v>
      </c>
      <c r="B167" s="34">
        <f>SEP!E141</f>
        <v>239.52267803480328</v>
      </c>
      <c r="C167" s="34">
        <f>SEP!G141</f>
        <v>222.68403612500813</v>
      </c>
      <c r="D167" s="34">
        <f>SEP!E142</f>
        <v>765.0729166666666</v>
      </c>
      <c r="E167" s="34">
        <f>SEP!G142</f>
        <v>238.23078335373316</v>
      </c>
      <c r="F167" s="34">
        <f>SEP!E143</f>
        <v>1102.2608695652175</v>
      </c>
      <c r="G167" s="34">
        <f>SEP!G143</f>
        <v>269.70212765957444</v>
      </c>
      <c r="H167" s="34">
        <f>SEP!E144</f>
        <v>330.88775255674733</v>
      </c>
      <c r="I167" s="34">
        <f>SEP!G144</f>
        <v>324.5727917788109</v>
      </c>
      <c r="J167" s="34" t="e">
        <f>SEP!E145</f>
        <v>#DIV/0!</v>
      </c>
      <c r="K167" s="34" t="e">
        <f>SEP!G145</f>
        <v>#DIV/0!</v>
      </c>
    </row>
    <row r="168" spans="1:11" ht="12.75">
      <c r="A168" s="24" t="s">
        <v>51</v>
      </c>
      <c r="B168" s="34">
        <f>OCT!E141</f>
        <v>252.1895189241647</v>
      </c>
      <c r="C168" s="34">
        <f>OCT!G141</f>
        <v>234.83643170668734</v>
      </c>
      <c r="D168" s="34">
        <f>OCT!E142</f>
        <v>794.9049474094273</v>
      </c>
      <c r="E168" s="34">
        <f>OCT!G142</f>
        <v>248.95028365765876</v>
      </c>
      <c r="F168" s="34">
        <f>OCT!E143</f>
        <v>896.695652173913</v>
      </c>
      <c r="G168" s="34">
        <f>OCT!G143</f>
        <v>249.9878787878788</v>
      </c>
      <c r="H168" s="34">
        <f>OCT!E144</f>
        <v>338.8989077978156</v>
      </c>
      <c r="I168" s="34">
        <f>OCT!G144</f>
        <v>331.9017412935323</v>
      </c>
      <c r="J168" s="34" t="e">
        <f>OCT!E145</f>
        <v>#DIV/0!</v>
      </c>
      <c r="K168" s="34" t="e">
        <f>OCT!G145</f>
        <v>#DIV/0!</v>
      </c>
    </row>
    <row r="169" spans="1:11" ht="12.75">
      <c r="A169" s="24" t="s">
        <v>52</v>
      </c>
      <c r="B169" s="34">
        <f>NOV!E141</f>
        <v>251.84544317866073</v>
      </c>
      <c r="C169" s="34">
        <f>NOV!G141</f>
        <v>234.69491196271363</v>
      </c>
      <c r="D169" s="34">
        <f>NOV!E142</f>
        <v>793.149783208514</v>
      </c>
      <c r="E169" s="34">
        <f>NOV!G142</f>
        <v>247.99371456741434</v>
      </c>
      <c r="F169" s="34">
        <f>NOV!E143</f>
        <v>786.4222222222222</v>
      </c>
      <c r="G169" s="34">
        <f>NOV!G143</f>
        <v>237.51006711409397</v>
      </c>
      <c r="H169" s="34">
        <f>NOV!E144</f>
        <v>337.63246126492254</v>
      </c>
      <c r="I169" s="34">
        <f>NOV!G144</f>
        <v>330.00471698113205</v>
      </c>
      <c r="J169" s="34" t="e">
        <f>NOV!E145</f>
        <v>#DIV/0!</v>
      </c>
      <c r="K169" s="34" t="e">
        <f>NOV!G145</f>
        <v>#DIV/0!</v>
      </c>
    </row>
    <row r="170" spans="1:11" ht="12.75">
      <c r="A170" s="24" t="s">
        <v>53</v>
      </c>
      <c r="B170" s="34">
        <f>DEC!E141</f>
        <v>252.1960158256403</v>
      </c>
      <c r="C170" s="34">
        <f>DEC!G141</f>
        <v>235.0642427379181</v>
      </c>
      <c r="D170" s="34">
        <f>DEC!E142</f>
        <v>795.3142129992169</v>
      </c>
      <c r="E170" s="34">
        <f>DEC!G142</f>
        <v>247.7717126128324</v>
      </c>
      <c r="F170" s="34">
        <f>DEC!E143</f>
        <v>971.3571428571429</v>
      </c>
      <c r="G170" s="34">
        <f>DEC!G143</f>
        <v>271.98</v>
      </c>
      <c r="H170" s="34">
        <f>DEC!E144</f>
        <v>338.9297717582142</v>
      </c>
      <c r="I170" s="34">
        <f>DEC!G144</f>
        <v>330.3136152529944</v>
      </c>
      <c r="J170" s="34" t="e">
        <f>DEC!E145</f>
        <v>#DIV/0!</v>
      </c>
      <c r="K170" s="34" t="e">
        <f>DEC!G145</f>
        <v>#DIV/0!</v>
      </c>
    </row>
    <row r="171" spans="1:11" ht="12.75">
      <c r="A171" s="24" t="s">
        <v>54</v>
      </c>
      <c r="B171" s="34">
        <f>JAN!E141</f>
        <v>248.12269257460096</v>
      </c>
      <c r="C171" s="34">
        <f>JAN!G141</f>
        <v>230.95717330921775</v>
      </c>
      <c r="D171" s="34">
        <f>JAN!E142</f>
        <v>793.7050118389898</v>
      </c>
      <c r="E171" s="34">
        <f>JAN!G142</f>
        <v>247.87385999507026</v>
      </c>
      <c r="F171" s="34">
        <f>JAN!E143</f>
        <v>854.7727272727273</v>
      </c>
      <c r="G171" s="34">
        <f>JAN!G143</f>
        <v>247.43421052631578</v>
      </c>
      <c r="H171" s="34">
        <f>JAN!E144</f>
        <v>339.5157607346736</v>
      </c>
      <c r="I171" s="34">
        <f>JAN!G144</f>
        <v>331.2128329297821</v>
      </c>
      <c r="J171" s="34" t="e">
        <f>JAN!E145</f>
        <v>#DIV/0!</v>
      </c>
      <c r="K171" s="34" t="e">
        <f>JAN!G145</f>
        <v>#DIV/0!</v>
      </c>
    </row>
    <row r="172" spans="1:11" ht="12.75">
      <c r="A172" s="24" t="s">
        <v>55</v>
      </c>
      <c r="B172" s="34">
        <f>FEB!E141</f>
        <v>247.91667823913346</v>
      </c>
      <c r="C172" s="34">
        <f>FEB!G141</f>
        <v>231.15991195131426</v>
      </c>
      <c r="D172" s="34">
        <f>FEB!E142</f>
        <v>792.9953981592637</v>
      </c>
      <c r="E172" s="34">
        <f>FEB!G142</f>
        <v>247.75839219853722</v>
      </c>
      <c r="F172" s="34">
        <f>FEB!E143</f>
        <v>1011.4166666666666</v>
      </c>
      <c r="G172" s="34">
        <f>FEB!G143</f>
        <v>242.74</v>
      </c>
      <c r="H172" s="34">
        <f>FEB!E144</f>
        <v>339.0406889665502</v>
      </c>
      <c r="I172" s="34">
        <f>FEB!G144</f>
        <v>330.62244401168454</v>
      </c>
      <c r="J172" s="34" t="e">
        <f>FEB!E145</f>
        <v>#DIV/0!</v>
      </c>
      <c r="K172" s="34" t="e">
        <f>FEB!G145</f>
        <v>#DIV/0!</v>
      </c>
    </row>
    <row r="173" spans="1:11" ht="12.75">
      <c r="A173" s="24" t="s">
        <v>56</v>
      </c>
      <c r="B173" s="34" t="e">
        <f>MAR!E141</f>
        <v>#DIV/0!</v>
      </c>
      <c r="C173" s="34" t="e">
        <f>MAR!G141</f>
        <v>#DIV/0!</v>
      </c>
      <c r="D173" s="34" t="e">
        <f>MAR!E142</f>
        <v>#DIV/0!</v>
      </c>
      <c r="E173" s="34" t="e">
        <f>MAR!G142</f>
        <v>#DIV/0!</v>
      </c>
      <c r="F173" s="34" t="e">
        <f>MAR!E143</f>
        <v>#DIV/0!</v>
      </c>
      <c r="G173" s="34" t="e">
        <f>MAR!G143</f>
        <v>#DIV/0!</v>
      </c>
      <c r="H173" s="34" t="e">
        <f>MAR!E144</f>
        <v>#DIV/0!</v>
      </c>
      <c r="I173" s="34" t="e">
        <f>MAR!G144</f>
        <v>#DIV/0!</v>
      </c>
      <c r="J173" s="34" t="e">
        <f>MAR!E145</f>
        <v>#DIV/0!</v>
      </c>
      <c r="K173" s="34" t="e">
        <f>MAR!G145</f>
        <v>#DIV/0!</v>
      </c>
    </row>
    <row r="174" spans="1:11" ht="12.75">
      <c r="A174" s="24" t="s">
        <v>57</v>
      </c>
      <c r="B174" s="34" t="e">
        <f>APR!E141</f>
        <v>#DIV/0!</v>
      </c>
      <c r="C174" s="34" t="e">
        <f>APR!G141</f>
        <v>#DIV/0!</v>
      </c>
      <c r="D174" s="34" t="e">
        <f>APR!E142</f>
        <v>#DIV/0!</v>
      </c>
      <c r="E174" s="34" t="e">
        <f>APR!G142</f>
        <v>#DIV/0!</v>
      </c>
      <c r="F174" s="34" t="e">
        <f>APR!E143</f>
        <v>#DIV/0!</v>
      </c>
      <c r="G174" s="34" t="e">
        <f>APR!G143</f>
        <v>#DIV/0!</v>
      </c>
      <c r="H174" s="34" t="e">
        <f>APR!E144</f>
        <v>#DIV/0!</v>
      </c>
      <c r="I174" s="34" t="e">
        <f>APR!G144</f>
        <v>#DIV/0!</v>
      </c>
      <c r="J174" s="34" t="e">
        <f>APR!E145</f>
        <v>#DIV/0!</v>
      </c>
      <c r="K174" s="34" t="e">
        <f>APR!G145</f>
        <v>#DIV/0!</v>
      </c>
    </row>
    <row r="175" spans="1:11" ht="12.75">
      <c r="A175" s="24" t="s">
        <v>58</v>
      </c>
      <c r="B175" s="34" t="e">
        <f>MAY!E141</f>
        <v>#DIV/0!</v>
      </c>
      <c r="C175" s="34" t="e">
        <f>MAY!G141</f>
        <v>#DIV/0!</v>
      </c>
      <c r="D175" s="34" t="e">
        <f>MAY!E142</f>
        <v>#DIV/0!</v>
      </c>
      <c r="E175" s="34" t="e">
        <f>MAY!G142</f>
        <v>#DIV/0!</v>
      </c>
      <c r="F175" s="34" t="e">
        <f>MAY!E143</f>
        <v>#DIV/0!</v>
      </c>
      <c r="G175" s="34" t="e">
        <f>MAY!G143</f>
        <v>#DIV/0!</v>
      </c>
      <c r="H175" s="34" t="e">
        <f>MAY!E144</f>
        <v>#DIV/0!</v>
      </c>
      <c r="I175" s="34" t="e">
        <f>MAY!G144</f>
        <v>#DIV/0!</v>
      </c>
      <c r="J175" s="34" t="e">
        <f>MAY!E145</f>
        <v>#DIV/0!</v>
      </c>
      <c r="K175" s="34" t="e">
        <f>MAY!G145</f>
        <v>#DIV/0!</v>
      </c>
    </row>
    <row r="176" spans="1:11" ht="12.75">
      <c r="A176" s="24" t="s">
        <v>59</v>
      </c>
      <c r="B176" s="34" t="e">
        <f>JUN!E141</f>
        <v>#DIV/0!</v>
      </c>
      <c r="C176" s="34" t="e">
        <f>JUN!G141</f>
        <v>#DIV/0!</v>
      </c>
      <c r="D176" s="34" t="e">
        <f>JUN!E142</f>
        <v>#DIV/0!</v>
      </c>
      <c r="E176" s="34" t="e">
        <f>JUN!G142</f>
        <v>#DIV/0!</v>
      </c>
      <c r="F176" s="34" t="e">
        <f>JUN!E143</f>
        <v>#DIV/0!</v>
      </c>
      <c r="G176" s="34" t="e">
        <f>JUN!G143</f>
        <v>#DIV/0!</v>
      </c>
      <c r="H176" s="34" t="e">
        <f>JUN!E144</f>
        <v>#DIV/0!</v>
      </c>
      <c r="I176" s="34" t="e">
        <f>JUN!G144</f>
        <v>#DIV/0!</v>
      </c>
      <c r="J176" s="34" t="e">
        <f>JUN!E145</f>
        <v>#DIV/0!</v>
      </c>
      <c r="K176" s="34" t="e">
        <f>JUN!G145</f>
        <v>#DIV/0!</v>
      </c>
    </row>
    <row r="177" spans="1:11" ht="12.75">
      <c r="A177" s="33" t="s">
        <v>47</v>
      </c>
      <c r="B177" s="38" t="e">
        <f>SUM(B165:B176)/COUNTIF(B165:B176,"&lt;&gt;0")</f>
        <v>#DIV/0!</v>
      </c>
      <c r="C177" s="38" t="e">
        <f aca="true" t="shared" si="7" ref="C177:K177">SUM(C165:C176)/COUNTIF(C165:C176,"&lt;&gt;0")</f>
        <v>#DIV/0!</v>
      </c>
      <c r="D177" s="38" t="e">
        <f t="shared" si="7"/>
        <v>#DIV/0!</v>
      </c>
      <c r="E177" s="38" t="e">
        <f t="shared" si="7"/>
        <v>#DIV/0!</v>
      </c>
      <c r="F177" s="38" t="e">
        <f t="shared" si="7"/>
        <v>#DIV/0!</v>
      </c>
      <c r="G177" s="38" t="e">
        <f t="shared" si="7"/>
        <v>#DIV/0!</v>
      </c>
      <c r="H177" s="38" t="e">
        <f t="shared" si="7"/>
        <v>#DIV/0!</v>
      </c>
      <c r="I177" s="38" t="e">
        <f t="shared" si="7"/>
        <v>#DIV/0!</v>
      </c>
      <c r="J177" s="38" t="e">
        <f t="shared" si="7"/>
        <v>#DIV/0!</v>
      </c>
      <c r="K177" s="38" t="e">
        <f t="shared" si="7"/>
        <v>#DIV/0!</v>
      </c>
    </row>
    <row r="180" ht="12.75">
      <c r="B180" s="39"/>
    </row>
  </sheetData>
  <sheetProtection selectLockedCells="1" selectUnlockedCells="1"/>
  <mergeCells count="16">
    <mergeCell ref="J160:K160"/>
    <mergeCell ref="B160:C160"/>
    <mergeCell ref="D160:E160"/>
    <mergeCell ref="F160:G160"/>
    <mergeCell ref="H160:I160"/>
    <mergeCell ref="C55:E55"/>
    <mergeCell ref="G55:I55"/>
    <mergeCell ref="K55:M55"/>
    <mergeCell ref="B78:D78"/>
    <mergeCell ref="F78:H78"/>
    <mergeCell ref="J78:L78"/>
    <mergeCell ref="B97:D97"/>
    <mergeCell ref="F97:H97"/>
    <mergeCell ref="J97:L97"/>
    <mergeCell ref="B118:F118"/>
    <mergeCell ref="H118:L118"/>
  </mergeCells>
  <printOptions horizontalCentered="1" verticalCentered="1"/>
  <pageMargins left="0.5" right="0.5" top="0.75" bottom="0.75" header="0.5" footer="0.5"/>
  <pageSetup horizontalDpi="600" verticalDpi="600" orientation="landscape" scale="82" r:id="rId1"/>
  <headerFooter alignWithMargins="0">
    <oddHeader>&amp;C&amp;F
(&amp;A)</oddHeader>
    <oddFooter>&amp;CPage &amp;P of &amp;N</oddFooter>
  </headerFooter>
  <rowBreaks count="4" manualBreakCount="4">
    <brk id="49" max="255" man="1"/>
    <brk id="74" max="255" man="1"/>
    <brk id="114" max="255" man="1"/>
    <brk id="13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2">
      <selection activeCell="H30" sqref="H30"/>
    </sheetView>
  </sheetViews>
  <sheetFormatPr defaultColWidth="9.140625" defaultRowHeight="12.75"/>
  <cols>
    <col min="8" max="8" width="10.7109375" style="0" customWidth="1"/>
    <col min="9" max="9" width="11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71</v>
      </c>
      <c r="C4" s="14" t="s">
        <v>70</v>
      </c>
      <c r="D4" s="14" t="s">
        <v>69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JUL!B5</f>
        <v>8753</v>
      </c>
      <c r="C5" s="20">
        <f>JUL!C5</f>
        <v>57</v>
      </c>
      <c r="D5" s="20">
        <f>JUL!D5</f>
        <v>0</v>
      </c>
      <c r="E5" s="20">
        <f>JUL!E5</f>
        <v>2623</v>
      </c>
      <c r="F5" s="20">
        <f>JUL!F5</f>
        <v>9894</v>
      </c>
      <c r="G5" s="20">
        <f>JUL!G5</f>
        <v>381</v>
      </c>
      <c r="H5" s="20">
        <f>JUL!H5</f>
        <v>88904</v>
      </c>
      <c r="I5" s="20">
        <f aca="true" t="shared" si="0" ref="I5:I16">SUM(B5:H5)</f>
        <v>110612</v>
      </c>
    </row>
    <row r="6" spans="1:9" ht="12.75">
      <c r="A6" s="24" t="s">
        <v>49</v>
      </c>
      <c r="B6" s="20">
        <f>AUG!B5</f>
        <v>8659</v>
      </c>
      <c r="C6" s="20">
        <f>AUG!C5</f>
        <v>36</v>
      </c>
      <c r="D6" s="20">
        <f>AUG!D5</f>
        <v>0</v>
      </c>
      <c r="E6" s="20">
        <f>AUG!E5</f>
        <v>2560</v>
      </c>
      <c r="F6" s="20">
        <f>AUG!F5</f>
        <v>9879</v>
      </c>
      <c r="G6" s="20">
        <f>AUG!G5</f>
        <v>376</v>
      </c>
      <c r="H6" s="20">
        <f>AUG!H5</f>
        <v>89208</v>
      </c>
      <c r="I6" s="20">
        <f t="shared" si="0"/>
        <v>110718</v>
      </c>
    </row>
    <row r="7" spans="1:9" ht="12.75">
      <c r="A7" s="24" t="s">
        <v>50</v>
      </c>
      <c r="B7" s="20">
        <f>SEP!B5</f>
        <v>8686</v>
      </c>
      <c r="C7" s="20">
        <f>SEP!C5</f>
        <v>46</v>
      </c>
      <c r="D7" s="20">
        <f>SEP!D5</f>
        <v>0</v>
      </c>
      <c r="E7" s="20">
        <f>SEP!E5</f>
        <v>2543</v>
      </c>
      <c r="F7" s="20">
        <f>SEP!F5</f>
        <v>9845</v>
      </c>
      <c r="G7" s="20">
        <f>SEP!G5</f>
        <v>362</v>
      </c>
      <c r="H7" s="20">
        <f>SEP!H5</f>
        <v>89362</v>
      </c>
      <c r="I7" s="20">
        <f t="shared" si="0"/>
        <v>110844</v>
      </c>
    </row>
    <row r="8" spans="1:9" ht="12.75">
      <c r="A8" s="24" t="s">
        <v>51</v>
      </c>
      <c r="B8" s="20">
        <f>OCT!B5</f>
        <v>8744</v>
      </c>
      <c r="C8" s="20">
        <f>OCT!C5</f>
        <v>101</v>
      </c>
      <c r="D8" s="20">
        <f>OCT!D5</f>
        <v>0</v>
      </c>
      <c r="E8" s="20">
        <f>OCT!E5</f>
        <v>2477</v>
      </c>
      <c r="F8" s="20">
        <f>OCT!F5</f>
        <v>9913</v>
      </c>
      <c r="G8" s="20">
        <f>OCT!G5</f>
        <v>364</v>
      </c>
      <c r="H8" s="20">
        <f>OCT!H5</f>
        <v>90913</v>
      </c>
      <c r="I8" s="20">
        <f t="shared" si="0"/>
        <v>112512</v>
      </c>
    </row>
    <row r="9" spans="1:9" ht="12.75">
      <c r="A9" s="24" t="s">
        <v>52</v>
      </c>
      <c r="B9" s="20">
        <f>NOV!B5</f>
        <v>8593</v>
      </c>
      <c r="C9" s="20">
        <f>NOV!C5</f>
        <v>104</v>
      </c>
      <c r="D9" s="20">
        <f>NOV!D5</f>
        <v>0</v>
      </c>
      <c r="E9" s="20">
        <f>NOV!E5</f>
        <v>2455</v>
      </c>
      <c r="F9" s="20">
        <f>NOV!F5</f>
        <v>9848</v>
      </c>
      <c r="G9" s="20">
        <f>NOV!G5</f>
        <v>354</v>
      </c>
      <c r="H9" s="20">
        <f>NOV!H5</f>
        <v>90734</v>
      </c>
      <c r="I9" s="20">
        <f t="shared" si="0"/>
        <v>112088</v>
      </c>
    </row>
    <row r="10" spans="1:9" ht="12.75">
      <c r="A10" s="24" t="s">
        <v>53</v>
      </c>
      <c r="B10" s="20">
        <f>DEC!B5</f>
        <v>8722</v>
      </c>
      <c r="C10" s="20">
        <f>DEC!C5</f>
        <v>29</v>
      </c>
      <c r="D10" s="20">
        <f>DEC!D5</f>
        <v>0</v>
      </c>
      <c r="E10" s="20">
        <f>DEC!E5</f>
        <v>2505</v>
      </c>
      <c r="F10" s="20">
        <f>DEC!F5</f>
        <v>9857</v>
      </c>
      <c r="G10" s="20">
        <f>DEC!G5</f>
        <v>346</v>
      </c>
      <c r="H10" s="20">
        <f>DEC!H5</f>
        <v>90557</v>
      </c>
      <c r="I10" s="20">
        <f t="shared" si="0"/>
        <v>112016</v>
      </c>
    </row>
    <row r="11" spans="1:9" ht="12.75">
      <c r="A11" s="24" t="s">
        <v>54</v>
      </c>
      <c r="B11" s="20">
        <f>JAN!B5</f>
        <v>8626</v>
      </c>
      <c r="C11" s="20">
        <f>JAN!C5</f>
        <v>34</v>
      </c>
      <c r="D11" s="20">
        <f>JAN!D5</f>
        <v>0</v>
      </c>
      <c r="E11" s="20">
        <f>JAN!E5</f>
        <v>2505</v>
      </c>
      <c r="F11" s="20">
        <f>JAN!F5</f>
        <v>9894</v>
      </c>
      <c r="G11" s="20">
        <f>JAN!G5</f>
        <v>327</v>
      </c>
      <c r="H11" s="20">
        <f>JAN!H5</f>
        <v>89996</v>
      </c>
      <c r="I11" s="20">
        <f t="shared" si="0"/>
        <v>111382</v>
      </c>
    </row>
    <row r="12" spans="1:9" ht="12.75">
      <c r="A12" s="24" t="s">
        <v>55</v>
      </c>
      <c r="B12" s="20">
        <f>FEB!B5</f>
        <v>8506</v>
      </c>
      <c r="C12" s="20">
        <f>FEB!C5</f>
        <v>43</v>
      </c>
      <c r="D12" s="20">
        <f>FEB!D5</f>
        <v>0</v>
      </c>
      <c r="E12" s="20">
        <f>FEB!E5</f>
        <v>2492</v>
      </c>
      <c r="F12" s="20">
        <f>FEB!F5</f>
        <v>9873</v>
      </c>
      <c r="G12" s="20">
        <f>FEB!G5</f>
        <v>329</v>
      </c>
      <c r="H12" s="20">
        <f>FEB!H5</f>
        <v>89810</v>
      </c>
      <c r="I12" s="20">
        <f t="shared" si="0"/>
        <v>111053</v>
      </c>
    </row>
    <row r="13" spans="1:9" ht="12.75">
      <c r="A13" s="24" t="s">
        <v>56</v>
      </c>
      <c r="B13" s="20">
        <f>MAR!B5</f>
        <v>0</v>
      </c>
      <c r="C13" s="20">
        <f>MAR!C5</f>
        <v>0</v>
      </c>
      <c r="D13" s="20">
        <f>MAR!D5</f>
        <v>0</v>
      </c>
      <c r="E13" s="20">
        <f>MAR!E5</f>
        <v>0</v>
      </c>
      <c r="F13" s="20">
        <f>MAR!F5</f>
        <v>0</v>
      </c>
      <c r="G13" s="20">
        <f>MAR!G5</f>
        <v>0</v>
      </c>
      <c r="H13" s="20">
        <f>MAR!H5</f>
        <v>0</v>
      </c>
      <c r="I13" s="20">
        <f t="shared" si="0"/>
        <v>0</v>
      </c>
    </row>
    <row r="14" spans="1:9" ht="12.75">
      <c r="A14" s="24" t="s">
        <v>57</v>
      </c>
      <c r="B14" s="20">
        <f>APR!B5</f>
        <v>0</v>
      </c>
      <c r="C14" s="20">
        <f>APR!C5</f>
        <v>0</v>
      </c>
      <c r="D14" s="20">
        <f>APR!D5</f>
        <v>0</v>
      </c>
      <c r="E14" s="20">
        <f>APR!E5</f>
        <v>0</v>
      </c>
      <c r="F14" s="20">
        <f>APR!F5</f>
        <v>0</v>
      </c>
      <c r="G14" s="20">
        <f>APR!G5</f>
        <v>0</v>
      </c>
      <c r="H14" s="20">
        <f>APR!H5</f>
        <v>0</v>
      </c>
      <c r="I14" s="20">
        <f t="shared" si="0"/>
        <v>0</v>
      </c>
    </row>
    <row r="15" spans="1:9" ht="12.75">
      <c r="A15" s="24" t="s">
        <v>58</v>
      </c>
      <c r="B15" s="20">
        <f>MAY!B5</f>
        <v>0</v>
      </c>
      <c r="C15" s="20">
        <f>MAY!C5</f>
        <v>0</v>
      </c>
      <c r="D15" s="20">
        <f>MAY!D5</f>
        <v>0</v>
      </c>
      <c r="E15" s="20">
        <f>MAY!E5</f>
        <v>0</v>
      </c>
      <c r="F15" s="20">
        <f>MAY!F5</f>
        <v>0</v>
      </c>
      <c r="G15" s="20">
        <f>MAY!G5</f>
        <v>0</v>
      </c>
      <c r="H15" s="20">
        <f>MAY!H5</f>
        <v>0</v>
      </c>
      <c r="I15" s="20">
        <f t="shared" si="0"/>
        <v>0</v>
      </c>
    </row>
    <row r="16" spans="1:9" ht="12.75">
      <c r="A16" s="24" t="s">
        <v>59</v>
      </c>
      <c r="B16" s="20">
        <f>JUN!B5</f>
        <v>0</v>
      </c>
      <c r="C16" s="20">
        <f>JUN!C5</f>
        <v>0</v>
      </c>
      <c r="D16" s="20">
        <f>JUN!D5</f>
        <v>0</v>
      </c>
      <c r="E16" s="20">
        <f>JUN!E5</f>
        <v>0</v>
      </c>
      <c r="F16" s="20">
        <f>JUN!F5</f>
        <v>0</v>
      </c>
      <c r="G16" s="20">
        <f>JUN!G5</f>
        <v>0</v>
      </c>
      <c r="H16" s="20">
        <f>JUN!H5</f>
        <v>0</v>
      </c>
      <c r="I16" s="20">
        <f t="shared" si="0"/>
        <v>0</v>
      </c>
    </row>
    <row r="17" spans="1:9" ht="12.75">
      <c r="A17" s="17" t="s">
        <v>47</v>
      </c>
      <c r="B17" s="20">
        <f>SUM(B5:B16)/COUNTIF(B5:B16,"&lt;&gt;0")</f>
        <v>8661.125</v>
      </c>
      <c r="C17" s="20">
        <f aca="true" t="shared" si="1" ref="C17:I17">SUM(C5:C16)/COUNTIF(C5:C16,"&lt;&gt;0")</f>
        <v>56.25</v>
      </c>
      <c r="D17" s="20" t="e">
        <f t="shared" si="1"/>
        <v>#DIV/0!</v>
      </c>
      <c r="E17" s="20">
        <f t="shared" si="1"/>
        <v>2520</v>
      </c>
      <c r="F17" s="20">
        <f t="shared" si="1"/>
        <v>9875.375</v>
      </c>
      <c r="G17" s="20">
        <f t="shared" si="1"/>
        <v>354.875</v>
      </c>
      <c r="H17" s="20">
        <f t="shared" si="1"/>
        <v>89935.5</v>
      </c>
      <c r="I17" s="20">
        <f t="shared" si="1"/>
        <v>111403.125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71</v>
      </c>
      <c r="C20" s="14" t="s">
        <v>70</v>
      </c>
      <c r="D20" s="14" t="s">
        <v>69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JUL!B16</f>
        <v>2741</v>
      </c>
      <c r="C21" s="23">
        <f>JUL!C16</f>
        <v>18</v>
      </c>
      <c r="D21" s="23">
        <f>JUL!D16</f>
        <v>0</v>
      </c>
      <c r="E21" s="23">
        <f>JUL!E16</f>
        <v>2572</v>
      </c>
      <c r="F21" s="23">
        <f>JUL!F16</f>
        <v>9077</v>
      </c>
      <c r="G21" s="23">
        <f>JUL!G16</f>
        <v>337</v>
      </c>
      <c r="H21" s="23">
        <f>JUL!H16</f>
        <v>40700</v>
      </c>
      <c r="I21" s="20">
        <f aca="true" t="shared" si="2" ref="I21:I32">SUM(B21:H21)</f>
        <v>55445</v>
      </c>
    </row>
    <row r="22" spans="1:9" ht="12.75">
      <c r="A22" s="24" t="s">
        <v>49</v>
      </c>
      <c r="B22" s="23">
        <f>AUG!B16</f>
        <v>2703</v>
      </c>
      <c r="C22" s="23">
        <f>AUG!C16</f>
        <v>10</v>
      </c>
      <c r="D22" s="23">
        <f>AUG!D16</f>
        <v>0</v>
      </c>
      <c r="E22" s="23">
        <f>AUG!E16</f>
        <v>2517</v>
      </c>
      <c r="F22" s="23">
        <f>AUG!F16</f>
        <v>9062</v>
      </c>
      <c r="G22" s="23">
        <f>AUG!G16</f>
        <v>332</v>
      </c>
      <c r="H22" s="23">
        <f>AUG!H16</f>
        <v>40857</v>
      </c>
      <c r="I22" s="20">
        <f t="shared" si="2"/>
        <v>55481</v>
      </c>
    </row>
    <row r="23" spans="1:9" ht="12.75">
      <c r="A23" s="24" t="s">
        <v>50</v>
      </c>
      <c r="B23" s="23">
        <f>SEP!B16</f>
        <v>2715</v>
      </c>
      <c r="C23" s="23">
        <f>SEP!C16</f>
        <v>11</v>
      </c>
      <c r="D23" s="23">
        <f>SEP!D16</f>
        <v>0</v>
      </c>
      <c r="E23" s="23">
        <f>SEP!E16</f>
        <v>2493</v>
      </c>
      <c r="F23" s="23">
        <f>SEP!F16</f>
        <v>9028</v>
      </c>
      <c r="G23" s="23">
        <f>SEP!G16</f>
        <v>320</v>
      </c>
      <c r="H23" s="23">
        <f>SEP!H16</f>
        <v>40852</v>
      </c>
      <c r="I23" s="20">
        <f t="shared" si="2"/>
        <v>55419</v>
      </c>
    </row>
    <row r="24" spans="1:9" ht="12.75">
      <c r="A24" s="24" t="s">
        <v>51</v>
      </c>
      <c r="B24" s="23">
        <f>OCT!B16</f>
        <v>2746</v>
      </c>
      <c r="C24" s="23">
        <f>OCT!C16</f>
        <v>30</v>
      </c>
      <c r="D24" s="23">
        <f>OCT!D16</f>
        <v>0</v>
      </c>
      <c r="E24" s="23">
        <f>OCT!E16</f>
        <v>2425</v>
      </c>
      <c r="F24" s="23">
        <f>OCT!F16</f>
        <v>9107</v>
      </c>
      <c r="G24" s="23">
        <f>OCT!G16</f>
        <v>324</v>
      </c>
      <c r="H24" s="23">
        <f>OCT!H16</f>
        <v>41702</v>
      </c>
      <c r="I24" s="20">
        <f t="shared" si="2"/>
        <v>56334</v>
      </c>
    </row>
    <row r="25" spans="1:9" ht="12.75">
      <c r="A25" s="24" t="s">
        <v>52</v>
      </c>
      <c r="B25" s="20">
        <f>NOV!B16</f>
        <v>2700</v>
      </c>
      <c r="C25" s="20">
        <f>NOV!C16</f>
        <v>30</v>
      </c>
      <c r="D25" s="20">
        <f>NOV!D16</f>
        <v>0</v>
      </c>
      <c r="E25" s="20">
        <f>NOV!E16</f>
        <v>2399</v>
      </c>
      <c r="F25" s="20">
        <f>NOV!F16</f>
        <v>9064</v>
      </c>
      <c r="G25" s="20">
        <f>NOV!G16</f>
        <v>314</v>
      </c>
      <c r="H25" s="20">
        <f>NOV!H16</f>
        <v>41539</v>
      </c>
      <c r="I25" s="20">
        <f t="shared" si="2"/>
        <v>56046</v>
      </c>
    </row>
    <row r="26" spans="1:9" ht="12.75">
      <c r="A26" s="24" t="s">
        <v>53</v>
      </c>
      <c r="B26" s="20">
        <f>DEC!B16</f>
        <v>2716</v>
      </c>
      <c r="C26" s="20">
        <f>DEC!C16</f>
        <v>8</v>
      </c>
      <c r="D26" s="20">
        <f>DEC!D16</f>
        <v>0</v>
      </c>
      <c r="E26" s="20">
        <f>DEC!E16</f>
        <v>2438</v>
      </c>
      <c r="F26" s="20">
        <f>DEC!F16</f>
        <v>9075</v>
      </c>
      <c r="G26" s="20">
        <f>DEC!G16</f>
        <v>305</v>
      </c>
      <c r="H26" s="20">
        <f>DEC!H16</f>
        <v>41544</v>
      </c>
      <c r="I26" s="20">
        <f t="shared" si="2"/>
        <v>56086</v>
      </c>
    </row>
    <row r="27" spans="1:9" ht="12.75">
      <c r="A27" s="24" t="s">
        <v>54</v>
      </c>
      <c r="B27" s="20">
        <f>JAN!B16</f>
        <v>2686</v>
      </c>
      <c r="C27" s="20">
        <f>JAN!C16</f>
        <v>10</v>
      </c>
      <c r="D27" s="20">
        <f>JAN!D16</f>
        <v>0</v>
      </c>
      <c r="E27" s="20">
        <f>JAN!E16</f>
        <v>2439</v>
      </c>
      <c r="F27" s="20">
        <f>JAN!F16</f>
        <v>9090</v>
      </c>
      <c r="G27" s="20">
        <f>JAN!G16</f>
        <v>286</v>
      </c>
      <c r="H27" s="20">
        <f>JAN!H16</f>
        <v>41286</v>
      </c>
      <c r="I27" s="20">
        <f t="shared" si="2"/>
        <v>55797</v>
      </c>
    </row>
    <row r="28" spans="1:9" ht="12.75">
      <c r="A28" s="24" t="s">
        <v>55</v>
      </c>
      <c r="B28" s="20">
        <f>FEB!B16</f>
        <v>2653</v>
      </c>
      <c r="C28" s="20">
        <f>FEB!C16</f>
        <v>10</v>
      </c>
      <c r="D28" s="20">
        <f>FEB!D16</f>
        <v>0</v>
      </c>
      <c r="E28" s="20">
        <f>FEB!E16</f>
        <v>2428</v>
      </c>
      <c r="F28" s="20">
        <f>FEB!F16</f>
        <v>9089</v>
      </c>
      <c r="G28" s="20">
        <f>FEB!G16</f>
        <v>285</v>
      </c>
      <c r="H28" s="20">
        <f>FEB!H16</f>
        <v>41102</v>
      </c>
      <c r="I28" s="20">
        <f t="shared" si="2"/>
        <v>55567</v>
      </c>
    </row>
    <row r="29" spans="1:9" ht="12.75">
      <c r="A29" s="24" t="s">
        <v>56</v>
      </c>
      <c r="B29" s="20">
        <f>MAR!B16</f>
        <v>0</v>
      </c>
      <c r="C29" s="20">
        <f>MAR!C16</f>
        <v>0</v>
      </c>
      <c r="D29" s="20">
        <f>MAR!D16</f>
        <v>0</v>
      </c>
      <c r="E29" s="20">
        <f>MAR!E16</f>
        <v>0</v>
      </c>
      <c r="F29" s="20">
        <f>MAR!F16</f>
        <v>0</v>
      </c>
      <c r="G29" s="20">
        <f>MAR!G16</f>
        <v>0</v>
      </c>
      <c r="H29" s="20">
        <f>MAR!H16</f>
        <v>0</v>
      </c>
      <c r="I29" s="20">
        <f t="shared" si="2"/>
        <v>0</v>
      </c>
    </row>
    <row r="30" spans="1:9" ht="12.75">
      <c r="A30" s="24" t="s">
        <v>57</v>
      </c>
      <c r="B30" s="20">
        <f>APR!B16</f>
        <v>0</v>
      </c>
      <c r="C30" s="20">
        <f>APR!C16</f>
        <v>0</v>
      </c>
      <c r="D30" s="20">
        <f>APR!D16</f>
        <v>0</v>
      </c>
      <c r="E30" s="20">
        <f>APR!E16</f>
        <v>0</v>
      </c>
      <c r="F30" s="20">
        <f>APR!F16</f>
        <v>0</v>
      </c>
      <c r="G30" s="20">
        <f>APR!G16</f>
        <v>0</v>
      </c>
      <c r="H30" s="20">
        <f>APR!H16</f>
        <v>0</v>
      </c>
      <c r="I30" s="20">
        <f t="shared" si="2"/>
        <v>0</v>
      </c>
    </row>
    <row r="31" spans="1:9" ht="12.75">
      <c r="A31" s="24" t="s">
        <v>58</v>
      </c>
      <c r="B31" s="20">
        <f>MAY!B16</f>
        <v>0</v>
      </c>
      <c r="C31" s="20">
        <f>MAY!C16</f>
        <v>0</v>
      </c>
      <c r="D31" s="20">
        <f>MAY!D16</f>
        <v>0</v>
      </c>
      <c r="E31" s="20">
        <f>MAY!E16</f>
        <v>0</v>
      </c>
      <c r="F31" s="20">
        <f>MAY!F16</f>
        <v>0</v>
      </c>
      <c r="G31" s="20">
        <f>MAY!G16</f>
        <v>0</v>
      </c>
      <c r="H31" s="20">
        <f>MAY!H16</f>
        <v>0</v>
      </c>
      <c r="I31" s="20">
        <f t="shared" si="2"/>
        <v>0</v>
      </c>
    </row>
    <row r="32" spans="1:9" ht="12.75">
      <c r="A32" s="24" t="s">
        <v>59</v>
      </c>
      <c r="B32" s="20">
        <f>JUN!B16</f>
        <v>0</v>
      </c>
      <c r="C32" s="20">
        <f>JUN!C16</f>
        <v>0</v>
      </c>
      <c r="D32" s="20">
        <f>JUN!D16</f>
        <v>0</v>
      </c>
      <c r="E32" s="20">
        <f>JUN!E16</f>
        <v>0</v>
      </c>
      <c r="F32" s="20">
        <f>JUN!F16</f>
        <v>0</v>
      </c>
      <c r="G32" s="20">
        <f>JUN!G16</f>
        <v>0</v>
      </c>
      <c r="H32" s="20">
        <f>JUN!H16</f>
        <v>0</v>
      </c>
      <c r="I32" s="20">
        <f t="shared" si="2"/>
        <v>0</v>
      </c>
    </row>
    <row r="33" spans="1:9" ht="12.75">
      <c r="A33" s="17" t="s">
        <v>47</v>
      </c>
      <c r="B33" s="20">
        <f>SUM(B21:B32)/COUNTIF(B21:B32,"&lt;&gt;0")</f>
        <v>2707.5</v>
      </c>
      <c r="C33" s="20">
        <f aca="true" t="shared" si="3" ref="C33:I33">SUM(C21:C32)/COUNTIF(C21:C32,"&lt;&gt;0")</f>
        <v>15.875</v>
      </c>
      <c r="D33" s="20" t="e">
        <f t="shared" si="3"/>
        <v>#DIV/0!</v>
      </c>
      <c r="E33" s="20">
        <f t="shared" si="3"/>
        <v>2463.875</v>
      </c>
      <c r="F33" s="20">
        <f t="shared" si="3"/>
        <v>9074</v>
      </c>
      <c r="G33" s="20">
        <f t="shared" si="3"/>
        <v>312.875</v>
      </c>
      <c r="H33" s="20">
        <f t="shared" si="3"/>
        <v>41197.75</v>
      </c>
      <c r="I33" s="20">
        <f t="shared" si="3"/>
        <v>55771.875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71</v>
      </c>
      <c r="C36" s="14" t="s">
        <v>70</v>
      </c>
      <c r="D36" s="14" t="s">
        <v>69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JUL!B27</f>
        <v>1926633</v>
      </c>
      <c r="C37" s="20">
        <f>JUL!C27</f>
        <v>13730</v>
      </c>
      <c r="D37" s="20">
        <f>JUL!D27</f>
        <v>0</v>
      </c>
      <c r="E37" s="20">
        <f>JUL!E27</f>
        <v>783129</v>
      </c>
      <c r="F37" s="20">
        <f>JUL!F27</f>
        <v>2032365</v>
      </c>
      <c r="G37" s="20">
        <f>JUL!G27</f>
        <v>113402</v>
      </c>
      <c r="H37" s="20">
        <f>JUL!H27</f>
        <v>19231561</v>
      </c>
      <c r="I37" s="20">
        <f aca="true" t="shared" si="4" ref="I37:I48">SUM(B37:H37)</f>
        <v>24100820</v>
      </c>
    </row>
    <row r="38" spans="1:9" ht="12.75">
      <c r="A38" s="24" t="s">
        <v>49</v>
      </c>
      <c r="B38" s="20">
        <f>AUG!B27</f>
        <v>1904791</v>
      </c>
      <c r="C38" s="20">
        <f>AUG!C27</f>
        <v>8344</v>
      </c>
      <c r="D38" s="20">
        <f>AUG!D27</f>
        <v>0</v>
      </c>
      <c r="E38" s="20">
        <f>AUG!E27</f>
        <v>764860</v>
      </c>
      <c r="F38" s="20">
        <f>AUG!F27</f>
        <v>2033588</v>
      </c>
      <c r="G38" s="20">
        <f>AUG!G27</f>
        <v>111327</v>
      </c>
      <c r="H38" s="20">
        <f>AUG!H27</f>
        <v>19185523</v>
      </c>
      <c r="I38" s="20">
        <f t="shared" si="4"/>
        <v>24008433</v>
      </c>
    </row>
    <row r="39" spans="1:9" ht="12.75">
      <c r="A39" s="24" t="s">
        <v>50</v>
      </c>
      <c r="B39" s="20">
        <f>SEP!B27</f>
        <v>1900386</v>
      </c>
      <c r="C39" s="20">
        <f>SEP!C27</f>
        <v>11111</v>
      </c>
      <c r="D39" s="20">
        <f>SEP!D27</f>
        <v>0</v>
      </c>
      <c r="E39" s="20">
        <f>SEP!E27</f>
        <v>760594</v>
      </c>
      <c r="F39" s="20">
        <f>SEP!F27</f>
        <v>2028151</v>
      </c>
      <c r="G39" s="20">
        <f>SEP!G27</f>
        <v>107409</v>
      </c>
      <c r="H39" s="20">
        <f>SEP!H27</f>
        <v>19206730</v>
      </c>
      <c r="I39" s="20">
        <f t="shared" si="4"/>
        <v>24014381</v>
      </c>
    </row>
    <row r="40" spans="1:9" ht="12.75">
      <c r="A40" s="24" t="s">
        <v>51</v>
      </c>
      <c r="B40" s="20">
        <f>OCT!B27</f>
        <v>1996812</v>
      </c>
      <c r="C40" s="20">
        <f>OCT!C27</f>
        <v>24721</v>
      </c>
      <c r="D40" s="20">
        <f>OCT!D27</f>
        <v>0</v>
      </c>
      <c r="E40" s="20">
        <f>OCT!E27</f>
        <v>758590</v>
      </c>
      <c r="F40" s="20">
        <f>OCT!F27</f>
        <v>2156649</v>
      </c>
      <c r="G40" s="20">
        <f>OCT!G27</f>
        <v>111303</v>
      </c>
      <c r="H40" s="20">
        <f>OCT!H27</f>
        <v>20431601</v>
      </c>
      <c r="I40" s="20">
        <f t="shared" si="4"/>
        <v>25479676</v>
      </c>
    </row>
    <row r="41" spans="1:9" ht="12.75">
      <c r="A41" s="24" t="s">
        <v>52</v>
      </c>
      <c r="B41" s="20">
        <f>NOV!B27</f>
        <v>1957270</v>
      </c>
      <c r="C41" s="20">
        <f>NOV!C27</f>
        <v>24235</v>
      </c>
      <c r="D41" s="20">
        <f>NOV!D27</f>
        <v>0</v>
      </c>
      <c r="E41" s="20">
        <f>NOV!E27</f>
        <v>749752</v>
      </c>
      <c r="F41" s="20">
        <f>NOV!F27</f>
        <v>2139782</v>
      </c>
      <c r="G41" s="20">
        <f>NOV!G27</f>
        <v>108961</v>
      </c>
      <c r="H41" s="20">
        <f>NOV!H27</f>
        <v>20220351</v>
      </c>
      <c r="I41" s="20">
        <f t="shared" si="4"/>
        <v>25200351</v>
      </c>
    </row>
    <row r="42" spans="1:9" ht="12.75">
      <c r="A42" s="24" t="s">
        <v>53</v>
      </c>
      <c r="B42" s="20">
        <f>DEC!B27</f>
        <v>1986271</v>
      </c>
      <c r="C42" s="20">
        <f>DEC!C27</f>
        <v>7145</v>
      </c>
      <c r="D42" s="20">
        <f>DEC!D27</f>
        <v>0</v>
      </c>
      <c r="E42" s="20">
        <f>DEC!E27</f>
        <v>765215</v>
      </c>
      <c r="F42" s="20">
        <f>DEC!F27</f>
        <v>2144180</v>
      </c>
      <c r="G42" s="20">
        <f>DEC!G27</f>
        <v>105983</v>
      </c>
      <c r="H42" s="20">
        <f>DEC!H27</f>
        <v>20170560</v>
      </c>
      <c r="I42" s="20">
        <f t="shared" si="4"/>
        <v>25179354</v>
      </c>
    </row>
    <row r="43" spans="1:9" ht="12.75">
      <c r="A43" s="24" t="s">
        <v>54</v>
      </c>
      <c r="B43" s="20">
        <f>JAN!B27</f>
        <v>1956433</v>
      </c>
      <c r="C43" s="20">
        <f>JAN!C27</f>
        <v>8780</v>
      </c>
      <c r="D43" s="20">
        <f>JAN!D27</f>
        <v>0</v>
      </c>
      <c r="E43" s="20">
        <f>JAN!E27</f>
        <v>765315</v>
      </c>
      <c r="F43" s="20">
        <f>JAN!F27</f>
        <v>2115651</v>
      </c>
      <c r="G43" s="20">
        <f>JAN!G27</f>
        <v>99882</v>
      </c>
      <c r="H43" s="20">
        <f>JAN!H27</f>
        <v>19921169</v>
      </c>
      <c r="I43" s="20">
        <f t="shared" si="4"/>
        <v>24867230</v>
      </c>
    </row>
    <row r="44" spans="1:9" ht="12.75">
      <c r="A44" s="24" t="s">
        <v>55</v>
      </c>
      <c r="B44" s="20">
        <f>FEB!B27</f>
        <v>1931437</v>
      </c>
      <c r="C44" s="20">
        <f>FEB!C27</f>
        <v>9523</v>
      </c>
      <c r="D44" s="20">
        <f>FEB!D27</f>
        <v>0</v>
      </c>
      <c r="E44" s="20">
        <f>FEB!E27</f>
        <v>759745</v>
      </c>
      <c r="F44" s="20">
        <f>FEB!F27</f>
        <v>2110804</v>
      </c>
      <c r="G44" s="20">
        <f>FEB!G27</f>
        <v>100400</v>
      </c>
      <c r="H44" s="20">
        <f>FEB!H27</f>
        <v>19884159</v>
      </c>
      <c r="I44" s="20">
        <f t="shared" si="4"/>
        <v>24796068</v>
      </c>
    </row>
    <row r="45" spans="1:9" ht="12.75">
      <c r="A45" s="24" t="s">
        <v>56</v>
      </c>
      <c r="B45" s="20">
        <f>MAR!B27</f>
        <v>0</v>
      </c>
      <c r="C45" s="20">
        <f>MAR!C27</f>
        <v>0</v>
      </c>
      <c r="D45" s="20">
        <f>MAR!D27</f>
        <v>0</v>
      </c>
      <c r="E45" s="20">
        <f>MAR!E27</f>
        <v>0</v>
      </c>
      <c r="F45" s="20">
        <f>MAR!F27</f>
        <v>0</v>
      </c>
      <c r="G45" s="20">
        <f>MAR!G27</f>
        <v>0</v>
      </c>
      <c r="H45" s="20">
        <f>MAR!H27</f>
        <v>0</v>
      </c>
      <c r="I45" s="20">
        <f t="shared" si="4"/>
        <v>0</v>
      </c>
    </row>
    <row r="46" spans="1:9" ht="12.75">
      <c r="A46" s="24" t="s">
        <v>57</v>
      </c>
      <c r="B46" s="20">
        <f>APR!B27</f>
        <v>0</v>
      </c>
      <c r="C46" s="20">
        <f>APR!C27</f>
        <v>0</v>
      </c>
      <c r="D46" s="20">
        <f>APR!D27</f>
        <v>0</v>
      </c>
      <c r="E46" s="20">
        <f>APR!E27</f>
        <v>0</v>
      </c>
      <c r="F46" s="20">
        <f>APR!F27</f>
        <v>0</v>
      </c>
      <c r="G46" s="20">
        <f>APR!G27</f>
        <v>0</v>
      </c>
      <c r="H46" s="20">
        <f>APR!H27</f>
        <v>0</v>
      </c>
      <c r="I46" s="20">
        <f t="shared" si="4"/>
        <v>0</v>
      </c>
    </row>
    <row r="47" spans="1:9" ht="12.75">
      <c r="A47" s="24" t="s">
        <v>58</v>
      </c>
      <c r="B47" s="20">
        <f>MAY!B27</f>
        <v>0</v>
      </c>
      <c r="C47" s="20">
        <f>MAY!C27</f>
        <v>0</v>
      </c>
      <c r="D47" s="20">
        <f>MAY!D27</f>
        <v>0</v>
      </c>
      <c r="E47" s="20">
        <f>MAY!E27</f>
        <v>0</v>
      </c>
      <c r="F47" s="20">
        <f>MAY!F27</f>
        <v>0</v>
      </c>
      <c r="G47" s="20">
        <f>MAY!G27</f>
        <v>0</v>
      </c>
      <c r="H47" s="20">
        <f>MAY!H27</f>
        <v>0</v>
      </c>
      <c r="I47" s="20">
        <f t="shared" si="4"/>
        <v>0</v>
      </c>
    </row>
    <row r="48" spans="1:9" ht="12.75">
      <c r="A48" s="24" t="s">
        <v>59</v>
      </c>
      <c r="B48" s="20">
        <f>JUN!B27</f>
        <v>0</v>
      </c>
      <c r="C48" s="20">
        <f>JUN!C27</f>
        <v>0</v>
      </c>
      <c r="D48" s="20">
        <f>JUN!D27</f>
        <v>0</v>
      </c>
      <c r="E48" s="20">
        <f>JUN!E27</f>
        <v>0</v>
      </c>
      <c r="F48" s="20">
        <f>JUN!F27</f>
        <v>0</v>
      </c>
      <c r="G48" s="20">
        <f>JUN!G27</f>
        <v>0</v>
      </c>
      <c r="H48" s="20">
        <f>JUN!H27</f>
        <v>0</v>
      </c>
      <c r="I48" s="20">
        <f t="shared" si="4"/>
        <v>0</v>
      </c>
    </row>
    <row r="49" spans="1:9" ht="12.75">
      <c r="A49" s="17" t="s">
        <v>47</v>
      </c>
      <c r="B49" s="20">
        <f>SUM(B37:B48)/COUNTIF(B37:B48,"&lt;&gt;0")</f>
        <v>1945004.125</v>
      </c>
      <c r="C49" s="20">
        <f aca="true" t="shared" si="5" ref="C49:I49">SUM(C37:C48)/COUNTIF(C37:C48,"&lt;&gt;0")</f>
        <v>13448.625</v>
      </c>
      <c r="D49" s="20" t="e">
        <f t="shared" si="5"/>
        <v>#DIV/0!</v>
      </c>
      <c r="E49" s="20">
        <f t="shared" si="5"/>
        <v>763400</v>
      </c>
      <c r="F49" s="20">
        <f t="shared" si="5"/>
        <v>2095146.25</v>
      </c>
      <c r="G49" s="20">
        <f t="shared" si="5"/>
        <v>107333.375</v>
      </c>
      <c r="H49" s="20">
        <f t="shared" si="5"/>
        <v>19781456.75</v>
      </c>
      <c r="I49" s="20">
        <f t="shared" si="5"/>
        <v>24705789.125</v>
      </c>
    </row>
    <row r="53" ht="12.75">
      <c r="A53" s="18" t="s">
        <v>74</v>
      </c>
    </row>
    <row r="54" ht="12.75">
      <c r="A54" s="18"/>
    </row>
    <row r="55" spans="3:13" ht="12.75">
      <c r="C55" s="48" t="s">
        <v>19</v>
      </c>
      <c r="D55" s="49"/>
      <c r="E55" s="50"/>
      <c r="G55" s="48" t="s">
        <v>23</v>
      </c>
      <c r="H55" s="49"/>
      <c r="I55" s="50"/>
      <c r="K55" s="48" t="s">
        <v>24</v>
      </c>
      <c r="L55" s="49"/>
      <c r="M55" s="50"/>
    </row>
    <row r="56" spans="3:13" ht="12.75">
      <c r="C56" s="26"/>
      <c r="D56" s="26"/>
      <c r="E56" s="26" t="s">
        <v>72</v>
      </c>
      <c r="G56" s="26"/>
      <c r="H56" s="26"/>
      <c r="I56" s="26" t="s">
        <v>72</v>
      </c>
      <c r="K56" s="26"/>
      <c r="L56" s="26"/>
      <c r="M56" s="26" t="s">
        <v>72</v>
      </c>
    </row>
    <row r="57" spans="1:13" ht="12.75">
      <c r="A57" s="31" t="s">
        <v>46</v>
      </c>
      <c r="C57" s="26" t="s">
        <v>20</v>
      </c>
      <c r="D57" s="26" t="s">
        <v>21</v>
      </c>
      <c r="E57" s="26" t="s">
        <v>73</v>
      </c>
      <c r="G57" s="26" t="s">
        <v>20</v>
      </c>
      <c r="H57" s="26" t="s">
        <v>21</v>
      </c>
      <c r="I57" s="26" t="s">
        <v>73</v>
      </c>
      <c r="K57" s="26" t="s">
        <v>20</v>
      </c>
      <c r="L57" s="26" t="s">
        <v>21</v>
      </c>
      <c r="M57" s="26" t="s">
        <v>73</v>
      </c>
    </row>
    <row r="58" spans="1:13" ht="12.75">
      <c r="A58" s="24" t="s">
        <v>48</v>
      </c>
      <c r="C58" s="32">
        <f>JUL!D42</f>
        <v>55445</v>
      </c>
      <c r="D58" s="32">
        <f>JUL!D43</f>
        <v>110612</v>
      </c>
      <c r="E58" s="34">
        <f>JUL!D44</f>
        <v>1.9949860221841464</v>
      </c>
      <c r="G58" s="32">
        <f>JUL!D47</f>
        <v>40700</v>
      </c>
      <c r="H58" s="32">
        <f>JUL!D48</f>
        <v>88904</v>
      </c>
      <c r="I58" s="34">
        <f>JUL!D49</f>
        <v>2.1843734643734645</v>
      </c>
      <c r="K58" s="32">
        <f>JUL!D52</f>
        <v>14745</v>
      </c>
      <c r="L58" s="32">
        <f>JUL!D53</f>
        <v>21708</v>
      </c>
      <c r="M58" s="34">
        <f>JUL!D54</f>
        <v>1.4722278738555443</v>
      </c>
    </row>
    <row r="59" spans="1:13" ht="12.75">
      <c r="A59" s="24" t="s">
        <v>49</v>
      </c>
      <c r="C59" s="32">
        <f>AUG!D42</f>
        <v>55481</v>
      </c>
      <c r="D59" s="32">
        <f>AUG!D43</f>
        <v>110718</v>
      </c>
      <c r="E59" s="34">
        <f>AUG!D44</f>
        <v>1.995602098015537</v>
      </c>
      <c r="G59" s="32">
        <f>AUG!D47</f>
        <v>40857</v>
      </c>
      <c r="H59" s="32">
        <f>AUG!D48</f>
        <v>89208</v>
      </c>
      <c r="I59" s="34">
        <f>AUG!D49</f>
        <v>2.183420221749027</v>
      </c>
      <c r="K59" s="32">
        <f>AUG!D52</f>
        <v>14624</v>
      </c>
      <c r="L59" s="32">
        <f>AUG!D53</f>
        <v>21510</v>
      </c>
      <c r="M59" s="34">
        <f>AUG!D54</f>
        <v>1.4708698030634573</v>
      </c>
    </row>
    <row r="60" spans="1:13" ht="12.75">
      <c r="A60" s="24" t="s">
        <v>50</v>
      </c>
      <c r="C60" s="32">
        <f>SEP!D42</f>
        <v>55419</v>
      </c>
      <c r="D60" s="32">
        <f>SEP!D43</f>
        <v>110844</v>
      </c>
      <c r="E60" s="34">
        <f>SEP!D44</f>
        <v>2.000108266118118</v>
      </c>
      <c r="G60" s="32">
        <f>SEP!D47</f>
        <v>40852</v>
      </c>
      <c r="H60" s="32">
        <f>SEP!D48</f>
        <v>89362</v>
      </c>
      <c r="I60" s="34">
        <f>SEP!D49</f>
        <v>2.1874571624400274</v>
      </c>
      <c r="K60" s="32">
        <f>SEP!D52</f>
        <v>14567</v>
      </c>
      <c r="L60" s="32">
        <f>SEP!D53</f>
        <v>21482</v>
      </c>
      <c r="M60" s="34">
        <f>SEP!D54</f>
        <v>1.4747030960389922</v>
      </c>
    </row>
    <row r="61" spans="1:13" ht="12.75">
      <c r="A61" s="24" t="s">
        <v>51</v>
      </c>
      <c r="C61" s="32">
        <f>OCT!D42</f>
        <v>56334</v>
      </c>
      <c r="D61" s="32">
        <f>OCT!D43</f>
        <v>112512</v>
      </c>
      <c r="E61" s="34">
        <f>OCT!D44</f>
        <v>1.9972308020023433</v>
      </c>
      <c r="G61" s="32">
        <f>OCT!D47</f>
        <v>41702</v>
      </c>
      <c r="H61" s="32">
        <f>OCT!D48</f>
        <v>90913</v>
      </c>
      <c r="I61" s="34">
        <f>OCT!D49</f>
        <v>2.180063306316244</v>
      </c>
      <c r="K61" s="32">
        <f>OCT!D52</f>
        <v>14632</v>
      </c>
      <c r="L61" s="32">
        <f>OCT!D53</f>
        <v>21599</v>
      </c>
      <c r="M61" s="34">
        <f>OCT!D54</f>
        <v>1.4761481683980318</v>
      </c>
    </row>
    <row r="62" spans="1:13" ht="12.75">
      <c r="A62" s="24" t="s">
        <v>52</v>
      </c>
      <c r="C62" s="32">
        <f>NOV!D42</f>
        <v>56046</v>
      </c>
      <c r="D62" s="32">
        <f>NOV!D43</f>
        <v>112088</v>
      </c>
      <c r="E62" s="34">
        <f>NOV!D44</f>
        <v>1.9999286300538843</v>
      </c>
      <c r="G62" s="32">
        <f>NOV!D47</f>
        <v>41539</v>
      </c>
      <c r="H62" s="32">
        <f>NOV!D48</f>
        <v>90734</v>
      </c>
      <c r="I62" s="34">
        <f>NOV!D49</f>
        <v>2.184308721923975</v>
      </c>
      <c r="K62" s="32">
        <f>NOV!D52</f>
        <v>14507</v>
      </c>
      <c r="L62" s="32">
        <f>NOV!D53</f>
        <v>21354</v>
      </c>
      <c r="M62" s="34">
        <f>NOV!D54</f>
        <v>1.471979044599159</v>
      </c>
    </row>
    <row r="63" spans="1:13" ht="12.75">
      <c r="A63" s="24" t="s">
        <v>53</v>
      </c>
      <c r="C63" s="32">
        <f>DEC!D42</f>
        <v>56086</v>
      </c>
      <c r="D63" s="32">
        <f>DEC!D43</f>
        <v>112016</v>
      </c>
      <c r="E63" s="34">
        <f>DEC!D44</f>
        <v>1.9972185572157044</v>
      </c>
      <c r="G63" s="32">
        <f>DEC!D47</f>
        <v>41544</v>
      </c>
      <c r="H63" s="32">
        <f>DEC!D48</f>
        <v>90557</v>
      </c>
      <c r="I63" s="34">
        <f>DEC!D49</f>
        <v>2.179785287887541</v>
      </c>
      <c r="K63" s="32">
        <f>DEC!D52</f>
        <v>14542</v>
      </c>
      <c r="L63" s="32">
        <f>DEC!D53</f>
        <v>21459</v>
      </c>
      <c r="M63" s="34">
        <f>DEC!D54</f>
        <v>1.4756567184706368</v>
      </c>
    </row>
    <row r="64" spans="1:13" ht="12.75">
      <c r="A64" s="24" t="s">
        <v>54</v>
      </c>
      <c r="C64" s="32">
        <f>JAN!D42</f>
        <v>55797</v>
      </c>
      <c r="D64" s="32">
        <f>JAN!D43</f>
        <v>111382</v>
      </c>
      <c r="E64" s="34">
        <f>JAN!D44</f>
        <v>1.9962005125723605</v>
      </c>
      <c r="G64" s="32">
        <f>JAN!D47</f>
        <v>41286</v>
      </c>
      <c r="H64" s="32">
        <f>JAN!D48</f>
        <v>89996</v>
      </c>
      <c r="I64" s="34">
        <f>JAN!D49</f>
        <v>2.1798188247832195</v>
      </c>
      <c r="K64" s="32">
        <f>JAN!D52</f>
        <v>14511</v>
      </c>
      <c r="L64" s="32">
        <f>JAN!D53</f>
        <v>21386</v>
      </c>
      <c r="M64" s="34">
        <f>JAN!D54</f>
        <v>1.4737785128523189</v>
      </c>
    </row>
    <row r="65" spans="1:13" ht="12.75">
      <c r="A65" s="24" t="s">
        <v>55</v>
      </c>
      <c r="C65" s="32">
        <f>FEB!D42</f>
        <v>55567</v>
      </c>
      <c r="D65" s="32">
        <f>FEB!D43</f>
        <v>111053</v>
      </c>
      <c r="E65" s="34">
        <f>FEB!D44</f>
        <v>1.998542300286141</v>
      </c>
      <c r="G65" s="32">
        <f>FEB!D47</f>
        <v>41102</v>
      </c>
      <c r="H65" s="32">
        <f>FEB!D48</f>
        <v>89810</v>
      </c>
      <c r="I65" s="34">
        <f>FEB!D49</f>
        <v>2.185051822295752</v>
      </c>
      <c r="K65" s="32">
        <f>FEB!D52</f>
        <v>14465</v>
      </c>
      <c r="L65" s="32">
        <f>FEB!D53</f>
        <v>21243</v>
      </c>
      <c r="M65" s="34">
        <f>FEB!D54</f>
        <v>1.4685793294158314</v>
      </c>
    </row>
    <row r="66" spans="1:13" ht="12.75">
      <c r="A66" s="24" t="s">
        <v>56</v>
      </c>
      <c r="C66" s="32">
        <f>MAR!D42</f>
        <v>0</v>
      </c>
      <c r="D66" s="32">
        <f>MAR!D43</f>
        <v>0</v>
      </c>
      <c r="E66" s="34" t="e">
        <f>MAR!D44</f>
        <v>#DIV/0!</v>
      </c>
      <c r="G66" s="32">
        <f>MAR!D47</f>
        <v>0</v>
      </c>
      <c r="H66" s="32">
        <f>MAR!D48</f>
        <v>0</v>
      </c>
      <c r="I66" s="34" t="e">
        <f>MAR!D49</f>
        <v>#DIV/0!</v>
      </c>
      <c r="K66" s="32">
        <f>MAR!D52</f>
        <v>0</v>
      </c>
      <c r="L66" s="32">
        <f>MAR!D53</f>
        <v>0</v>
      </c>
      <c r="M66" s="34" t="e">
        <f>MAR!D54</f>
        <v>#DIV/0!</v>
      </c>
    </row>
    <row r="67" spans="1:13" ht="12.75">
      <c r="A67" s="24" t="s">
        <v>57</v>
      </c>
      <c r="C67" s="32">
        <f>APR!D42</f>
        <v>0</v>
      </c>
      <c r="D67" s="32">
        <f>APR!D43</f>
        <v>0</v>
      </c>
      <c r="E67" s="34" t="e">
        <f>APR!D44</f>
        <v>#DIV/0!</v>
      </c>
      <c r="G67" s="32">
        <f>APR!D47</f>
        <v>0</v>
      </c>
      <c r="H67" s="32">
        <f>APR!D48</f>
        <v>0</v>
      </c>
      <c r="I67" s="34" t="e">
        <f>APR!D49</f>
        <v>#DIV/0!</v>
      </c>
      <c r="K67" s="32">
        <f>APR!D52</f>
        <v>0</v>
      </c>
      <c r="L67" s="32">
        <f>APR!D53</f>
        <v>0</v>
      </c>
      <c r="M67" s="34" t="e">
        <f>APR!D54</f>
        <v>#DIV/0!</v>
      </c>
    </row>
    <row r="68" spans="1:13" ht="12.75">
      <c r="A68" s="24" t="s">
        <v>58</v>
      </c>
      <c r="C68" s="32">
        <f>MAY!D42</f>
        <v>0</v>
      </c>
      <c r="D68" s="32">
        <f>MAY!D43</f>
        <v>0</v>
      </c>
      <c r="E68" s="34" t="e">
        <f>MAY!D44</f>
        <v>#DIV/0!</v>
      </c>
      <c r="G68" s="32">
        <f>MAY!D47</f>
        <v>0</v>
      </c>
      <c r="H68" s="32">
        <f>MAY!D48</f>
        <v>0</v>
      </c>
      <c r="I68" s="34" t="e">
        <f>MAY!D49</f>
        <v>#DIV/0!</v>
      </c>
      <c r="K68" s="32">
        <f>MAY!D52</f>
        <v>0</v>
      </c>
      <c r="L68" s="32">
        <f>MAY!D53</f>
        <v>0</v>
      </c>
      <c r="M68" s="34" t="e">
        <f>MAY!D54</f>
        <v>#DIV/0!</v>
      </c>
    </row>
    <row r="69" spans="1:13" ht="12.75">
      <c r="A69" s="24" t="s">
        <v>59</v>
      </c>
      <c r="C69" s="32">
        <f>JUN!D42</f>
        <v>0</v>
      </c>
      <c r="D69" s="32">
        <f>JUN!D43</f>
        <v>0</v>
      </c>
      <c r="E69" s="34" t="e">
        <f>JUN!D44</f>
        <v>#DIV/0!</v>
      </c>
      <c r="G69" s="32">
        <f>JUN!D47</f>
        <v>0</v>
      </c>
      <c r="H69" s="32">
        <f>JUN!D48</f>
        <v>0</v>
      </c>
      <c r="I69" s="34" t="e">
        <f>JUN!D49</f>
        <v>#DIV/0!</v>
      </c>
      <c r="K69" s="32">
        <f>JUN!D52</f>
        <v>0</v>
      </c>
      <c r="L69" s="32">
        <f>JUN!D53</f>
        <v>0</v>
      </c>
      <c r="M69" s="34" t="e">
        <f>JUN!D54</f>
        <v>#DIV/0!</v>
      </c>
    </row>
    <row r="70" spans="1:13" ht="12.75">
      <c r="A70" s="33" t="s">
        <v>47</v>
      </c>
      <c r="C70" s="20">
        <f>SUM(C58:C69)/COUNTIF(C58:C69,"&lt;&gt;0")</f>
        <v>55771.875</v>
      </c>
      <c r="D70" s="20">
        <f>SUM(D58:D69)/COUNTIF(D58:D69,"&lt;&gt;0")</f>
        <v>111403.125</v>
      </c>
      <c r="E70" s="34">
        <f>D70/C70</f>
        <v>1.9974785678265254</v>
      </c>
      <c r="G70" s="20">
        <f>SUM(G58:G69)/COUNTIF(G58:G69,"&lt;&gt;0")</f>
        <v>41197.75</v>
      </c>
      <c r="H70" s="20">
        <f>SUM(H58:H69)/COUNTIF(H58:H69,"&lt;&gt;0")</f>
        <v>89935.5</v>
      </c>
      <c r="I70" s="34">
        <f>H70/G70</f>
        <v>2.183019703745957</v>
      </c>
      <c r="K70" s="20">
        <f>SUM(K58:K69)/COUNTIF(K58:K69,"&lt;&gt;0")</f>
        <v>14574.125</v>
      </c>
      <c r="L70" s="20">
        <f>SUM(L58:L69)/COUNTIF(L58:L69,"&lt;&gt;0")</f>
        <v>21467.625</v>
      </c>
      <c r="M70" s="34">
        <f>L70/K70</f>
        <v>1.4729958059231687</v>
      </c>
    </row>
    <row r="72" ht="12.75" customHeight="1"/>
    <row r="73" spans="1:13" ht="12.75" customHeight="1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6" ht="12.75">
      <c r="A76" s="18" t="s">
        <v>75</v>
      </c>
    </row>
    <row r="78" spans="2:12" ht="12.75">
      <c r="B78" s="48" t="s">
        <v>43</v>
      </c>
      <c r="C78" s="49"/>
      <c r="D78" s="50"/>
      <c r="F78" s="48" t="s">
        <v>4</v>
      </c>
      <c r="G78" s="49"/>
      <c r="H78" s="50"/>
      <c r="J78" s="48" t="s">
        <v>71</v>
      </c>
      <c r="K78" s="49"/>
      <c r="L78" s="50"/>
    </row>
    <row r="79" spans="2:12" ht="12.75">
      <c r="B79" s="26"/>
      <c r="C79" s="26"/>
      <c r="D79" s="26" t="s">
        <v>72</v>
      </c>
      <c r="F79" s="26"/>
      <c r="G79" s="26"/>
      <c r="H79" s="26" t="s">
        <v>72</v>
      </c>
      <c r="J79" s="26"/>
      <c r="K79" s="26"/>
      <c r="L79" s="26" t="s">
        <v>72</v>
      </c>
    </row>
    <row r="80" spans="1:12" ht="12.75">
      <c r="A80" s="31" t="s">
        <v>46</v>
      </c>
      <c r="B80" s="26" t="s">
        <v>20</v>
      </c>
      <c r="C80" s="26" t="s">
        <v>21</v>
      </c>
      <c r="D80" s="26" t="s">
        <v>73</v>
      </c>
      <c r="F80" s="26" t="s">
        <v>20</v>
      </c>
      <c r="G80" s="26" t="s">
        <v>21</v>
      </c>
      <c r="H80" s="26" t="s">
        <v>73</v>
      </c>
      <c r="J80" s="26" t="s">
        <v>20</v>
      </c>
      <c r="K80" s="26" t="s">
        <v>21</v>
      </c>
      <c r="L80" s="26" t="s">
        <v>73</v>
      </c>
    </row>
    <row r="81" spans="1:12" ht="12.75">
      <c r="A81" s="24" t="s">
        <v>48</v>
      </c>
      <c r="B81" s="32">
        <f>JUL!D61</f>
        <v>14745</v>
      </c>
      <c r="C81" s="32">
        <f>JUL!D62</f>
        <v>21708</v>
      </c>
      <c r="D81" s="34">
        <f>JUL!D63</f>
        <v>1.4722278738555443</v>
      </c>
      <c r="F81" s="32">
        <f>JUL!D66</f>
        <v>9414</v>
      </c>
      <c r="G81" s="32">
        <f>JUL!D67</f>
        <v>10275</v>
      </c>
      <c r="H81" s="34">
        <f>JUL!D68</f>
        <v>1.091459528362014</v>
      </c>
      <c r="J81" s="32">
        <f>JUL!D71</f>
        <v>2741</v>
      </c>
      <c r="K81" s="32">
        <f>JUL!D72</f>
        <v>8753</v>
      </c>
      <c r="L81" s="34">
        <f>JUL!D73</f>
        <v>3.193360087559285</v>
      </c>
    </row>
    <row r="82" spans="1:12" ht="12.75">
      <c r="A82" s="24" t="s">
        <v>49</v>
      </c>
      <c r="B82" s="32">
        <f>AUG!D61</f>
        <v>14624</v>
      </c>
      <c r="C82" s="32">
        <f>AUG!D62</f>
        <v>21510</v>
      </c>
      <c r="D82" s="34">
        <f>AUG!D63</f>
        <v>1.4708698030634573</v>
      </c>
      <c r="F82" s="32">
        <f>AUG!D66</f>
        <v>9394</v>
      </c>
      <c r="G82" s="32">
        <f>AUG!D67</f>
        <v>10255</v>
      </c>
      <c r="H82" s="34">
        <f>AUG!D68</f>
        <v>1.0916542473919524</v>
      </c>
      <c r="J82" s="32">
        <f>AUG!D71</f>
        <v>2703</v>
      </c>
      <c r="K82" s="32">
        <f>AUG!D72</f>
        <v>8659</v>
      </c>
      <c r="L82" s="34">
        <f>AUG!D73</f>
        <v>3.203477617462079</v>
      </c>
    </row>
    <row r="83" spans="1:12" ht="12.75">
      <c r="A83" s="24" t="s">
        <v>50</v>
      </c>
      <c r="B83" s="32">
        <f>SEP!D61</f>
        <v>14567</v>
      </c>
      <c r="C83" s="32">
        <f>SEP!D62</f>
        <v>21482</v>
      </c>
      <c r="D83" s="34">
        <f>SEP!D63</f>
        <v>1.4747030960389922</v>
      </c>
      <c r="F83" s="32">
        <f>SEP!D66</f>
        <v>9348</v>
      </c>
      <c r="G83" s="32">
        <f>SEP!D67</f>
        <v>10207</v>
      </c>
      <c r="H83" s="34">
        <f>SEP!D68</f>
        <v>1.0918913136499786</v>
      </c>
      <c r="J83" s="32">
        <f>SEP!D71</f>
        <v>2715</v>
      </c>
      <c r="K83" s="32">
        <f>SEP!D72</f>
        <v>8686</v>
      </c>
      <c r="L83" s="34">
        <f>SEP!D73</f>
        <v>3.1992633517495395</v>
      </c>
    </row>
    <row r="84" spans="1:12" ht="12.75">
      <c r="A84" s="24" t="s">
        <v>51</v>
      </c>
      <c r="B84" s="32">
        <f>OCT!D61</f>
        <v>14632</v>
      </c>
      <c r="C84" s="32">
        <f>OCT!D62</f>
        <v>21599</v>
      </c>
      <c r="D84" s="34">
        <f>OCT!D63</f>
        <v>1.4761481683980318</v>
      </c>
      <c r="F84" s="32">
        <f>OCT!D66</f>
        <v>9431</v>
      </c>
      <c r="G84" s="32">
        <f>OCT!D67</f>
        <v>10277</v>
      </c>
      <c r="H84" s="34">
        <f>OCT!D68</f>
        <v>1.089704167108472</v>
      </c>
      <c r="J84" s="32">
        <f>OCT!D71</f>
        <v>2746</v>
      </c>
      <c r="K84" s="32">
        <f>OCT!D67</f>
        <v>10277</v>
      </c>
      <c r="L84" s="34">
        <f>OCT!D73</f>
        <v>3.1842680262199563</v>
      </c>
    </row>
    <row r="85" spans="1:12" ht="12.75">
      <c r="A85" s="24" t="s">
        <v>52</v>
      </c>
      <c r="B85" s="32">
        <f>NOV!D61</f>
        <v>14507</v>
      </c>
      <c r="C85" s="32">
        <f>NOV!D62</f>
        <v>21354</v>
      </c>
      <c r="D85" s="34">
        <f>NOV!D63</f>
        <v>1.471979044599159</v>
      </c>
      <c r="F85" s="32">
        <f>NOV!D66</f>
        <v>9378</v>
      </c>
      <c r="G85" s="32">
        <f>NOV!D67</f>
        <v>10202</v>
      </c>
      <c r="H85" s="34">
        <f>NOV!D63</f>
        <v>1.471979044599159</v>
      </c>
      <c r="J85" s="32">
        <f>NOV!D71</f>
        <v>2700</v>
      </c>
      <c r="K85" s="32">
        <f>NOV!D72</f>
        <v>8593</v>
      </c>
      <c r="L85" s="34">
        <f>NOV!D73</f>
        <v>3.1825925925925924</v>
      </c>
    </row>
    <row r="86" spans="1:12" ht="12.75">
      <c r="A86" s="24" t="s">
        <v>53</v>
      </c>
      <c r="B86" s="32">
        <f>DEC!D61</f>
        <v>14542</v>
      </c>
      <c r="C86" s="32">
        <f>DEC!D62</f>
        <v>21459</v>
      </c>
      <c r="D86" s="34">
        <f>DEC!D63</f>
        <v>1.4756567184706368</v>
      </c>
      <c r="F86" s="32">
        <f>DEC!D66</f>
        <v>9380</v>
      </c>
      <c r="G86" s="32">
        <f>DEC!D67</f>
        <v>10203</v>
      </c>
      <c r="H86" s="34">
        <f>DEC!D63</f>
        <v>1.4756567184706368</v>
      </c>
      <c r="J86" s="32">
        <f>DEC!D71</f>
        <v>2716</v>
      </c>
      <c r="K86" s="32">
        <f>DEC!D72</f>
        <v>8722</v>
      </c>
      <c r="L86" s="34">
        <f>DEC!D73</f>
        <v>3.211340206185567</v>
      </c>
    </row>
    <row r="87" spans="1:12" ht="12.75">
      <c r="A87" s="24" t="s">
        <v>54</v>
      </c>
      <c r="B87" s="32">
        <f>JAN!D61</f>
        <v>14511</v>
      </c>
      <c r="C87" s="32">
        <f>JAN!D62</f>
        <v>21386</v>
      </c>
      <c r="D87" s="34">
        <f>JAN!D63</f>
        <v>1.4737785128523189</v>
      </c>
      <c r="F87" s="32">
        <f>JAN!D66</f>
        <v>9376</v>
      </c>
      <c r="G87" s="32">
        <f>JAN!D67</f>
        <v>10221</v>
      </c>
      <c r="H87" s="34">
        <f>JAN!D68</f>
        <v>1.0901237201365188</v>
      </c>
      <c r="J87" s="32">
        <f>JAN!D71</f>
        <v>2686</v>
      </c>
      <c r="K87" s="32">
        <f>JAN!D72</f>
        <v>8626</v>
      </c>
      <c r="L87" s="34">
        <f>JAN!D73</f>
        <v>3.2114668652271035</v>
      </c>
    </row>
    <row r="88" spans="1:12" ht="12.75">
      <c r="A88" s="24" t="s">
        <v>55</v>
      </c>
      <c r="B88" s="32">
        <f>FEB!D61</f>
        <v>14465</v>
      </c>
      <c r="C88" s="32">
        <f>FEB!D62</f>
        <v>21243</v>
      </c>
      <c r="D88" s="34">
        <f>FEB!D63</f>
        <v>1.4685793294158314</v>
      </c>
      <c r="F88" s="32">
        <f>FEB!D66</f>
        <v>9374</v>
      </c>
      <c r="G88" s="32">
        <f>FEB!D67</f>
        <v>10202</v>
      </c>
      <c r="H88" s="34">
        <f>FEB!D68</f>
        <v>1.0883294218049926</v>
      </c>
      <c r="J88" s="32">
        <f>FEB!D71</f>
        <v>2653</v>
      </c>
      <c r="K88" s="32">
        <f>FEB!D72</f>
        <v>8506</v>
      </c>
      <c r="L88" s="34">
        <f>FEB!D73</f>
        <v>3.206181681115718</v>
      </c>
    </row>
    <row r="89" spans="1:12" ht="12.75">
      <c r="A89" s="24" t="s">
        <v>56</v>
      </c>
      <c r="B89" s="32">
        <f>MAR!D61</f>
        <v>0</v>
      </c>
      <c r="C89" s="32">
        <f>MAR!D62</f>
        <v>0</v>
      </c>
      <c r="D89" s="34" t="e">
        <f>MAR!D63</f>
        <v>#DIV/0!</v>
      </c>
      <c r="F89" s="32">
        <f>MAR!D66</f>
        <v>0</v>
      </c>
      <c r="G89" s="32">
        <f>MAR!D67</f>
        <v>0</v>
      </c>
      <c r="H89" s="34" t="e">
        <f>MAR!D68</f>
        <v>#DIV/0!</v>
      </c>
      <c r="J89" s="32">
        <f>MAR!D71</f>
        <v>0</v>
      </c>
      <c r="K89" s="32">
        <f>MAR!D72</f>
        <v>0</v>
      </c>
      <c r="L89" s="34" t="e">
        <f>MAR!D73</f>
        <v>#DIV/0!</v>
      </c>
    </row>
    <row r="90" spans="1:12" ht="12.75">
      <c r="A90" s="24" t="s">
        <v>57</v>
      </c>
      <c r="B90" s="32">
        <f>APR!D61</f>
        <v>0</v>
      </c>
      <c r="C90" s="32">
        <f>APR!D62</f>
        <v>0</v>
      </c>
      <c r="D90" s="34" t="e">
        <f>APR!D63</f>
        <v>#DIV/0!</v>
      </c>
      <c r="F90" s="32">
        <f>APR!D66</f>
        <v>0</v>
      </c>
      <c r="G90" s="32">
        <f>APR!D67</f>
        <v>0</v>
      </c>
      <c r="H90" s="34" t="e">
        <f>APR!D68</f>
        <v>#DIV/0!</v>
      </c>
      <c r="J90" s="32">
        <f>APR!D71</f>
        <v>0</v>
      </c>
      <c r="K90" s="32">
        <f>APR!D72</f>
        <v>0</v>
      </c>
      <c r="L90" s="34" t="e">
        <f>APR!D73</f>
        <v>#DIV/0!</v>
      </c>
    </row>
    <row r="91" spans="1:12" ht="12.75">
      <c r="A91" s="24" t="s">
        <v>58</v>
      </c>
      <c r="B91" s="32">
        <f>MAY!D61</f>
        <v>0</v>
      </c>
      <c r="C91" s="32">
        <f>MAY!D62</f>
        <v>0</v>
      </c>
      <c r="D91" s="34" t="e">
        <f>MAY!D63</f>
        <v>#DIV/0!</v>
      </c>
      <c r="F91" s="32">
        <f>MAY!D66</f>
        <v>0</v>
      </c>
      <c r="G91" s="32">
        <f>MAY!D67</f>
        <v>0</v>
      </c>
      <c r="H91" s="34" t="e">
        <f>MAY!D68</f>
        <v>#DIV/0!</v>
      </c>
      <c r="J91" s="32">
        <f>MAY!D71</f>
        <v>0</v>
      </c>
      <c r="K91" s="32">
        <f>MAY!D72</f>
        <v>0</v>
      </c>
      <c r="L91" s="34" t="e">
        <f>MAY!D73</f>
        <v>#DIV/0!</v>
      </c>
    </row>
    <row r="92" spans="1:12" ht="12.75">
      <c r="A92" s="24" t="s">
        <v>59</v>
      </c>
      <c r="B92" s="32">
        <f>JUN!D61</f>
        <v>0</v>
      </c>
      <c r="C92" s="32">
        <f>JUN!D62</f>
        <v>0</v>
      </c>
      <c r="D92" s="34" t="e">
        <f>JUN!D63</f>
        <v>#DIV/0!</v>
      </c>
      <c r="F92" s="32">
        <f>JUN!D66</f>
        <v>0</v>
      </c>
      <c r="G92" s="32">
        <f>JUN!D67</f>
        <v>0</v>
      </c>
      <c r="H92" s="34" t="e">
        <f>JUN!D68</f>
        <v>#DIV/0!</v>
      </c>
      <c r="J92" s="32">
        <f>JUN!D71</f>
        <v>0</v>
      </c>
      <c r="K92" s="32">
        <f>JUN!D72</f>
        <v>0</v>
      </c>
      <c r="L92" s="34" t="e">
        <f>JUN!D73</f>
        <v>#DIV/0!</v>
      </c>
    </row>
    <row r="93" spans="1:12" ht="12.75">
      <c r="A93" s="33" t="s">
        <v>47</v>
      </c>
      <c r="B93" s="20">
        <f>SUM(B81:B92)/COUNTIF(B81:B92,"&lt;&gt;0")</f>
        <v>14574.125</v>
      </c>
      <c r="C93" s="20">
        <f>SUM(C81:C92)/COUNTIF(C81:C92,"&lt;&gt;0")</f>
        <v>21467.625</v>
      </c>
      <c r="D93" s="34">
        <f>C93/B93</f>
        <v>1.4729958059231687</v>
      </c>
      <c r="F93" s="20">
        <f>SUM(F81:F92)/COUNTIF(F81:F92,"&lt;&gt;0")</f>
        <v>9386.875</v>
      </c>
      <c r="G93" s="20">
        <f>SUM(G81:G92)/COUNTIF(G81:G92,"&lt;&gt;0")</f>
        <v>10230.25</v>
      </c>
      <c r="H93" s="34">
        <f>G93/F93</f>
        <v>1.0898461948198948</v>
      </c>
      <c r="J93" s="20">
        <f>SUM(J81:J92)/COUNTIF(J81:J92,"&lt;&gt;0")</f>
        <v>2707.5</v>
      </c>
      <c r="K93" s="20">
        <f>SUM(K81:K92)/COUNTIF(K81:K92,"&lt;&gt;0")</f>
        <v>8852.75</v>
      </c>
      <c r="L93" s="34">
        <f>K93/J93</f>
        <v>3.269713758079409</v>
      </c>
    </row>
    <row r="97" spans="2:12" ht="12.75">
      <c r="B97" s="48" t="s">
        <v>70</v>
      </c>
      <c r="C97" s="49"/>
      <c r="D97" s="50"/>
      <c r="F97" s="48" t="s">
        <v>2</v>
      </c>
      <c r="G97" s="49"/>
      <c r="H97" s="50"/>
      <c r="J97" s="48" t="s">
        <v>69</v>
      </c>
      <c r="K97" s="49"/>
      <c r="L97" s="50"/>
    </row>
    <row r="98" spans="2:12" ht="12.75">
      <c r="B98" s="26"/>
      <c r="C98" s="26"/>
      <c r="D98" s="26" t="s">
        <v>72</v>
      </c>
      <c r="F98" s="26"/>
      <c r="G98" s="26"/>
      <c r="H98" s="26" t="s">
        <v>72</v>
      </c>
      <c r="J98" s="26"/>
      <c r="K98" s="26"/>
      <c r="L98" s="26" t="s">
        <v>72</v>
      </c>
    </row>
    <row r="99" spans="1:12" ht="12.75">
      <c r="A99" s="31" t="s">
        <v>46</v>
      </c>
      <c r="B99" s="26" t="s">
        <v>20</v>
      </c>
      <c r="C99" s="26" t="s">
        <v>21</v>
      </c>
      <c r="D99" s="26" t="s">
        <v>73</v>
      </c>
      <c r="F99" s="26" t="s">
        <v>20</v>
      </c>
      <c r="G99" s="26" t="s">
        <v>21</v>
      </c>
      <c r="H99" s="26" t="s">
        <v>73</v>
      </c>
      <c r="J99" s="26" t="s">
        <v>20</v>
      </c>
      <c r="K99" s="26" t="s">
        <v>21</v>
      </c>
      <c r="L99" s="26" t="s">
        <v>73</v>
      </c>
    </row>
    <row r="100" spans="1:12" ht="12.75">
      <c r="A100" s="24" t="s">
        <v>48</v>
      </c>
      <c r="B100" s="32">
        <f>JUL!D76</f>
        <v>18</v>
      </c>
      <c r="C100" s="32">
        <f>JUL!D77</f>
        <v>57</v>
      </c>
      <c r="D100" s="34">
        <f>JUL!D78</f>
        <v>3.1666666666666665</v>
      </c>
      <c r="F100" s="32">
        <f>JUL!D81</f>
        <v>2572</v>
      </c>
      <c r="G100" s="32">
        <f>JUL!D82</f>
        <v>2623</v>
      </c>
      <c r="H100" s="34">
        <f>JUL!D83</f>
        <v>1.0198289269051322</v>
      </c>
      <c r="J100" s="32">
        <f>JUL!D86</f>
        <v>0</v>
      </c>
      <c r="K100" s="32">
        <f>JUL!D87</f>
        <v>0</v>
      </c>
      <c r="L100" s="34" t="e">
        <f>JUL!D88</f>
        <v>#DIV/0!</v>
      </c>
    </row>
    <row r="101" spans="1:12" ht="12.75">
      <c r="A101" s="24" t="s">
        <v>49</v>
      </c>
      <c r="B101" s="32">
        <f>AUG!D76</f>
        <v>10</v>
      </c>
      <c r="C101" s="32">
        <f>AUG!D77</f>
        <v>36</v>
      </c>
      <c r="D101" s="34">
        <f>AUG!D78</f>
        <v>3.6</v>
      </c>
      <c r="F101" s="32">
        <f>AUG!D81</f>
        <v>2517</v>
      </c>
      <c r="G101" s="32">
        <f>AUG!D82</f>
        <v>2560</v>
      </c>
      <c r="H101" s="34">
        <f>AUG!D83</f>
        <v>1.0170838299562972</v>
      </c>
      <c r="J101" s="32">
        <f>AUG!D86</f>
        <v>0</v>
      </c>
      <c r="K101" s="32">
        <f>AUG!D87</f>
        <v>0</v>
      </c>
      <c r="L101" s="34" t="e">
        <f>AUG!D88</f>
        <v>#DIV/0!</v>
      </c>
    </row>
    <row r="102" spans="1:12" ht="12.75">
      <c r="A102" s="24" t="s">
        <v>50</v>
      </c>
      <c r="B102" s="32">
        <f>SEP!D76</f>
        <v>11</v>
      </c>
      <c r="C102" s="32">
        <f>SEP!D77</f>
        <v>46</v>
      </c>
      <c r="D102" s="34">
        <f>SEP!D78</f>
        <v>4.181818181818182</v>
      </c>
      <c r="F102" s="32">
        <f>SEP!D81</f>
        <v>2493</v>
      </c>
      <c r="G102" s="32">
        <f>SEP!D82</f>
        <v>2543</v>
      </c>
      <c r="H102" s="34">
        <f>SEP!D83</f>
        <v>1.0200561572402727</v>
      </c>
      <c r="J102" s="32">
        <f>SEP!D86</f>
        <v>0</v>
      </c>
      <c r="K102" s="32">
        <f>SEP!D87</f>
        <v>0</v>
      </c>
      <c r="L102" s="34" t="e">
        <f>SEP!D88</f>
        <v>#DIV/0!</v>
      </c>
    </row>
    <row r="103" spans="1:12" ht="12.75">
      <c r="A103" s="24" t="s">
        <v>51</v>
      </c>
      <c r="B103" s="32">
        <f>OCT!D76</f>
        <v>30</v>
      </c>
      <c r="C103" s="32">
        <f>OCT!D77</f>
        <v>101</v>
      </c>
      <c r="D103" s="34">
        <f>OCT!D78</f>
        <v>3.3666666666666667</v>
      </c>
      <c r="F103" s="32">
        <f>OCT!D81</f>
        <v>2425</v>
      </c>
      <c r="G103" s="32">
        <f>OCT!D82</f>
        <v>2477</v>
      </c>
      <c r="H103" s="34">
        <f>OCT!D83</f>
        <v>1.0214432989690723</v>
      </c>
      <c r="J103" s="32">
        <f>OCT!D86</f>
        <v>0</v>
      </c>
      <c r="K103" s="32">
        <f>OCT!D87</f>
        <v>0</v>
      </c>
      <c r="L103" s="34" t="e">
        <f>OCT!D88</f>
        <v>#DIV/0!</v>
      </c>
    </row>
    <row r="104" spans="1:12" ht="12.75">
      <c r="A104" s="24" t="s">
        <v>52</v>
      </c>
      <c r="B104" s="32">
        <f>NOV!D76</f>
        <v>30</v>
      </c>
      <c r="C104" s="32">
        <f>NOV!D77</f>
        <v>104</v>
      </c>
      <c r="D104" s="34">
        <f>NOV!D78</f>
        <v>3.466666666666667</v>
      </c>
      <c r="F104" s="32">
        <f>NOV!D81</f>
        <v>2399</v>
      </c>
      <c r="G104" s="32">
        <f>NOV!D82</f>
        <v>2455</v>
      </c>
      <c r="H104" s="34">
        <f>NOV!D83</f>
        <v>1.02334305960817</v>
      </c>
      <c r="J104" s="32">
        <f>NOV!D86</f>
        <v>0</v>
      </c>
      <c r="K104" s="32">
        <f>NOV!D87</f>
        <v>0</v>
      </c>
      <c r="L104" s="34" t="e">
        <f>NOV!D88</f>
        <v>#DIV/0!</v>
      </c>
    </row>
    <row r="105" spans="1:12" ht="12.75">
      <c r="A105" s="24" t="s">
        <v>53</v>
      </c>
      <c r="B105" s="32">
        <f>DEC!D76</f>
        <v>8</v>
      </c>
      <c r="C105" s="32">
        <f>DEC!D77</f>
        <v>29</v>
      </c>
      <c r="D105" s="34">
        <f>DEC!D78</f>
        <v>3.625</v>
      </c>
      <c r="F105" s="32">
        <f>DEC!D81</f>
        <v>2438</v>
      </c>
      <c r="G105" s="32">
        <f>DEC!D82</f>
        <v>2505</v>
      </c>
      <c r="H105" s="34">
        <f>DEC!D83</f>
        <v>1.0274815422477441</v>
      </c>
      <c r="J105" s="32">
        <f>DEC!D86</f>
        <v>0</v>
      </c>
      <c r="K105" s="32">
        <f>DEC!D87</f>
        <v>0</v>
      </c>
      <c r="L105" s="34" t="e">
        <f>DEC!D88</f>
        <v>#DIV/0!</v>
      </c>
    </row>
    <row r="106" spans="1:12" ht="12.75">
      <c r="A106" s="24" t="s">
        <v>54</v>
      </c>
      <c r="B106" s="32">
        <f>JAN!D76</f>
        <v>10</v>
      </c>
      <c r="C106" s="32">
        <f>JAN!D77</f>
        <v>34</v>
      </c>
      <c r="D106" s="34">
        <f>JAN!D78</f>
        <v>3.4</v>
      </c>
      <c r="F106" s="32">
        <f>JAN!D81</f>
        <v>2439</v>
      </c>
      <c r="G106" s="32">
        <f>JAN!D82</f>
        <v>2505</v>
      </c>
      <c r="H106" s="34">
        <f>JAN!D83</f>
        <v>1.027060270602706</v>
      </c>
      <c r="J106" s="32">
        <f>JAN!D86</f>
        <v>0</v>
      </c>
      <c r="K106" s="32">
        <f>JAN!D87</f>
        <v>0</v>
      </c>
      <c r="L106" s="34" t="e">
        <f>JAN!D88</f>
        <v>#DIV/0!</v>
      </c>
    </row>
    <row r="107" spans="1:12" ht="12.75">
      <c r="A107" s="24" t="s">
        <v>55</v>
      </c>
      <c r="B107" s="32">
        <f>FEB!D76</f>
        <v>10</v>
      </c>
      <c r="C107" s="32">
        <f>FEB!D77</f>
        <v>43</v>
      </c>
      <c r="D107" s="34">
        <f>FEB!D78</f>
        <v>4.3</v>
      </c>
      <c r="F107" s="32">
        <f>FEB!D81</f>
        <v>2428</v>
      </c>
      <c r="G107" s="32">
        <f>FEB!D82</f>
        <v>2492</v>
      </c>
      <c r="H107" s="34">
        <f>FEB!D83</f>
        <v>1.0263591433278418</v>
      </c>
      <c r="J107" s="32">
        <f>FEB!D86</f>
        <v>0</v>
      </c>
      <c r="K107" s="32">
        <f>FEB!D87</f>
        <v>0</v>
      </c>
      <c r="L107" s="34" t="e">
        <f>FEB!D88</f>
        <v>#DIV/0!</v>
      </c>
    </row>
    <row r="108" spans="1:12" ht="12.75">
      <c r="A108" s="24" t="s">
        <v>56</v>
      </c>
      <c r="B108" s="32">
        <f>MAR!D76</f>
        <v>0</v>
      </c>
      <c r="C108" s="32">
        <f>MAR!D77</f>
        <v>0</v>
      </c>
      <c r="D108" s="34" t="e">
        <f>MAR!D78</f>
        <v>#DIV/0!</v>
      </c>
      <c r="F108" s="32">
        <f>MAR!D81</f>
        <v>0</v>
      </c>
      <c r="G108" s="32">
        <f>MAR!D82</f>
        <v>0</v>
      </c>
      <c r="H108" s="34" t="e">
        <f>MAR!D83</f>
        <v>#DIV/0!</v>
      </c>
      <c r="J108" s="32">
        <f>MAR!D86</f>
        <v>0</v>
      </c>
      <c r="K108" s="32">
        <f>MAR!D87</f>
        <v>0</v>
      </c>
      <c r="L108" s="34" t="e">
        <f>MAR!D88</f>
        <v>#DIV/0!</v>
      </c>
    </row>
    <row r="109" spans="1:12" ht="12.75">
      <c r="A109" s="24" t="s">
        <v>57</v>
      </c>
      <c r="B109" s="32">
        <f>APR!D76</f>
        <v>0</v>
      </c>
      <c r="C109" s="32">
        <f>APR!D77</f>
        <v>0</v>
      </c>
      <c r="D109" s="34" t="e">
        <f>APR!D78</f>
        <v>#DIV/0!</v>
      </c>
      <c r="F109" s="32">
        <f>APR!D81</f>
        <v>0</v>
      </c>
      <c r="G109" s="32">
        <f>APR!D82</f>
        <v>0</v>
      </c>
      <c r="H109" s="34" t="e">
        <f>APR!D83</f>
        <v>#DIV/0!</v>
      </c>
      <c r="J109" s="32">
        <f>APR!D86</f>
        <v>0</v>
      </c>
      <c r="K109" s="32">
        <f>APR!D87</f>
        <v>0</v>
      </c>
      <c r="L109" s="34" t="e">
        <f>APR!D88</f>
        <v>#DIV/0!</v>
      </c>
    </row>
    <row r="110" spans="1:12" ht="12.75">
      <c r="A110" s="24" t="s">
        <v>58</v>
      </c>
      <c r="B110" s="32">
        <f>MAY!D76</f>
        <v>0</v>
      </c>
      <c r="C110" s="32">
        <f>MAY!D77</f>
        <v>0</v>
      </c>
      <c r="D110" s="34" t="e">
        <f>MAY!D78</f>
        <v>#DIV/0!</v>
      </c>
      <c r="F110" s="32">
        <f>MAY!D81</f>
        <v>0</v>
      </c>
      <c r="G110" s="32">
        <f>MAY!D82</f>
        <v>0</v>
      </c>
      <c r="H110" s="34" t="e">
        <f>MAY!D83</f>
        <v>#DIV/0!</v>
      </c>
      <c r="J110" s="32">
        <f>MAY!D86</f>
        <v>0</v>
      </c>
      <c r="K110" s="32">
        <f>MAY!D87</f>
        <v>0</v>
      </c>
      <c r="L110" s="34" t="e">
        <f>MAY!D88</f>
        <v>#DIV/0!</v>
      </c>
    </row>
    <row r="111" spans="1:12" ht="12.75">
      <c r="A111" s="24" t="s">
        <v>59</v>
      </c>
      <c r="B111" s="32">
        <f>JUN!D76</f>
        <v>0</v>
      </c>
      <c r="C111" s="32">
        <f>JUN!D77</f>
        <v>0</v>
      </c>
      <c r="D111" s="34" t="e">
        <f>JUN!D78</f>
        <v>#DIV/0!</v>
      </c>
      <c r="F111" s="32">
        <f>JUN!D81</f>
        <v>0</v>
      </c>
      <c r="G111" s="32">
        <f>JUN!D82</f>
        <v>0</v>
      </c>
      <c r="H111" s="34" t="e">
        <f>JUN!D83</f>
        <v>#DIV/0!</v>
      </c>
      <c r="J111" s="32">
        <f>JUN!D86</f>
        <v>0</v>
      </c>
      <c r="K111" s="32">
        <f>JUN!D87</f>
        <v>0</v>
      </c>
      <c r="L111" s="34" t="e">
        <f>JUN!D88</f>
        <v>#DIV/0!</v>
      </c>
    </row>
    <row r="112" spans="1:12" ht="12.75">
      <c r="A112" s="33" t="s">
        <v>47</v>
      </c>
      <c r="B112" s="20">
        <f>SUM(B100:B111)/COUNTIF(B100:B111,"&lt;&gt;0")</f>
        <v>15.875</v>
      </c>
      <c r="C112" s="20">
        <f>SUM(C100:C111)/COUNTIF(C100:C111,"&lt;&gt;0")</f>
        <v>56.25</v>
      </c>
      <c r="D112" s="34">
        <f>C112/B112</f>
        <v>3.543307086614173</v>
      </c>
      <c r="F112" s="20">
        <f>SUM(F100:F111)/COUNTIF(F100:F111,"&lt;&gt;0")</f>
        <v>2463.875</v>
      </c>
      <c r="G112" s="20">
        <f>SUM(G100:G111)/COUNTIF(G100:G111,"&lt;&gt;0")</f>
        <v>2520</v>
      </c>
      <c r="H112" s="34">
        <f>G112/F112</f>
        <v>1.0227791588453148</v>
      </c>
      <c r="J112" s="20" t="e">
        <f>SUM(J100:J111)/COUNTIF(J100:J111,"&lt;&gt;0")</f>
        <v>#DIV/0!</v>
      </c>
      <c r="K112" s="20" t="e">
        <f>SUM(K100:K111)/COUNTIF(K100:K111,"&lt;&gt;0")</f>
        <v>#DIV/0!</v>
      </c>
      <c r="L112" s="34" t="e">
        <f>K112/J112</f>
        <v>#DIV/0!</v>
      </c>
    </row>
    <row r="116" ht="12.75">
      <c r="A116" s="18" t="s">
        <v>87</v>
      </c>
    </row>
    <row r="117" ht="12.75">
      <c r="A117" s="18"/>
    </row>
    <row r="118" spans="2:12" ht="12.75">
      <c r="B118" s="48" t="s">
        <v>23</v>
      </c>
      <c r="C118" s="49"/>
      <c r="D118" s="49"/>
      <c r="E118" s="49"/>
      <c r="F118" s="50"/>
      <c r="H118" s="48" t="s">
        <v>34</v>
      </c>
      <c r="I118" s="49"/>
      <c r="J118" s="49"/>
      <c r="K118" s="49"/>
      <c r="L118" s="50"/>
    </row>
    <row r="119" spans="2:12" ht="12.75">
      <c r="B119" s="26"/>
      <c r="C119" s="26"/>
      <c r="D119" s="26" t="s">
        <v>77</v>
      </c>
      <c r="E119" s="26"/>
      <c r="F119" s="26" t="s">
        <v>77</v>
      </c>
      <c r="H119" s="26"/>
      <c r="I119" s="26"/>
      <c r="J119" s="26" t="s">
        <v>77</v>
      </c>
      <c r="K119" s="26"/>
      <c r="L119" s="26" t="s">
        <v>77</v>
      </c>
    </row>
    <row r="120" spans="2:12" ht="12.75">
      <c r="B120" s="26"/>
      <c r="C120" s="26"/>
      <c r="D120" s="26" t="s">
        <v>78</v>
      </c>
      <c r="E120" s="26"/>
      <c r="F120" s="26" t="s">
        <v>78</v>
      </c>
      <c r="H120" s="26"/>
      <c r="I120" s="26"/>
      <c r="J120" s="26" t="s">
        <v>78</v>
      </c>
      <c r="K120" s="26"/>
      <c r="L120" s="26" t="s">
        <v>78</v>
      </c>
    </row>
    <row r="121" spans="1:12" ht="12.75">
      <c r="A121" s="31" t="s">
        <v>46</v>
      </c>
      <c r="B121" s="26" t="s">
        <v>29</v>
      </c>
      <c r="C121" s="26" t="s">
        <v>76</v>
      </c>
      <c r="D121" s="26" t="s">
        <v>79</v>
      </c>
      <c r="E121" s="26" t="s">
        <v>21</v>
      </c>
      <c r="F121" s="26" t="s">
        <v>80</v>
      </c>
      <c r="H121" s="26" t="s">
        <v>29</v>
      </c>
      <c r="I121" s="26" t="s">
        <v>76</v>
      </c>
      <c r="J121" s="26" t="s">
        <v>79</v>
      </c>
      <c r="K121" s="26" t="s">
        <v>21</v>
      </c>
      <c r="L121" s="26" t="s">
        <v>80</v>
      </c>
    </row>
    <row r="122" spans="1:12" ht="12.75">
      <c r="A122" s="24" t="s">
        <v>48</v>
      </c>
      <c r="B122" s="32">
        <f>JUL!C99</f>
        <v>19231561</v>
      </c>
      <c r="C122" s="32">
        <f>JUL!E99</f>
        <v>40700</v>
      </c>
      <c r="D122" s="34">
        <f>JUL!F99</f>
        <v>472.5199262899263</v>
      </c>
      <c r="E122" s="32">
        <f>JUL!G99</f>
        <v>88904</v>
      </c>
      <c r="F122" s="34">
        <f>JUL!H99</f>
        <v>216.318287141186</v>
      </c>
      <c r="H122" s="32">
        <f>JUL!C100</f>
        <v>4869259</v>
      </c>
      <c r="I122" s="32">
        <f>JUL!E100</f>
        <v>14745</v>
      </c>
      <c r="J122" s="34">
        <f>JUL!F100</f>
        <v>330.2311970159376</v>
      </c>
      <c r="K122" s="32">
        <f>JUL!G100</f>
        <v>21708</v>
      </c>
      <c r="L122" s="34">
        <f>JUL!H100</f>
        <v>224.30712179841532</v>
      </c>
    </row>
    <row r="123" spans="1:12" ht="12.75">
      <c r="A123" s="24" t="s">
        <v>49</v>
      </c>
      <c r="B123" s="32">
        <f>AUG!C99</f>
        <v>19185523</v>
      </c>
      <c r="C123" s="32">
        <f>AUG!E99</f>
        <v>40857</v>
      </c>
      <c r="D123" s="34">
        <f>AUG!F99</f>
        <v>469.5773796411876</v>
      </c>
      <c r="E123" s="32">
        <f>AUG!G99</f>
        <v>89208</v>
      </c>
      <c r="F123" s="34">
        <f>AUG!H99</f>
        <v>215.06505021971122</v>
      </c>
      <c r="H123" s="32">
        <f>AUG!C100</f>
        <v>4822910</v>
      </c>
      <c r="I123" s="32">
        <f>AUG!E100</f>
        <v>14624</v>
      </c>
      <c r="J123" s="34">
        <f>AUG!F100</f>
        <v>329.7941739606127</v>
      </c>
      <c r="K123" s="32">
        <f>AUG!G100</f>
        <v>21510</v>
      </c>
      <c r="L123" s="34">
        <f>AUG!H100</f>
        <v>224.21710832171084</v>
      </c>
    </row>
    <row r="124" spans="1:12" ht="12.75">
      <c r="A124" s="24" t="s">
        <v>50</v>
      </c>
      <c r="B124" s="32">
        <f>SEP!C99</f>
        <v>19206730</v>
      </c>
      <c r="C124" s="32">
        <f>SEP!E99</f>
        <v>40852</v>
      </c>
      <c r="D124" s="34">
        <f>SEP!F99</f>
        <v>470.1539704298443</v>
      </c>
      <c r="E124" s="32">
        <f>SEP!G99</f>
        <v>89362</v>
      </c>
      <c r="F124" s="34">
        <f>SEP!H99</f>
        <v>214.93173832277702</v>
      </c>
      <c r="H124" s="32">
        <f>SEP!C100</f>
        <v>4807651</v>
      </c>
      <c r="I124" s="32">
        <f>SEP!E100</f>
        <v>14567</v>
      </c>
      <c r="J124" s="34">
        <f>SEP!F100</f>
        <v>330.037138738244</v>
      </c>
      <c r="K124" s="32">
        <f>SEP!G100</f>
        <v>21482</v>
      </c>
      <c r="L124" s="34">
        <f>SEP!H100</f>
        <v>223.79904105762964</v>
      </c>
    </row>
    <row r="125" spans="1:12" ht="12.75">
      <c r="A125" s="24" t="s">
        <v>51</v>
      </c>
      <c r="B125" s="32">
        <f>OCT!C99</f>
        <v>20431601</v>
      </c>
      <c r="C125" s="32">
        <f>OCT!E99</f>
        <v>41702</v>
      </c>
      <c r="D125" s="34">
        <f>OCT!F99</f>
        <v>489.9429523763848</v>
      </c>
      <c r="E125" s="32">
        <f>OCT!G99</f>
        <v>90913</v>
      </c>
      <c r="F125" s="34">
        <f>OCT!H99</f>
        <v>224.73794726826748</v>
      </c>
      <c r="H125" s="32">
        <f>OCT!C100</f>
        <v>5048075</v>
      </c>
      <c r="I125" s="32">
        <f>OCT!E100</f>
        <v>14632</v>
      </c>
      <c r="J125" s="34">
        <f>OCT!F100</f>
        <v>345.0023920174959</v>
      </c>
      <c r="K125" s="32">
        <f>OCT!G100</f>
        <v>21599</v>
      </c>
      <c r="L125" s="34">
        <f>OCT!H100</f>
        <v>233.71799620352795</v>
      </c>
    </row>
    <row r="126" spans="1:12" ht="12.75">
      <c r="A126" s="24" t="s">
        <v>52</v>
      </c>
      <c r="B126" s="32">
        <f>NOV!C99</f>
        <v>20220351</v>
      </c>
      <c r="C126" s="32">
        <f>NOV!E99</f>
        <v>41539</v>
      </c>
      <c r="D126" s="34">
        <f>NOV!F99</f>
        <v>486.7799176677339</v>
      </c>
      <c r="E126" s="32">
        <f>NOV!G99</f>
        <v>90734</v>
      </c>
      <c r="F126" s="34">
        <f>NOV!H99</f>
        <v>222.85307602442305</v>
      </c>
      <c r="H126" s="32">
        <f>NOV!C100</f>
        <v>4980000</v>
      </c>
      <c r="I126" s="32">
        <f>NOV!E100</f>
        <v>14507</v>
      </c>
      <c r="J126" s="34">
        <f>NOV!F100</f>
        <v>343.2825532501551</v>
      </c>
      <c r="K126" s="32">
        <f>NOV!G100</f>
        <v>21354</v>
      </c>
      <c r="L126" s="34">
        <f>NOV!H100</f>
        <v>233.21157628547346</v>
      </c>
    </row>
    <row r="127" spans="1:12" ht="12.75">
      <c r="A127" s="24" t="s">
        <v>53</v>
      </c>
      <c r="B127" s="32">
        <f>DEC!C99</f>
        <v>20170560</v>
      </c>
      <c r="C127" s="32">
        <f>DEC!E99</f>
        <v>41544</v>
      </c>
      <c r="D127" s="34">
        <f>DEC!F99</f>
        <v>485.5228191796649</v>
      </c>
      <c r="E127" s="32">
        <f>DEC!G99</f>
        <v>90557</v>
      </c>
      <c r="F127" s="34">
        <f>DEC!H99</f>
        <v>222.7388274788255</v>
      </c>
      <c r="H127" s="32">
        <f>DEC!C100</f>
        <v>5008794</v>
      </c>
      <c r="I127" s="32">
        <f>DEC!E100</f>
        <v>14542</v>
      </c>
      <c r="J127" s="34">
        <f>DEC!F100</f>
        <v>344.4363911428964</v>
      </c>
      <c r="K127" s="32">
        <f>DEC!G100</f>
        <v>21459</v>
      </c>
      <c r="L127" s="34">
        <f>DEC!H100</f>
        <v>233.41227457011044</v>
      </c>
    </row>
    <row r="128" spans="1:12" ht="12.75">
      <c r="A128" s="24" t="s">
        <v>54</v>
      </c>
      <c r="B128" s="32">
        <f>JAN!C99</f>
        <v>19921169</v>
      </c>
      <c r="C128" s="32">
        <f>JAN!E99</f>
        <v>41286</v>
      </c>
      <c r="D128" s="34">
        <f>JAN!F99</f>
        <v>482.5163251465388</v>
      </c>
      <c r="E128" s="32">
        <f>JAN!G99</f>
        <v>89996</v>
      </c>
      <c r="F128" s="34">
        <f>JAN!H99</f>
        <v>221.35616027378995</v>
      </c>
      <c r="H128" s="32">
        <f>JAN!C100</f>
        <v>4946061</v>
      </c>
      <c r="I128" s="32">
        <f>JAN!E100</f>
        <v>14511</v>
      </c>
      <c r="J128" s="34">
        <f>JAN!F100</f>
        <v>340.8490800082696</v>
      </c>
      <c r="K128" s="32">
        <f>JAN!G100</f>
        <v>21386</v>
      </c>
      <c r="L128" s="34">
        <f>JAN!H100</f>
        <v>231.27564761993827</v>
      </c>
    </row>
    <row r="129" spans="1:12" ht="12.75">
      <c r="A129" s="24" t="s">
        <v>55</v>
      </c>
      <c r="B129" s="32">
        <f>FEB!C99</f>
        <v>19884159</v>
      </c>
      <c r="C129" s="32">
        <f>FEB!E99</f>
        <v>41102</v>
      </c>
      <c r="D129" s="34">
        <f>FEB!F99</f>
        <v>483.7759476424505</v>
      </c>
      <c r="E129" s="32">
        <f>FEB!G99</f>
        <v>89810</v>
      </c>
      <c r="F129" s="34">
        <f>FEB!H99</f>
        <v>221.40250528894333</v>
      </c>
      <c r="H129" s="32">
        <f>FEB!C100</f>
        <v>4911909</v>
      </c>
      <c r="I129" s="32">
        <f>FEB!E100</f>
        <v>14465</v>
      </c>
      <c r="J129" s="34">
        <f>FEB!F100</f>
        <v>339.5720013826478</v>
      </c>
      <c r="K129" s="32">
        <f>FEB!G100</f>
        <v>21243</v>
      </c>
      <c r="L129" s="34">
        <f>FEB!H100</f>
        <v>231.2248270018359</v>
      </c>
    </row>
    <row r="130" spans="1:12" ht="12.75">
      <c r="A130" s="24" t="s">
        <v>56</v>
      </c>
      <c r="B130" s="32">
        <f>MAR!C99</f>
        <v>0</v>
      </c>
      <c r="C130" s="32">
        <f>MAR!E99</f>
        <v>0</v>
      </c>
      <c r="D130" s="34" t="e">
        <f>MAR!F99</f>
        <v>#DIV/0!</v>
      </c>
      <c r="E130" s="32">
        <f>MAR!G99</f>
        <v>0</v>
      </c>
      <c r="F130" s="34" t="e">
        <f>MAR!H99</f>
        <v>#DIV/0!</v>
      </c>
      <c r="H130" s="32">
        <f>MAR!C100</f>
        <v>0</v>
      </c>
      <c r="I130" s="32">
        <f>MAR!E100</f>
        <v>0</v>
      </c>
      <c r="J130" s="34" t="e">
        <f>MAR!F100</f>
        <v>#DIV/0!</v>
      </c>
      <c r="K130" s="32">
        <f>MAR!G100</f>
        <v>0</v>
      </c>
      <c r="L130" s="34" t="e">
        <f>MAR!H100</f>
        <v>#DIV/0!</v>
      </c>
    </row>
    <row r="131" spans="1:12" ht="12.75">
      <c r="A131" s="24" t="s">
        <v>57</v>
      </c>
      <c r="B131" s="32">
        <f>APR!C99</f>
        <v>0</v>
      </c>
      <c r="C131" s="32">
        <f>APR!E99</f>
        <v>0</v>
      </c>
      <c r="D131" s="34" t="e">
        <f>APR!F99</f>
        <v>#DIV/0!</v>
      </c>
      <c r="E131" s="32">
        <f>APR!G99</f>
        <v>0</v>
      </c>
      <c r="F131" s="34" t="e">
        <f>APR!H99</f>
        <v>#DIV/0!</v>
      </c>
      <c r="H131" s="32">
        <f>APR!C100</f>
        <v>0</v>
      </c>
      <c r="I131" s="32">
        <f>APR!E100</f>
        <v>0</v>
      </c>
      <c r="J131" s="34" t="e">
        <f>APR!F100</f>
        <v>#DIV/0!</v>
      </c>
      <c r="K131" s="32">
        <f>APR!G100</f>
        <v>0</v>
      </c>
      <c r="L131" s="34" t="e">
        <f>APR!H100</f>
        <v>#DIV/0!</v>
      </c>
    </row>
    <row r="132" spans="1:12" ht="12.75">
      <c r="A132" s="24" t="s">
        <v>58</v>
      </c>
      <c r="B132" s="32">
        <f>MAY!C99</f>
        <v>0</v>
      </c>
      <c r="C132" s="32">
        <f>MAY!E99</f>
        <v>0</v>
      </c>
      <c r="D132" s="34" t="e">
        <f>MAY!F99</f>
        <v>#DIV/0!</v>
      </c>
      <c r="E132" s="32">
        <f>MAY!G99</f>
        <v>0</v>
      </c>
      <c r="F132" s="34" t="e">
        <f>MAY!H99</f>
        <v>#DIV/0!</v>
      </c>
      <c r="H132" s="32">
        <f>MAY!C100</f>
        <v>0</v>
      </c>
      <c r="I132" s="32">
        <f>MAY!E100</f>
        <v>0</v>
      </c>
      <c r="J132" s="34" t="e">
        <f>MAY!F100</f>
        <v>#DIV/0!</v>
      </c>
      <c r="K132" s="32">
        <f>MAY!G100</f>
        <v>0</v>
      </c>
      <c r="L132" s="34" t="e">
        <f>MAY!H100</f>
        <v>#DIV/0!</v>
      </c>
    </row>
    <row r="133" spans="1:12" ht="12.75">
      <c r="A133" s="24" t="s">
        <v>59</v>
      </c>
      <c r="B133" s="32">
        <f>JUN!C99</f>
        <v>0</v>
      </c>
      <c r="C133" s="32">
        <f>JUN!E99</f>
        <v>0</v>
      </c>
      <c r="D133" s="34" t="e">
        <f>JUN!F99</f>
        <v>#DIV/0!</v>
      </c>
      <c r="E133" s="32">
        <f>JUN!G99</f>
        <v>0</v>
      </c>
      <c r="F133" s="34" t="e">
        <f>JUN!H99</f>
        <v>#DIV/0!</v>
      </c>
      <c r="H133" s="32">
        <f>JUN!C100</f>
        <v>0</v>
      </c>
      <c r="I133" s="32">
        <f>JUN!E100</f>
        <v>0</v>
      </c>
      <c r="J133" s="34" t="e">
        <f>JUN!F100</f>
        <v>#DIV/0!</v>
      </c>
      <c r="K133" s="32">
        <f>JUN!G100</f>
        <v>0</v>
      </c>
      <c r="L133" s="34" t="e">
        <f>JUN!H100</f>
        <v>#DIV/0!</v>
      </c>
    </row>
    <row r="134" spans="1:12" ht="12.75">
      <c r="A134" s="33" t="s">
        <v>47</v>
      </c>
      <c r="B134" s="20">
        <f>SUM(B122:B133)/COUNTIF(B122:B133,"&lt;&gt;0")</f>
        <v>19781456.75</v>
      </c>
      <c r="C134" s="20">
        <f>SUM(C122:C133)/COUNTIF(C122:C133,"&lt;&gt;0")</f>
        <v>41197.75</v>
      </c>
      <c r="D134" s="34">
        <f>B134/C134</f>
        <v>480.15866764568455</v>
      </c>
      <c r="E134" s="32">
        <f>SUM(E122:E133)/COUNTIF(E122:E133,"&lt;&gt;0")</f>
        <v>89935.5</v>
      </c>
      <c r="F134" s="34">
        <f>B134/E134</f>
        <v>219.95159586592612</v>
      </c>
      <c r="H134" s="20">
        <f>SUM(H122:H133)/COUNTIF(H122:H133,"&lt;&gt;0")</f>
        <v>4924332.375</v>
      </c>
      <c r="I134" s="20">
        <f>SUM(I122:I133)/COUNTIF(I122:I133,"&lt;&gt;0")</f>
        <v>14574.125</v>
      </c>
      <c r="J134" s="34">
        <f>H134/I134</f>
        <v>337.88185397065</v>
      </c>
      <c r="K134" s="32">
        <f>SUM(K122:K133)/COUNTIF(K122:K133,"&lt;&gt;0")</f>
        <v>21467.625</v>
      </c>
      <c r="L134" s="34">
        <f>H134/K134</f>
        <v>229.38412493231087</v>
      </c>
    </row>
    <row r="137" ht="12.75">
      <c r="A137" s="35" t="s">
        <v>81</v>
      </c>
    </row>
    <row r="140" spans="3:8" ht="12.75">
      <c r="C140" s="26" t="s">
        <v>83</v>
      </c>
      <c r="D140" s="36"/>
      <c r="E140" s="36"/>
      <c r="F140" s="36"/>
      <c r="G140" s="36"/>
      <c r="H140" s="36"/>
    </row>
    <row r="141" spans="1:8" ht="12.75">
      <c r="A141" s="31" t="s">
        <v>46</v>
      </c>
      <c r="C141" s="26" t="s">
        <v>84</v>
      </c>
      <c r="D141" s="26" t="s">
        <v>4</v>
      </c>
      <c r="E141" s="26" t="s">
        <v>71</v>
      </c>
      <c r="F141" s="26" t="s">
        <v>70</v>
      </c>
      <c r="G141" s="26" t="s">
        <v>2</v>
      </c>
      <c r="H141" s="26" t="s">
        <v>69</v>
      </c>
    </row>
    <row r="142" spans="1:8" ht="12.75">
      <c r="A142" s="24" t="s">
        <v>48</v>
      </c>
      <c r="C142" s="32">
        <f>JUL!E130</f>
        <v>4869259</v>
      </c>
      <c r="D142" s="32">
        <f>JUL!E131</f>
        <v>2145767</v>
      </c>
      <c r="E142" s="32">
        <f>JUL!E132</f>
        <v>1926633</v>
      </c>
      <c r="F142" s="32">
        <f>JUL!E133</f>
        <v>13730</v>
      </c>
      <c r="G142" s="32">
        <f>JUL!E134</f>
        <v>783129</v>
      </c>
      <c r="H142" s="32">
        <f>JUL!E135</f>
        <v>0</v>
      </c>
    </row>
    <row r="143" spans="1:8" ht="12.75">
      <c r="A143" s="24" t="s">
        <v>49</v>
      </c>
      <c r="C143" s="32">
        <f>AUG!E130</f>
        <v>4822910</v>
      </c>
      <c r="D143" s="32">
        <f>AUG!E131</f>
        <v>2144915</v>
      </c>
      <c r="E143" s="32">
        <f>AUG!E132</f>
        <v>1904791</v>
      </c>
      <c r="F143" s="32">
        <f>AUG!E133</f>
        <v>8344</v>
      </c>
      <c r="G143" s="32">
        <f>AUG!E134</f>
        <v>764860</v>
      </c>
      <c r="H143" s="32">
        <f>AUG!E135</f>
        <v>0</v>
      </c>
    </row>
    <row r="144" spans="1:8" ht="12.75">
      <c r="A144" s="24" t="s">
        <v>50</v>
      </c>
      <c r="C144" s="32">
        <f>SEP!E130</f>
        <v>4807651</v>
      </c>
      <c r="D144" s="32">
        <f>SEP!E131</f>
        <v>2135560</v>
      </c>
      <c r="E144" s="32">
        <f>SEP!E132</f>
        <v>1900386</v>
      </c>
      <c r="F144" s="32">
        <f>SEP!E133</f>
        <v>11111</v>
      </c>
      <c r="G144" s="32">
        <f>SEP!E134</f>
        <v>760594</v>
      </c>
      <c r="H144" s="32">
        <f>SEP!E135</f>
        <v>0</v>
      </c>
    </row>
    <row r="145" spans="1:8" ht="12.75">
      <c r="A145" s="24" t="s">
        <v>51</v>
      </c>
      <c r="C145" s="32">
        <f>OCT!E130</f>
        <v>5048075</v>
      </c>
      <c r="D145" s="32">
        <f>OCT!E131</f>
        <v>2267952</v>
      </c>
      <c r="E145" s="32">
        <f>OCT!E132</f>
        <v>1996812</v>
      </c>
      <c r="F145" s="32">
        <f>OCT!E133</f>
        <v>24721</v>
      </c>
      <c r="G145" s="32">
        <f>OCT!E134</f>
        <v>758590</v>
      </c>
      <c r="H145" s="32">
        <f>OCT!E135</f>
        <v>0</v>
      </c>
    </row>
    <row r="146" spans="1:8" ht="12.75">
      <c r="A146" s="24" t="s">
        <v>52</v>
      </c>
      <c r="C146" s="32">
        <f>NOV!E130</f>
        <v>4980000</v>
      </c>
      <c r="D146" s="32">
        <f>NOV!E131</f>
        <v>2248743</v>
      </c>
      <c r="E146" s="32">
        <f>NOV!E132</f>
        <v>1957270</v>
      </c>
      <c r="F146" s="32">
        <f>NOV!E133</f>
        <v>24235</v>
      </c>
      <c r="G146" s="32">
        <f>NOV!E134</f>
        <v>749752</v>
      </c>
      <c r="H146" s="32">
        <f>NOV!E135</f>
        <v>0</v>
      </c>
    </row>
    <row r="147" spans="1:8" ht="12.75">
      <c r="A147" s="24" t="s">
        <v>53</v>
      </c>
      <c r="C147" s="32">
        <f>DEC!E130</f>
        <v>5008794</v>
      </c>
      <c r="D147" s="32">
        <f>DEC!E131</f>
        <v>2250163</v>
      </c>
      <c r="E147" s="32">
        <f>DEC!E132</f>
        <v>1986271</v>
      </c>
      <c r="F147" s="32">
        <f>DEC!E133</f>
        <v>7145</v>
      </c>
      <c r="G147" s="32">
        <f>DEC!E134</f>
        <v>765215</v>
      </c>
      <c r="H147" s="32">
        <f>DEC!E135</f>
        <v>0</v>
      </c>
    </row>
    <row r="148" spans="1:8" ht="12.75">
      <c r="A148" s="24" t="s">
        <v>54</v>
      </c>
      <c r="C148" s="32">
        <f>JAN!E130</f>
        <v>4946061</v>
      </c>
      <c r="D148" s="32">
        <f>JAN!E131</f>
        <v>2215533</v>
      </c>
      <c r="E148" s="32">
        <f>JAN!E132</f>
        <v>1956433</v>
      </c>
      <c r="F148" s="32">
        <f>JAN!E133</f>
        <v>8780</v>
      </c>
      <c r="G148" s="32">
        <f>JAN!E134</f>
        <v>765315</v>
      </c>
      <c r="H148" s="32">
        <f>JAN!E135</f>
        <v>0</v>
      </c>
    </row>
    <row r="149" spans="1:8" ht="12.75">
      <c r="A149" s="24" t="s">
        <v>55</v>
      </c>
      <c r="C149" s="32">
        <f>FEB!E130</f>
        <v>4911909</v>
      </c>
      <c r="D149" s="32">
        <f>FEB!E131</f>
        <v>2211204</v>
      </c>
      <c r="E149" s="32">
        <f>FEB!E132</f>
        <v>1931437</v>
      </c>
      <c r="F149" s="32">
        <f>FEB!E133</f>
        <v>9523</v>
      </c>
      <c r="G149" s="32">
        <f>FEB!E134</f>
        <v>759745</v>
      </c>
      <c r="H149" s="32">
        <f>FEB!E135</f>
        <v>0</v>
      </c>
    </row>
    <row r="150" spans="1:8" ht="12.75">
      <c r="A150" s="24" t="s">
        <v>56</v>
      </c>
      <c r="C150" s="32">
        <f>MAR!E130</f>
        <v>0</v>
      </c>
      <c r="D150" s="32">
        <f>MAR!E131</f>
        <v>0</v>
      </c>
      <c r="E150" s="32">
        <f>MAR!E132</f>
        <v>0</v>
      </c>
      <c r="F150" s="32">
        <f>MAR!E133</f>
        <v>0</v>
      </c>
      <c r="G150" s="32">
        <f>MAR!E134</f>
        <v>0</v>
      </c>
      <c r="H150" s="32">
        <f>MAR!E135</f>
        <v>0</v>
      </c>
    </row>
    <row r="151" spans="1:8" ht="12.75">
      <c r="A151" s="24" t="s">
        <v>57</v>
      </c>
      <c r="C151" s="32">
        <f>APR!E130</f>
        <v>0</v>
      </c>
      <c r="D151" s="32">
        <f>APR!E131</f>
        <v>0</v>
      </c>
      <c r="E151" s="32">
        <f>APR!E132</f>
        <v>0</v>
      </c>
      <c r="F151" s="32">
        <f>APR!E133</f>
        <v>0</v>
      </c>
      <c r="G151" s="32">
        <f>APR!E134</f>
        <v>0</v>
      </c>
      <c r="H151" s="32">
        <f>APR!E135</f>
        <v>0</v>
      </c>
    </row>
    <row r="152" spans="1:8" ht="12.75">
      <c r="A152" s="24" t="s">
        <v>58</v>
      </c>
      <c r="C152" s="32">
        <f>MAY!E130</f>
        <v>0</v>
      </c>
      <c r="D152" s="32">
        <f>MAY!E131</f>
        <v>0</v>
      </c>
      <c r="E152" s="32">
        <f>MAY!E132</f>
        <v>0</v>
      </c>
      <c r="F152" s="32">
        <f>MAY!E133</f>
        <v>0</v>
      </c>
      <c r="G152" s="32">
        <f>MAY!E134</f>
        <v>0</v>
      </c>
      <c r="H152" s="32">
        <f>MAY!E135</f>
        <v>0</v>
      </c>
    </row>
    <row r="153" spans="1:8" ht="12.75">
      <c r="A153" s="24" t="s">
        <v>59</v>
      </c>
      <c r="C153" s="32">
        <f>JUN!E130</f>
        <v>0</v>
      </c>
      <c r="D153" s="32">
        <f>JUN!E131</f>
        <v>0</v>
      </c>
      <c r="E153" s="32">
        <f>JUN!E132</f>
        <v>0</v>
      </c>
      <c r="F153" s="32">
        <f>JUN!E133</f>
        <v>0</v>
      </c>
      <c r="G153" s="32">
        <f>JUN!E134</f>
        <v>0</v>
      </c>
      <c r="H153" s="32">
        <f>JUN!E135</f>
        <v>0</v>
      </c>
    </row>
    <row r="154" spans="1:8" ht="12.75">
      <c r="A154" s="33" t="s">
        <v>47</v>
      </c>
      <c r="B154" s="20"/>
      <c r="C154" s="37">
        <f aca="true" t="shared" si="6" ref="C154:H154">SUM(C142:C153)/COUNTIF(C142:C153,"&lt;&gt;0")</f>
        <v>4924332.375</v>
      </c>
      <c r="D154" s="37">
        <f t="shared" si="6"/>
        <v>2202479.625</v>
      </c>
      <c r="E154" s="37">
        <f t="shared" si="6"/>
        <v>1945004.125</v>
      </c>
      <c r="F154" s="37">
        <f t="shared" si="6"/>
        <v>13448.625</v>
      </c>
      <c r="G154" s="37">
        <f t="shared" si="6"/>
        <v>763400</v>
      </c>
      <c r="H154" s="37" t="e">
        <f t="shared" si="6"/>
        <v>#DIV/0!</v>
      </c>
    </row>
  </sheetData>
  <sheetProtection selectLockedCells="1" selectUnlockedCells="1"/>
  <mergeCells count="11"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  <mergeCell ref="J78:L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2" max="255" man="1"/>
    <brk id="11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8">
      <selection activeCell="C26" sqref="C26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71</v>
      </c>
      <c r="C4" s="14" t="s">
        <v>70</v>
      </c>
      <c r="D4" s="14" t="s">
        <v>69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JUL!B6</f>
        <v>5362</v>
      </c>
      <c r="C5" s="20">
        <f>JUL!C6</f>
        <v>23</v>
      </c>
      <c r="D5" s="20">
        <f>JUL!D6</f>
        <v>0</v>
      </c>
      <c r="E5" s="20">
        <f>JUL!E6</f>
        <v>978</v>
      </c>
      <c r="F5" s="20">
        <f>JUL!F6</f>
        <v>3247</v>
      </c>
      <c r="G5" s="20">
        <f>JUL!G6</f>
        <v>66</v>
      </c>
      <c r="H5" s="20">
        <f>JUL!H6</f>
        <v>37645</v>
      </c>
      <c r="I5" s="20">
        <f aca="true" t="shared" si="0" ref="I5:I16">SUM(B5:H5)</f>
        <v>47321</v>
      </c>
    </row>
    <row r="6" spans="1:9" ht="12.75">
      <c r="A6" s="24" t="s">
        <v>49</v>
      </c>
      <c r="B6" s="20">
        <f>AUG!B6</f>
        <v>5262</v>
      </c>
      <c r="C6" s="20">
        <f>AUG!C6</f>
        <v>27</v>
      </c>
      <c r="D6" s="20">
        <f>AUG!D6</f>
        <v>0</v>
      </c>
      <c r="E6" s="20">
        <f>AUG!E6</f>
        <v>1008</v>
      </c>
      <c r="F6" s="20">
        <f>AUG!F6</f>
        <v>3249</v>
      </c>
      <c r="G6" s="20">
        <f>AUG!G6</f>
        <v>62</v>
      </c>
      <c r="H6" s="20">
        <f>AUG!H6</f>
        <v>38088</v>
      </c>
      <c r="I6" s="20">
        <f t="shared" si="0"/>
        <v>47696</v>
      </c>
    </row>
    <row r="7" spans="1:9" ht="12.75">
      <c r="A7" s="24" t="s">
        <v>50</v>
      </c>
      <c r="B7" s="20">
        <f>SEP!B6</f>
        <v>5180</v>
      </c>
      <c r="C7" s="20">
        <f>SEP!C6</f>
        <v>35</v>
      </c>
      <c r="D7" s="20">
        <f>SEP!D6</f>
        <v>0</v>
      </c>
      <c r="E7" s="20">
        <f>SEP!E6</f>
        <v>997</v>
      </c>
      <c r="F7" s="20">
        <f>SEP!F6</f>
        <v>3282</v>
      </c>
      <c r="G7" s="20">
        <f>SEP!G6</f>
        <v>64</v>
      </c>
      <c r="H7" s="20">
        <f>SEP!H6</f>
        <v>38173</v>
      </c>
      <c r="I7" s="20">
        <f t="shared" si="0"/>
        <v>47731</v>
      </c>
    </row>
    <row r="8" spans="1:9" ht="12.75">
      <c r="A8" s="24" t="s">
        <v>51</v>
      </c>
      <c r="B8" s="20">
        <f>OCT!B6</f>
        <v>5217</v>
      </c>
      <c r="C8" s="20">
        <f>OCT!C6</f>
        <v>39</v>
      </c>
      <c r="D8" s="20">
        <f>OCT!D6</f>
        <v>0</v>
      </c>
      <c r="E8" s="20">
        <f>OCT!E6</f>
        <v>1012</v>
      </c>
      <c r="F8" s="20">
        <f>OCT!F6</f>
        <v>3295</v>
      </c>
      <c r="G8" s="20">
        <f>OCT!G6</f>
        <v>67</v>
      </c>
      <c r="H8" s="20">
        <f>OCT!H6</f>
        <v>38796</v>
      </c>
      <c r="I8" s="20">
        <f t="shared" si="0"/>
        <v>48426</v>
      </c>
    </row>
    <row r="9" spans="1:9" ht="12.75">
      <c r="A9" s="24" t="s">
        <v>52</v>
      </c>
      <c r="B9" s="20">
        <f>NOV!B6</f>
        <v>5211</v>
      </c>
      <c r="C9" s="20">
        <f>NOV!C6</f>
        <v>29</v>
      </c>
      <c r="D9" s="20">
        <f>NOV!D6</f>
        <v>0</v>
      </c>
      <c r="E9" s="20">
        <f>NOV!E6</f>
        <v>1060</v>
      </c>
      <c r="F9" s="20">
        <f>NOV!F6</f>
        <v>3334</v>
      </c>
      <c r="G9" s="20">
        <f>NOV!G6</f>
        <v>63</v>
      </c>
      <c r="H9" s="20">
        <f>NOV!H6</f>
        <v>38461</v>
      </c>
      <c r="I9" s="20">
        <f t="shared" si="0"/>
        <v>48158</v>
      </c>
    </row>
    <row r="10" spans="1:9" ht="12.75">
      <c r="A10" s="24" t="s">
        <v>53</v>
      </c>
      <c r="B10" s="20">
        <f>DEC!B6</f>
        <v>5218</v>
      </c>
      <c r="C10" s="20">
        <f>DEC!C6</f>
        <v>5</v>
      </c>
      <c r="D10" s="20">
        <f>DEC!D6</f>
        <v>0</v>
      </c>
      <c r="E10" s="20">
        <f>DEC!E6</f>
        <v>1061</v>
      </c>
      <c r="F10" s="20">
        <f>DEC!F6</f>
        <v>3325</v>
      </c>
      <c r="G10" s="20">
        <f>DEC!G6</f>
        <v>68</v>
      </c>
      <c r="H10" s="20">
        <f>DEC!H6</f>
        <v>38974</v>
      </c>
      <c r="I10" s="20">
        <f t="shared" si="0"/>
        <v>48651</v>
      </c>
    </row>
    <row r="11" spans="1:9" ht="12.75">
      <c r="A11" s="24" t="s">
        <v>54</v>
      </c>
      <c r="B11" s="20">
        <f>JAN!B6</f>
        <v>5149</v>
      </c>
      <c r="C11" s="20">
        <f>JAN!C6</f>
        <v>19</v>
      </c>
      <c r="D11" s="20">
        <f>JAN!D6</f>
        <v>0</v>
      </c>
      <c r="E11" s="20">
        <f>JAN!E6</f>
        <v>1094</v>
      </c>
      <c r="F11" s="20">
        <f>JAN!F6</f>
        <v>3349</v>
      </c>
      <c r="G11" s="20">
        <f>JAN!G6</f>
        <v>67</v>
      </c>
      <c r="H11" s="20">
        <f>JAN!H6</f>
        <v>39097</v>
      </c>
      <c r="I11" s="20">
        <f t="shared" si="0"/>
        <v>48775</v>
      </c>
    </row>
    <row r="12" spans="1:9" ht="12.75">
      <c r="A12" s="24" t="s">
        <v>55</v>
      </c>
      <c r="B12" s="20">
        <f>FEB!B6</f>
        <v>5081</v>
      </c>
      <c r="C12" s="20">
        <f>FEB!C6</f>
        <v>0</v>
      </c>
      <c r="D12" s="20">
        <f>FEB!D6</f>
        <v>0</v>
      </c>
      <c r="E12" s="20">
        <f>FEB!E6</f>
        <v>1065</v>
      </c>
      <c r="F12" s="20">
        <f>FEB!F6</f>
        <v>3335</v>
      </c>
      <c r="G12" s="20">
        <f>FEB!G6</f>
        <v>67</v>
      </c>
      <c r="H12" s="20">
        <f>FEB!H6</f>
        <v>39140</v>
      </c>
      <c r="I12" s="20">
        <f t="shared" si="0"/>
        <v>48688</v>
      </c>
    </row>
    <row r="13" spans="1:9" ht="12.75">
      <c r="A13" s="24" t="s">
        <v>56</v>
      </c>
      <c r="B13" s="20">
        <f>MAR!B6</f>
        <v>0</v>
      </c>
      <c r="C13" s="20">
        <f>MAR!C6</f>
        <v>0</v>
      </c>
      <c r="D13" s="20">
        <f>MAR!D6</f>
        <v>0</v>
      </c>
      <c r="E13" s="20">
        <f>MAR!E6</f>
        <v>0</v>
      </c>
      <c r="F13" s="20">
        <f>MAR!F6</f>
        <v>0</v>
      </c>
      <c r="G13" s="20">
        <f>MAR!G6</f>
        <v>0</v>
      </c>
      <c r="H13" s="20">
        <f>MAR!H6</f>
        <v>0</v>
      </c>
      <c r="I13" s="20">
        <f t="shared" si="0"/>
        <v>0</v>
      </c>
    </row>
    <row r="14" spans="1:9" ht="12.75">
      <c r="A14" s="24" t="s">
        <v>57</v>
      </c>
      <c r="B14" s="20">
        <f>APR!B6</f>
        <v>0</v>
      </c>
      <c r="C14" s="20">
        <f>APR!C6</f>
        <v>0</v>
      </c>
      <c r="D14" s="20">
        <f>APR!D6</f>
        <v>0</v>
      </c>
      <c r="E14" s="20">
        <f>APR!E6</f>
        <v>0</v>
      </c>
      <c r="F14" s="20">
        <f>APR!F6</f>
        <v>0</v>
      </c>
      <c r="G14" s="20">
        <f>APR!G6</f>
        <v>0</v>
      </c>
      <c r="H14" s="20">
        <f>APR!H6</f>
        <v>0</v>
      </c>
      <c r="I14" s="20">
        <f t="shared" si="0"/>
        <v>0</v>
      </c>
    </row>
    <row r="15" spans="1:9" ht="12.75">
      <c r="A15" s="24" t="s">
        <v>58</v>
      </c>
      <c r="B15" s="20">
        <f>MAY!B6</f>
        <v>0</v>
      </c>
      <c r="C15" s="20">
        <f>MAY!C6</f>
        <v>0</v>
      </c>
      <c r="D15" s="20">
        <f>MAY!D6</f>
        <v>0</v>
      </c>
      <c r="E15" s="20">
        <f>MAY!E6</f>
        <v>0</v>
      </c>
      <c r="F15" s="20">
        <f>MAY!F6</f>
        <v>0</v>
      </c>
      <c r="G15" s="20">
        <f>MAY!G6</f>
        <v>0</v>
      </c>
      <c r="H15" s="20">
        <f>MAY!H6</f>
        <v>0</v>
      </c>
      <c r="I15" s="20">
        <f t="shared" si="0"/>
        <v>0</v>
      </c>
    </row>
    <row r="16" spans="1:9" ht="12.75">
      <c r="A16" s="24" t="s">
        <v>59</v>
      </c>
      <c r="B16" s="20">
        <f>JUN!B6</f>
        <v>0</v>
      </c>
      <c r="C16" s="20">
        <f>JUN!C6</f>
        <v>0</v>
      </c>
      <c r="D16" s="20">
        <f>JUN!D6</f>
        <v>0</v>
      </c>
      <c r="E16" s="20">
        <f>JUN!E6</f>
        <v>0</v>
      </c>
      <c r="F16" s="20">
        <f>JUN!F6</f>
        <v>0</v>
      </c>
      <c r="G16" s="20">
        <f>JUN!G6</f>
        <v>0</v>
      </c>
      <c r="H16" s="20">
        <f>JUN!H6</f>
        <v>0</v>
      </c>
      <c r="I16" s="20">
        <f t="shared" si="0"/>
        <v>0</v>
      </c>
    </row>
    <row r="17" spans="1:9" ht="12.75">
      <c r="A17" s="17" t="s">
        <v>47</v>
      </c>
      <c r="B17" s="20">
        <f>SUM(B5:B16)/COUNTIF(B5:B16,"&lt;&gt;0")</f>
        <v>5210</v>
      </c>
      <c r="C17" s="20">
        <f aca="true" t="shared" si="1" ref="C17:I17">SUM(C5:C16)/COUNTIF(C5:C16,"&lt;&gt;0")</f>
        <v>25.285714285714285</v>
      </c>
      <c r="D17" s="20" t="e">
        <f t="shared" si="1"/>
        <v>#DIV/0!</v>
      </c>
      <c r="E17" s="20">
        <f t="shared" si="1"/>
        <v>1034.375</v>
      </c>
      <c r="F17" s="20">
        <f t="shared" si="1"/>
        <v>3302</v>
      </c>
      <c r="G17" s="20">
        <f t="shared" si="1"/>
        <v>65.5</v>
      </c>
      <c r="H17" s="20">
        <f t="shared" si="1"/>
        <v>38546.75</v>
      </c>
      <c r="I17" s="20">
        <f t="shared" si="1"/>
        <v>48180.75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71</v>
      </c>
      <c r="C20" s="14" t="s">
        <v>70</v>
      </c>
      <c r="D20" s="14" t="s">
        <v>69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JUL!B17</f>
        <v>1642</v>
      </c>
      <c r="C21" s="23">
        <f>JUL!C17</f>
        <v>8</v>
      </c>
      <c r="D21" s="23">
        <f>JUL!D17</f>
        <v>0</v>
      </c>
      <c r="E21" s="23">
        <f>JUL!E17</f>
        <v>959</v>
      </c>
      <c r="F21" s="23">
        <f>JUL!F17</f>
        <v>3116</v>
      </c>
      <c r="G21" s="23">
        <f>JUL!G17</f>
        <v>59</v>
      </c>
      <c r="H21" s="23">
        <f>JUL!H17</f>
        <v>18850</v>
      </c>
      <c r="I21" s="20">
        <f aca="true" t="shared" si="2" ref="I21:I32">SUM(B21:H21)</f>
        <v>24634</v>
      </c>
    </row>
    <row r="22" spans="1:9" ht="12.75">
      <c r="A22" s="24" t="s">
        <v>49</v>
      </c>
      <c r="B22" s="23">
        <f>AUG!B17</f>
        <v>1620</v>
      </c>
      <c r="C22" s="23">
        <f>AUG!C17</f>
        <v>8</v>
      </c>
      <c r="D22" s="23">
        <f>AUG!D17</f>
        <v>0</v>
      </c>
      <c r="E22" s="23">
        <f>AUG!E17</f>
        <v>992</v>
      </c>
      <c r="F22" s="23">
        <f>AUG!F17</f>
        <v>3124</v>
      </c>
      <c r="G22" s="23">
        <f>AUG!G17</f>
        <v>55</v>
      </c>
      <c r="H22" s="23">
        <f>AUG!H17</f>
        <v>19011</v>
      </c>
      <c r="I22" s="20">
        <f t="shared" si="2"/>
        <v>24810</v>
      </c>
    </row>
    <row r="23" spans="1:9" ht="12.75">
      <c r="A23" s="24" t="s">
        <v>50</v>
      </c>
      <c r="B23" s="23">
        <f>SEP!B17</f>
        <v>1595</v>
      </c>
      <c r="C23" s="23">
        <f>SEP!C17</f>
        <v>9</v>
      </c>
      <c r="D23" s="23">
        <f>SEP!D17</f>
        <v>0</v>
      </c>
      <c r="E23" s="23">
        <f>SEP!E17</f>
        <v>979</v>
      </c>
      <c r="F23" s="23">
        <f>SEP!F17</f>
        <v>3147</v>
      </c>
      <c r="G23" s="23">
        <f>SEP!G17</f>
        <v>57</v>
      </c>
      <c r="H23" s="23">
        <f>SEP!H17</f>
        <v>19064</v>
      </c>
      <c r="I23" s="20">
        <f t="shared" si="2"/>
        <v>24851</v>
      </c>
    </row>
    <row r="24" spans="1:9" ht="12.75">
      <c r="A24" s="24" t="s">
        <v>51</v>
      </c>
      <c r="B24" s="23">
        <f>OCT!B17</f>
        <v>1609</v>
      </c>
      <c r="C24" s="23">
        <f>OCT!C17</f>
        <v>10</v>
      </c>
      <c r="D24" s="23">
        <f>OCT!D17</f>
        <v>0</v>
      </c>
      <c r="E24" s="23">
        <f>OCT!E17</f>
        <v>992</v>
      </c>
      <c r="F24" s="23">
        <f>OCT!F17</f>
        <v>3161</v>
      </c>
      <c r="G24" s="23">
        <f>OCT!G17</f>
        <v>59</v>
      </c>
      <c r="H24" s="23">
        <f>OCT!H17</f>
        <v>19427</v>
      </c>
      <c r="I24" s="20">
        <f t="shared" si="2"/>
        <v>25258</v>
      </c>
    </row>
    <row r="25" spans="1:9" ht="12.75">
      <c r="A25" s="24" t="s">
        <v>52</v>
      </c>
      <c r="B25" s="20">
        <f>NOV!B17</f>
        <v>1604</v>
      </c>
      <c r="C25" s="20">
        <f>NOV!C17</f>
        <v>10</v>
      </c>
      <c r="D25" s="20">
        <f>NOV!D17</f>
        <v>0</v>
      </c>
      <c r="E25" s="20">
        <f>NOV!E17</f>
        <v>1036</v>
      </c>
      <c r="F25" s="20">
        <f>NOV!F17</f>
        <v>3189</v>
      </c>
      <c r="G25" s="20">
        <f>NOV!G17</f>
        <v>56</v>
      </c>
      <c r="H25" s="20">
        <f>NOV!H17</f>
        <v>19201</v>
      </c>
      <c r="I25" s="20">
        <f t="shared" si="2"/>
        <v>25096</v>
      </c>
    </row>
    <row r="26" spans="1:9" ht="12.75">
      <c r="A26" s="24" t="s">
        <v>53</v>
      </c>
      <c r="B26" s="20">
        <f>DEC!B17</f>
        <v>1614</v>
      </c>
      <c r="C26" s="20">
        <f>DEC!C17</f>
        <v>3</v>
      </c>
      <c r="D26" s="20">
        <f>DEC!D17</f>
        <v>0</v>
      </c>
      <c r="E26" s="20">
        <f>DEC!E17</f>
        <v>1036</v>
      </c>
      <c r="F26" s="20">
        <f>DEC!F17</f>
        <v>3189</v>
      </c>
      <c r="G26" s="20">
        <f>DEC!G17</f>
        <v>60</v>
      </c>
      <c r="H26" s="20">
        <f>DEC!H17</f>
        <v>19417</v>
      </c>
      <c r="I26" s="20">
        <f t="shared" si="2"/>
        <v>25319</v>
      </c>
    </row>
    <row r="27" spans="1:9" ht="12.75">
      <c r="A27" s="24" t="s">
        <v>54</v>
      </c>
      <c r="B27" s="20">
        <f>JAN!B17</f>
        <v>1595</v>
      </c>
      <c r="C27" s="20">
        <f>JAN!C17</f>
        <v>5</v>
      </c>
      <c r="D27" s="20">
        <f>JAN!D17</f>
        <v>0</v>
      </c>
      <c r="E27" s="20">
        <f>JAN!E17</f>
        <v>1070</v>
      </c>
      <c r="F27" s="20">
        <f>JAN!F17</f>
        <v>3204</v>
      </c>
      <c r="G27" s="20">
        <f>JAN!G17</f>
        <v>59</v>
      </c>
      <c r="H27" s="20">
        <f>JAN!H17</f>
        <v>19469</v>
      </c>
      <c r="I27" s="20">
        <f t="shared" si="2"/>
        <v>25402</v>
      </c>
    </row>
    <row r="28" spans="1:9" ht="12.75">
      <c r="A28" s="24" t="s">
        <v>55</v>
      </c>
      <c r="B28" s="20">
        <f>FEB!B17</f>
        <v>1574</v>
      </c>
      <c r="C28" s="20">
        <f>FEB!C17</f>
        <v>0</v>
      </c>
      <c r="D28" s="20">
        <f>FEB!D17</f>
        <v>0</v>
      </c>
      <c r="E28" s="20">
        <f>FEB!E17</f>
        <v>1041</v>
      </c>
      <c r="F28" s="20">
        <f>FEB!F17</f>
        <v>3200</v>
      </c>
      <c r="G28" s="20">
        <f>FEB!G17</f>
        <v>58</v>
      </c>
      <c r="H28" s="20">
        <f>FEB!H17</f>
        <v>19499</v>
      </c>
      <c r="I28" s="20">
        <f t="shared" si="2"/>
        <v>25372</v>
      </c>
    </row>
    <row r="29" spans="1:9" ht="12.75">
      <c r="A29" s="24" t="s">
        <v>56</v>
      </c>
      <c r="B29" s="20">
        <f>MAR!B17</f>
        <v>0</v>
      </c>
      <c r="C29" s="20">
        <f>MAR!C17</f>
        <v>0</v>
      </c>
      <c r="D29" s="20">
        <f>MAR!D17</f>
        <v>0</v>
      </c>
      <c r="E29" s="20">
        <f>MAR!E17</f>
        <v>0</v>
      </c>
      <c r="F29" s="20">
        <f>MAR!F17</f>
        <v>0</v>
      </c>
      <c r="G29" s="20">
        <f>MAR!G17</f>
        <v>0</v>
      </c>
      <c r="H29" s="20">
        <f>MAR!H17</f>
        <v>0</v>
      </c>
      <c r="I29" s="20">
        <f t="shared" si="2"/>
        <v>0</v>
      </c>
    </row>
    <row r="30" spans="1:9" ht="12.75">
      <c r="A30" s="24" t="s">
        <v>57</v>
      </c>
      <c r="B30" s="20">
        <f>APR!B17</f>
        <v>0</v>
      </c>
      <c r="C30" s="20">
        <f>APR!C17</f>
        <v>0</v>
      </c>
      <c r="D30" s="20">
        <f>APR!D17</f>
        <v>0</v>
      </c>
      <c r="E30" s="20">
        <f>APR!E17</f>
        <v>0</v>
      </c>
      <c r="F30" s="20">
        <f>APR!F17</f>
        <v>0</v>
      </c>
      <c r="G30" s="20">
        <f>APR!G17</f>
        <v>0</v>
      </c>
      <c r="H30" s="20">
        <f>APR!H17</f>
        <v>0</v>
      </c>
      <c r="I30" s="20">
        <f t="shared" si="2"/>
        <v>0</v>
      </c>
    </row>
    <row r="31" spans="1:9" ht="12.75">
      <c r="A31" s="24" t="s">
        <v>58</v>
      </c>
      <c r="B31" s="20">
        <f>MAY!B17</f>
        <v>0</v>
      </c>
      <c r="C31" s="20">
        <f>MAY!C17</f>
        <v>0</v>
      </c>
      <c r="D31" s="20">
        <f>MAY!D17</f>
        <v>0</v>
      </c>
      <c r="E31" s="20">
        <f>MAY!E17</f>
        <v>0</v>
      </c>
      <c r="F31" s="20">
        <f>MAY!F17</f>
        <v>0</v>
      </c>
      <c r="G31" s="20">
        <f>MAY!G17</f>
        <v>0</v>
      </c>
      <c r="H31" s="20">
        <f>MAY!H17</f>
        <v>0</v>
      </c>
      <c r="I31" s="20">
        <f t="shared" si="2"/>
        <v>0</v>
      </c>
    </row>
    <row r="32" spans="1:9" ht="12.75">
      <c r="A32" s="24" t="s">
        <v>59</v>
      </c>
      <c r="B32" s="20">
        <f>JUN!B17</f>
        <v>0</v>
      </c>
      <c r="C32" s="20">
        <f>JUN!C17</f>
        <v>0</v>
      </c>
      <c r="D32" s="20">
        <f>JUN!D17</f>
        <v>0</v>
      </c>
      <c r="E32" s="20">
        <f>JUN!E17</f>
        <v>0</v>
      </c>
      <c r="F32" s="20">
        <f>JUN!F17</f>
        <v>0</v>
      </c>
      <c r="G32" s="20">
        <f>JUN!G17</f>
        <v>0</v>
      </c>
      <c r="H32" s="20">
        <f>JUN!H17</f>
        <v>0</v>
      </c>
      <c r="I32" s="20">
        <f t="shared" si="2"/>
        <v>0</v>
      </c>
    </row>
    <row r="33" spans="1:9" ht="12.75">
      <c r="A33" s="17" t="s">
        <v>47</v>
      </c>
      <c r="B33" s="20">
        <f aca="true" t="shared" si="3" ref="B33:I33">SUM(B21:B32)/COUNTIF(B21:B32,"&lt;&gt;0")</f>
        <v>1606.625</v>
      </c>
      <c r="C33" s="20">
        <f t="shared" si="3"/>
        <v>7.571428571428571</v>
      </c>
      <c r="D33" s="20" t="e">
        <f t="shared" si="3"/>
        <v>#DIV/0!</v>
      </c>
      <c r="E33" s="20">
        <f t="shared" si="3"/>
        <v>1013.125</v>
      </c>
      <c r="F33" s="20">
        <f t="shared" si="3"/>
        <v>3166.25</v>
      </c>
      <c r="G33" s="20">
        <f t="shared" si="3"/>
        <v>57.875</v>
      </c>
      <c r="H33" s="20">
        <f t="shared" si="3"/>
        <v>19242.25</v>
      </c>
      <c r="I33" s="20">
        <f t="shared" si="3"/>
        <v>25092.75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71</v>
      </c>
      <c r="C36" s="14" t="s">
        <v>70</v>
      </c>
      <c r="D36" s="14" t="s">
        <v>69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JUL!B28</f>
        <v>1181195</v>
      </c>
      <c r="C37" s="20">
        <f>JUL!C28</f>
        <v>5528</v>
      </c>
      <c r="D37" s="20">
        <f>JUL!D28</f>
        <v>0</v>
      </c>
      <c r="E37" s="20">
        <f>JUL!E28</f>
        <v>292232</v>
      </c>
      <c r="F37" s="20">
        <f>JUL!F28</f>
        <v>656470</v>
      </c>
      <c r="G37" s="20">
        <f>JUL!G28</f>
        <v>19358</v>
      </c>
      <c r="H37" s="20">
        <f>JUL!H28</f>
        <v>8406758</v>
      </c>
      <c r="I37" s="20">
        <f aca="true" t="shared" si="4" ref="I37:I48">SUM(B37:H37)</f>
        <v>10561541</v>
      </c>
    </row>
    <row r="38" spans="1:9" ht="12.75">
      <c r="A38" s="24" t="s">
        <v>49</v>
      </c>
      <c r="B38" s="20">
        <f>AUG!B28</f>
        <v>1157700</v>
      </c>
      <c r="C38" s="20">
        <f>AUG!C28</f>
        <v>7453</v>
      </c>
      <c r="D38" s="20">
        <f>AUG!D28</f>
        <v>0</v>
      </c>
      <c r="E38" s="20">
        <f>AUG!E28</f>
        <v>302238</v>
      </c>
      <c r="F38" s="20">
        <f>AUG!F28</f>
        <v>656189</v>
      </c>
      <c r="G38" s="20">
        <f>AUG!G28</f>
        <v>17938</v>
      </c>
      <c r="H38" s="20">
        <f>AUG!H28</f>
        <v>8496802</v>
      </c>
      <c r="I38" s="20">
        <f t="shared" si="4"/>
        <v>10638320</v>
      </c>
    </row>
    <row r="39" spans="1:9" ht="12.75">
      <c r="A39" s="24" t="s">
        <v>50</v>
      </c>
      <c r="B39" s="20">
        <f>SEP!B28</f>
        <v>1139919</v>
      </c>
      <c r="C39" s="20">
        <f>SEP!C28</f>
        <v>9121</v>
      </c>
      <c r="D39" s="20">
        <f>SEP!D28</f>
        <v>0</v>
      </c>
      <c r="E39" s="20">
        <f>SEP!E28</f>
        <v>297630</v>
      </c>
      <c r="F39" s="20">
        <f>SEP!F28</f>
        <v>665039</v>
      </c>
      <c r="G39" s="20">
        <f>SEP!G28</f>
        <v>18376</v>
      </c>
      <c r="H39" s="20">
        <f>SEP!H28</f>
        <v>8480882</v>
      </c>
      <c r="I39" s="20">
        <f t="shared" si="4"/>
        <v>10610967</v>
      </c>
    </row>
    <row r="40" spans="1:9" ht="12.75">
      <c r="A40" s="24" t="s">
        <v>51</v>
      </c>
      <c r="B40" s="20">
        <f>OCT!B28</f>
        <v>1197939</v>
      </c>
      <c r="C40" s="20">
        <f>OCT!C28</f>
        <v>9802</v>
      </c>
      <c r="D40" s="20">
        <f>OCT!D28</f>
        <v>0</v>
      </c>
      <c r="E40" s="20">
        <f>OCT!E28</f>
        <v>310303</v>
      </c>
      <c r="F40" s="20">
        <f>OCT!F28</f>
        <v>702492</v>
      </c>
      <c r="G40" s="20">
        <f>OCT!G28</f>
        <v>20227</v>
      </c>
      <c r="H40" s="20">
        <f>OCT!H28</f>
        <v>9041607</v>
      </c>
      <c r="I40" s="20">
        <f t="shared" si="4"/>
        <v>11282370</v>
      </c>
    </row>
    <row r="41" spans="1:9" ht="12.75">
      <c r="A41" s="24" t="s">
        <v>52</v>
      </c>
      <c r="B41" s="20">
        <f>NOV!B28</f>
        <v>1194468</v>
      </c>
      <c r="C41" s="20">
        <f>NOV!C28</f>
        <v>7045</v>
      </c>
      <c r="D41" s="20">
        <f>NOV!D28</f>
        <v>0</v>
      </c>
      <c r="E41" s="20">
        <f>NOV!E28</f>
        <v>321936</v>
      </c>
      <c r="F41" s="20">
        <f>NOV!F28</f>
        <v>709800</v>
      </c>
      <c r="G41" s="20">
        <f>NOV!G28</f>
        <v>19015</v>
      </c>
      <c r="H41" s="20">
        <f>NOV!H28</f>
        <v>8915359</v>
      </c>
      <c r="I41" s="20">
        <f t="shared" si="4"/>
        <v>11167623</v>
      </c>
    </row>
    <row r="42" spans="1:9" ht="12.75">
      <c r="A42" s="24" t="s">
        <v>53</v>
      </c>
      <c r="B42" s="20">
        <f>DEC!B28</f>
        <v>1194764</v>
      </c>
      <c r="C42" s="20">
        <f>DEC!C28</f>
        <v>1527</v>
      </c>
      <c r="D42" s="20">
        <f>DEC!D28</f>
        <v>0</v>
      </c>
      <c r="E42" s="20">
        <f>DEC!E28</f>
        <v>323221</v>
      </c>
      <c r="F42" s="20">
        <f>DEC!F28</f>
        <v>709517</v>
      </c>
      <c r="G42" s="20">
        <f>DEC!G28</f>
        <v>20567</v>
      </c>
      <c r="H42" s="20">
        <f>DEC!H28</f>
        <v>8992215</v>
      </c>
      <c r="I42" s="20">
        <f t="shared" si="4"/>
        <v>11241811</v>
      </c>
    </row>
    <row r="43" spans="1:9" ht="12.75">
      <c r="A43" s="24" t="s">
        <v>54</v>
      </c>
      <c r="B43" s="20">
        <f>JAN!B28</f>
        <v>1175465</v>
      </c>
      <c r="C43" s="20">
        <f>JAN!C28</f>
        <v>4248</v>
      </c>
      <c r="D43" s="20">
        <f>JAN!D28</f>
        <v>0</v>
      </c>
      <c r="E43" s="20">
        <f>JAN!E28</f>
        <v>333206</v>
      </c>
      <c r="F43" s="20">
        <f>JAN!F28</f>
        <v>702510</v>
      </c>
      <c r="G43" s="20">
        <f>JAN!G28</f>
        <v>20209</v>
      </c>
      <c r="H43" s="20">
        <f>JAN!H28</f>
        <v>8994163</v>
      </c>
      <c r="I43" s="20">
        <f t="shared" si="4"/>
        <v>11229801</v>
      </c>
    </row>
    <row r="44" spans="1:9" ht="12.75">
      <c r="A44" s="24" t="s">
        <v>55</v>
      </c>
      <c r="B44" s="20">
        <f>FEB!B28</f>
        <v>1164545</v>
      </c>
      <c r="C44" s="20">
        <f>FEB!C28</f>
        <v>0</v>
      </c>
      <c r="D44" s="20">
        <f>FEB!D28</f>
        <v>0</v>
      </c>
      <c r="E44" s="20">
        <f>FEB!E28</f>
        <v>324661</v>
      </c>
      <c r="F44" s="20">
        <f>FEB!F28</f>
        <v>700551</v>
      </c>
      <c r="G44" s="20">
        <f>FEB!G28</f>
        <v>19782</v>
      </c>
      <c r="H44" s="20">
        <f>FEB!H28</f>
        <v>9065831</v>
      </c>
      <c r="I44" s="20">
        <f t="shared" si="4"/>
        <v>11275370</v>
      </c>
    </row>
    <row r="45" spans="1:9" ht="12.75">
      <c r="A45" s="24" t="s">
        <v>56</v>
      </c>
      <c r="B45" s="20">
        <f>MAR!B28</f>
        <v>0</v>
      </c>
      <c r="C45" s="20">
        <f>MAR!C28</f>
        <v>0</v>
      </c>
      <c r="D45" s="20">
        <f>MAR!D28</f>
        <v>0</v>
      </c>
      <c r="E45" s="20">
        <f>MAR!E28</f>
        <v>0</v>
      </c>
      <c r="F45" s="20">
        <f>MAR!F28</f>
        <v>0</v>
      </c>
      <c r="G45" s="20">
        <f>MAR!G28</f>
        <v>0</v>
      </c>
      <c r="H45" s="20">
        <f>MAR!H28</f>
        <v>0</v>
      </c>
      <c r="I45" s="20">
        <f t="shared" si="4"/>
        <v>0</v>
      </c>
    </row>
    <row r="46" spans="1:9" ht="12.75">
      <c r="A46" s="24" t="s">
        <v>57</v>
      </c>
      <c r="B46" s="20">
        <f>APR!B28</f>
        <v>0</v>
      </c>
      <c r="C46" s="20">
        <f>APR!C28</f>
        <v>0</v>
      </c>
      <c r="D46" s="20">
        <f>APR!D28</f>
        <v>0</v>
      </c>
      <c r="E46" s="20">
        <f>APR!E28</f>
        <v>0</v>
      </c>
      <c r="F46" s="20">
        <f>APR!F28</f>
        <v>0</v>
      </c>
      <c r="G46" s="20">
        <f>APR!G28</f>
        <v>0</v>
      </c>
      <c r="H46" s="20">
        <f>APR!H28</f>
        <v>0</v>
      </c>
      <c r="I46" s="20">
        <f t="shared" si="4"/>
        <v>0</v>
      </c>
    </row>
    <row r="47" spans="1:9" ht="12.75">
      <c r="A47" s="24" t="s">
        <v>58</v>
      </c>
      <c r="B47" s="20">
        <f>MAY!B28</f>
        <v>0</v>
      </c>
      <c r="C47" s="20">
        <f>MAY!C28</f>
        <v>0</v>
      </c>
      <c r="D47" s="20">
        <f>MAY!D28</f>
        <v>0</v>
      </c>
      <c r="E47" s="20">
        <f>MAY!E28</f>
        <v>0</v>
      </c>
      <c r="F47" s="20">
        <f>MAY!F28</f>
        <v>0</v>
      </c>
      <c r="G47" s="20">
        <f>MAY!G28</f>
        <v>0</v>
      </c>
      <c r="H47" s="20">
        <f>MAY!H28</f>
        <v>0</v>
      </c>
      <c r="I47" s="20">
        <f t="shared" si="4"/>
        <v>0</v>
      </c>
    </row>
    <row r="48" spans="1:9" ht="12.75">
      <c r="A48" s="24" t="s">
        <v>59</v>
      </c>
      <c r="B48" s="20">
        <f>JUN!B28</f>
        <v>0</v>
      </c>
      <c r="C48" s="20">
        <f>JUN!C28</f>
        <v>0</v>
      </c>
      <c r="D48" s="20">
        <f>JUN!D28</f>
        <v>0</v>
      </c>
      <c r="E48" s="20">
        <f>JUN!E28</f>
        <v>0</v>
      </c>
      <c r="F48" s="20">
        <f>JUN!F28</f>
        <v>0</v>
      </c>
      <c r="G48" s="20">
        <f>JUN!G28</f>
        <v>0</v>
      </c>
      <c r="H48" s="20">
        <f>JUN!H28</f>
        <v>0</v>
      </c>
      <c r="I48" s="20">
        <f t="shared" si="4"/>
        <v>0</v>
      </c>
    </row>
    <row r="49" spans="1:9" ht="12.75">
      <c r="A49" s="17" t="s">
        <v>47</v>
      </c>
      <c r="B49" s="20">
        <f aca="true" t="shared" si="5" ref="B49:I49">SUM(B37:B48)/COUNTIF(B37:B48,"&lt;&gt;0")</f>
        <v>1175749.375</v>
      </c>
      <c r="C49" s="20">
        <f t="shared" si="5"/>
        <v>6389.142857142857</v>
      </c>
      <c r="D49" s="20" t="e">
        <f t="shared" si="5"/>
        <v>#DIV/0!</v>
      </c>
      <c r="E49" s="20">
        <f t="shared" si="5"/>
        <v>313178.375</v>
      </c>
      <c r="F49" s="20">
        <f t="shared" si="5"/>
        <v>687821</v>
      </c>
      <c r="G49" s="20">
        <f t="shared" si="5"/>
        <v>19434</v>
      </c>
      <c r="H49" s="20">
        <f t="shared" si="5"/>
        <v>8799202.125</v>
      </c>
      <c r="I49" s="20">
        <f t="shared" si="5"/>
        <v>11000975.375</v>
      </c>
    </row>
    <row r="53" ht="12.75">
      <c r="A53" s="18" t="s">
        <v>74</v>
      </c>
    </row>
    <row r="54" ht="12.75">
      <c r="A54" s="18"/>
    </row>
    <row r="55" spans="3:13" ht="12.75">
      <c r="C55" s="48" t="s">
        <v>19</v>
      </c>
      <c r="D55" s="49"/>
      <c r="E55" s="50"/>
      <c r="G55" s="48" t="s">
        <v>23</v>
      </c>
      <c r="H55" s="49"/>
      <c r="I55" s="50"/>
      <c r="K55" s="48" t="s">
        <v>24</v>
      </c>
      <c r="L55" s="49"/>
      <c r="M55" s="50"/>
    </row>
    <row r="56" spans="3:13" ht="12.75">
      <c r="C56" s="26"/>
      <c r="D56" s="26"/>
      <c r="E56" s="26" t="s">
        <v>72</v>
      </c>
      <c r="G56" s="26"/>
      <c r="H56" s="26"/>
      <c r="I56" s="26" t="s">
        <v>72</v>
      </c>
      <c r="K56" s="26"/>
      <c r="L56" s="26"/>
      <c r="M56" s="26" t="s">
        <v>72</v>
      </c>
    </row>
    <row r="57" spans="1:13" ht="12.75">
      <c r="A57" s="31" t="s">
        <v>46</v>
      </c>
      <c r="C57" s="26" t="s">
        <v>20</v>
      </c>
      <c r="D57" s="26" t="s">
        <v>21</v>
      </c>
      <c r="E57" s="26" t="s">
        <v>73</v>
      </c>
      <c r="G57" s="26" t="s">
        <v>20</v>
      </c>
      <c r="H57" s="26" t="s">
        <v>21</v>
      </c>
      <c r="I57" s="26" t="s">
        <v>73</v>
      </c>
      <c r="K57" s="26" t="s">
        <v>20</v>
      </c>
      <c r="L57" s="26" t="s">
        <v>21</v>
      </c>
      <c r="M57" s="26" t="s">
        <v>73</v>
      </c>
    </row>
    <row r="58" spans="1:13" ht="12.75">
      <c r="A58" s="24" t="s">
        <v>48</v>
      </c>
      <c r="C58" s="32">
        <f>JUL!E42</f>
        <v>24634</v>
      </c>
      <c r="D58" s="32">
        <f>JUL!E43</f>
        <v>47321</v>
      </c>
      <c r="E58" s="34">
        <f>JUL!E44</f>
        <v>1.920962896809288</v>
      </c>
      <c r="G58" s="32">
        <f>JUL!E47</f>
        <v>18850</v>
      </c>
      <c r="H58" s="32">
        <f>JUL!E48</f>
        <v>37645</v>
      </c>
      <c r="I58" s="34">
        <f>JUL!E49</f>
        <v>1.9970822281167109</v>
      </c>
      <c r="K58" s="32">
        <f>JUL!E52</f>
        <v>5784</v>
      </c>
      <c r="L58" s="32">
        <f>JUL!E53</f>
        <v>9676</v>
      </c>
      <c r="M58" s="34">
        <f>JUL!E54</f>
        <v>1.6728907330567082</v>
      </c>
    </row>
    <row r="59" spans="1:13" ht="12.75">
      <c r="A59" s="24" t="s">
        <v>49</v>
      </c>
      <c r="C59" s="32">
        <f>AUG!E42</f>
        <v>24810</v>
      </c>
      <c r="D59" s="32">
        <f>AUG!E43</f>
        <v>47696</v>
      </c>
      <c r="E59" s="34">
        <f>AUG!E44</f>
        <v>1.9224506247480855</v>
      </c>
      <c r="G59" s="32">
        <f>AUG!E47</f>
        <v>19011</v>
      </c>
      <c r="H59" s="32">
        <f>AUG!E48</f>
        <v>38088</v>
      </c>
      <c r="I59" s="34">
        <f>AUG!E49</f>
        <v>2.00347167429383</v>
      </c>
      <c r="K59" s="32">
        <f>AUG!E52</f>
        <v>5799</v>
      </c>
      <c r="L59" s="32">
        <f>AUG!E53</f>
        <v>9608</v>
      </c>
      <c r="M59" s="34">
        <f>AUG!E54</f>
        <v>1.656837385756165</v>
      </c>
    </row>
    <row r="60" spans="1:13" ht="12.75">
      <c r="A60" s="24" t="s">
        <v>50</v>
      </c>
      <c r="C60" s="32">
        <f>SEP!E42</f>
        <v>24851</v>
      </c>
      <c r="D60" s="32">
        <f>SEP!E43</f>
        <v>47731</v>
      </c>
      <c r="E60" s="34">
        <f>SEP!E44</f>
        <v>1.9206872962858637</v>
      </c>
      <c r="G60" s="32">
        <f>SEP!E47</f>
        <v>19064</v>
      </c>
      <c r="H60" s="32">
        <f>SEP!E48</f>
        <v>38173</v>
      </c>
      <c r="I60" s="34">
        <f>SEP!E49</f>
        <v>2.0023604699958035</v>
      </c>
      <c r="K60" s="32">
        <f>SEP!E52</f>
        <v>5787</v>
      </c>
      <c r="L60" s="32">
        <f>SEP!E53</f>
        <v>9558</v>
      </c>
      <c r="M60" s="34">
        <f>SEP!E54</f>
        <v>1.6516329704510109</v>
      </c>
    </row>
    <row r="61" spans="1:13" ht="12.75">
      <c r="A61" s="24" t="s">
        <v>51</v>
      </c>
      <c r="C61" s="32">
        <f>OCT!E42</f>
        <v>25258</v>
      </c>
      <c r="D61" s="32">
        <f>OCT!E43</f>
        <v>48426</v>
      </c>
      <c r="E61" s="34">
        <f>OCT!C44</f>
        <v>1.9676930995851878</v>
      </c>
      <c r="G61" s="32">
        <f>OCT!E47</f>
        <v>19427</v>
      </c>
      <c r="H61" s="32">
        <f>OCT!E48</f>
        <v>38796</v>
      </c>
      <c r="I61" s="34">
        <f>OCT!E49</f>
        <v>1.9970144644052092</v>
      </c>
      <c r="K61" s="32">
        <f>OCT!E52</f>
        <v>5831</v>
      </c>
      <c r="L61" s="32">
        <f>OCT!E53</f>
        <v>9630</v>
      </c>
      <c r="M61" s="34">
        <f>OCT!E54</f>
        <v>1.6515177499571256</v>
      </c>
    </row>
    <row r="62" spans="1:13" ht="12.75">
      <c r="A62" s="24" t="s">
        <v>52</v>
      </c>
      <c r="C62" s="32">
        <f>NOV!E42</f>
        <v>25096</v>
      </c>
      <c r="D62" s="32">
        <f>NOV!E43</f>
        <v>48158</v>
      </c>
      <c r="E62" s="34">
        <f>NOV!E44</f>
        <v>1.9189512272872171</v>
      </c>
      <c r="G62" s="32">
        <f>NOV!E47</f>
        <v>19201</v>
      </c>
      <c r="H62" s="32">
        <f>NOV!E48</f>
        <v>38461</v>
      </c>
      <c r="I62" s="34">
        <f>NOV!E49</f>
        <v>2.003072756627259</v>
      </c>
      <c r="K62" s="32">
        <f>NOV!E52</f>
        <v>5895</v>
      </c>
      <c r="L62" s="32">
        <f>NOV!E53</f>
        <v>9697</v>
      </c>
      <c r="M62" s="34">
        <f>NOV!E54</f>
        <v>1.6449533502968618</v>
      </c>
    </row>
    <row r="63" spans="1:13" ht="12.75">
      <c r="A63" s="24" t="s">
        <v>53</v>
      </c>
      <c r="C63" s="32">
        <f>DEC!E42</f>
        <v>25319</v>
      </c>
      <c r="D63" s="32">
        <f>DEC!E43</f>
        <v>48651</v>
      </c>
      <c r="E63" s="34">
        <f>DEC!E44</f>
        <v>1.9215213871005965</v>
      </c>
      <c r="G63" s="32">
        <f>DEC!E47</f>
        <v>19417</v>
      </c>
      <c r="H63" s="32">
        <f>DEC!E48</f>
        <v>38974</v>
      </c>
      <c r="I63" s="34">
        <f>DEC!E49</f>
        <v>2.0072101766493278</v>
      </c>
      <c r="K63" s="32">
        <f>DEC!E52</f>
        <v>5902</v>
      </c>
      <c r="L63" s="32">
        <f>DEC!E53</f>
        <v>9677</v>
      </c>
      <c r="M63" s="34">
        <f>DEC!E54</f>
        <v>1.6396136902744831</v>
      </c>
    </row>
    <row r="64" spans="1:13" ht="12.75">
      <c r="A64" s="24" t="s">
        <v>54</v>
      </c>
      <c r="C64" s="32">
        <f>JAN!E42</f>
        <v>25402</v>
      </c>
      <c r="D64" s="32">
        <f>JAN!E43</f>
        <v>48775</v>
      </c>
      <c r="E64" s="34">
        <f>JAN!E44</f>
        <v>1.9201243996535706</v>
      </c>
      <c r="G64" s="32">
        <f>JAN!E47</f>
        <v>19469</v>
      </c>
      <c r="H64" s="32">
        <f>JAN!E48</f>
        <v>39097</v>
      </c>
      <c r="I64" s="34">
        <f>JAN!E49</f>
        <v>2.0081668293184034</v>
      </c>
      <c r="K64" s="32">
        <f>JAN!E52</f>
        <v>5933</v>
      </c>
      <c r="L64" s="32">
        <f>JAN!E53</f>
        <v>9678</v>
      </c>
      <c r="M64" s="34">
        <f>JAN!E54</f>
        <v>1.6312152368110568</v>
      </c>
    </row>
    <row r="65" spans="1:13" ht="12.75">
      <c r="A65" s="24" t="s">
        <v>55</v>
      </c>
      <c r="C65" s="32">
        <f>FEB!E42</f>
        <v>25372</v>
      </c>
      <c r="D65" s="32">
        <f>FEB!E43</f>
        <v>48688</v>
      </c>
      <c r="E65" s="34">
        <f>FEB!E44</f>
        <v>1.918965789058805</v>
      </c>
      <c r="G65" s="32">
        <f>FEB!E47</f>
        <v>19499</v>
      </c>
      <c r="H65" s="32">
        <f>FEB!E48</f>
        <v>39140</v>
      </c>
      <c r="I65" s="34">
        <f>FEB!E49</f>
        <v>2.00728242473973</v>
      </c>
      <c r="K65" s="32">
        <f>FEB!E52</f>
        <v>5873</v>
      </c>
      <c r="L65" s="32">
        <f>FEB!E53</f>
        <v>9548</v>
      </c>
      <c r="M65" s="34">
        <f>FEB!E54</f>
        <v>1.6257449344457688</v>
      </c>
    </row>
    <row r="66" spans="1:13" ht="12.75">
      <c r="A66" s="24" t="s">
        <v>56</v>
      </c>
      <c r="C66" s="32">
        <f>MAR!E42</f>
        <v>0</v>
      </c>
      <c r="D66" s="32">
        <f>MAR!E43</f>
        <v>0</v>
      </c>
      <c r="E66" s="34" t="e">
        <f>MAR!E44</f>
        <v>#DIV/0!</v>
      </c>
      <c r="G66" s="32">
        <f>MAR!E47</f>
        <v>0</v>
      </c>
      <c r="H66" s="32">
        <f>MAR!E48</f>
        <v>0</v>
      </c>
      <c r="I66" s="34" t="e">
        <f>MAR!E49</f>
        <v>#DIV/0!</v>
      </c>
      <c r="K66" s="32">
        <f>MAR!E52</f>
        <v>0</v>
      </c>
      <c r="L66" s="32">
        <f>MAR!E53</f>
        <v>0</v>
      </c>
      <c r="M66" s="34" t="e">
        <f>MAR!E54</f>
        <v>#DIV/0!</v>
      </c>
    </row>
    <row r="67" spans="1:13" ht="12.75">
      <c r="A67" s="24" t="s">
        <v>57</v>
      </c>
      <c r="C67" s="32">
        <f>APR!E42</f>
        <v>0</v>
      </c>
      <c r="D67" s="32">
        <f>APR!E43</f>
        <v>0</v>
      </c>
      <c r="E67" s="34" t="e">
        <f>APR!E44</f>
        <v>#DIV/0!</v>
      </c>
      <c r="G67" s="32">
        <f>APR!E47</f>
        <v>0</v>
      </c>
      <c r="H67" s="32">
        <f>APR!E48</f>
        <v>0</v>
      </c>
      <c r="I67" s="34" t="e">
        <f>APR!E49</f>
        <v>#DIV/0!</v>
      </c>
      <c r="K67" s="32">
        <f>APR!E52</f>
        <v>0</v>
      </c>
      <c r="L67" s="32">
        <f>APR!E53</f>
        <v>0</v>
      </c>
      <c r="M67" s="34" t="e">
        <f>APR!E54</f>
        <v>#DIV/0!</v>
      </c>
    </row>
    <row r="68" spans="1:13" ht="12.75">
      <c r="A68" s="24" t="s">
        <v>58</v>
      </c>
      <c r="C68" s="32">
        <f>MAY!E42</f>
        <v>0</v>
      </c>
      <c r="D68" s="32">
        <f>MAY!E43</f>
        <v>0</v>
      </c>
      <c r="E68" s="34" t="e">
        <f>MAY!E44</f>
        <v>#DIV/0!</v>
      </c>
      <c r="G68" s="32">
        <f>MAY!E47</f>
        <v>0</v>
      </c>
      <c r="H68" s="32">
        <f>MAY!E48</f>
        <v>0</v>
      </c>
      <c r="I68" s="34" t="e">
        <f>MAY!E49</f>
        <v>#DIV/0!</v>
      </c>
      <c r="K68" s="32">
        <f>MAY!E52</f>
        <v>0</v>
      </c>
      <c r="L68" s="32">
        <f>MAY!E53</f>
        <v>0</v>
      </c>
      <c r="M68" s="34" t="e">
        <f>MAY!E54</f>
        <v>#DIV/0!</v>
      </c>
    </row>
    <row r="69" spans="1:13" ht="12.75">
      <c r="A69" s="24" t="s">
        <v>59</v>
      </c>
      <c r="C69" s="32">
        <f>JUN!E42</f>
        <v>0</v>
      </c>
      <c r="D69" s="32">
        <f>JUN!E43</f>
        <v>0</v>
      </c>
      <c r="E69" s="34" t="e">
        <f>JUN!E44</f>
        <v>#DIV/0!</v>
      </c>
      <c r="G69" s="32">
        <f>JUN!E47</f>
        <v>0</v>
      </c>
      <c r="H69" s="32">
        <f>JUN!E48</f>
        <v>0</v>
      </c>
      <c r="I69" s="34" t="e">
        <f>JUN!E49</f>
        <v>#DIV/0!</v>
      </c>
      <c r="K69" s="32">
        <f>JUN!E52</f>
        <v>0</v>
      </c>
      <c r="L69" s="32">
        <f>JUN!E53</f>
        <v>0</v>
      </c>
      <c r="M69" s="34" t="e">
        <f>JUN!E54</f>
        <v>#DIV/0!</v>
      </c>
    </row>
    <row r="70" spans="1:13" ht="12.75">
      <c r="A70" s="33" t="s">
        <v>47</v>
      </c>
      <c r="C70" s="20">
        <f>SUM(C58:C69)/COUNTIF(C58:C69,"&lt;&gt;0")</f>
        <v>25092.75</v>
      </c>
      <c r="D70" s="20">
        <f>SUM(D58:D69)/COUNTIF(D58:D69,"&lt;&gt;0")</f>
        <v>48180.75</v>
      </c>
      <c r="E70" s="34">
        <f>D70/C70</f>
        <v>1.9201064052365724</v>
      </c>
      <c r="G70" s="20">
        <f>SUM(G58:G69)/COUNTIF(G58:G69,"&lt;&gt;0")</f>
        <v>19242.25</v>
      </c>
      <c r="H70" s="20">
        <f>SUM(H58:H69)/COUNTIF(H58:H69,"&lt;&gt;0")</f>
        <v>38546.75</v>
      </c>
      <c r="I70" s="34">
        <f>H70/G70</f>
        <v>2.0032350686640075</v>
      </c>
      <c r="K70" s="20">
        <f>SUM(K58:K69)/COUNTIF(K58:K69,"&lt;&gt;0")</f>
        <v>5850.5</v>
      </c>
      <c r="L70" s="20">
        <f>SUM(L58:L69)/COUNTIF(L58:L69,"&lt;&gt;0")</f>
        <v>9634</v>
      </c>
      <c r="M70" s="34">
        <f>L70/K70</f>
        <v>1.646696863515939</v>
      </c>
    </row>
    <row r="76" ht="12.75">
      <c r="A76" s="18" t="s">
        <v>75</v>
      </c>
    </row>
    <row r="78" spans="2:12" ht="12.75">
      <c r="B78" s="48" t="s">
        <v>43</v>
      </c>
      <c r="C78" s="49"/>
      <c r="D78" s="50"/>
      <c r="F78" s="48" t="s">
        <v>4</v>
      </c>
      <c r="G78" s="49"/>
      <c r="H78" s="50"/>
      <c r="J78" s="48" t="s">
        <v>71</v>
      </c>
      <c r="K78" s="49"/>
      <c r="L78" s="50"/>
    </row>
    <row r="79" spans="2:12" ht="12.75">
      <c r="B79" s="26"/>
      <c r="C79" s="26"/>
      <c r="D79" s="26" t="s">
        <v>72</v>
      </c>
      <c r="F79" s="26"/>
      <c r="G79" s="26"/>
      <c r="H79" s="26" t="s">
        <v>72</v>
      </c>
      <c r="J79" s="26"/>
      <c r="K79" s="26"/>
      <c r="L79" s="26" t="s">
        <v>72</v>
      </c>
    </row>
    <row r="80" spans="1:12" ht="12.75">
      <c r="A80" s="31" t="s">
        <v>46</v>
      </c>
      <c r="B80" s="26" t="s">
        <v>20</v>
      </c>
      <c r="C80" s="26" t="s">
        <v>21</v>
      </c>
      <c r="D80" s="26" t="s">
        <v>73</v>
      </c>
      <c r="F80" s="26" t="s">
        <v>20</v>
      </c>
      <c r="G80" s="26" t="s">
        <v>21</v>
      </c>
      <c r="H80" s="26" t="s">
        <v>73</v>
      </c>
      <c r="J80" s="26" t="s">
        <v>20</v>
      </c>
      <c r="K80" s="26" t="s">
        <v>21</v>
      </c>
      <c r="L80" s="26" t="s">
        <v>73</v>
      </c>
    </row>
    <row r="81" spans="1:12" ht="12.75">
      <c r="A81" s="24" t="s">
        <v>48</v>
      </c>
      <c r="B81" s="32">
        <f>JUL!E61</f>
        <v>5784</v>
      </c>
      <c r="C81" s="32">
        <f>JUL!E62</f>
        <v>9676</v>
      </c>
      <c r="D81" s="34">
        <f>JUL!E63</f>
        <v>1.6728907330567082</v>
      </c>
      <c r="F81" s="32">
        <f>JUL!E66</f>
        <v>3175</v>
      </c>
      <c r="G81" s="32">
        <f>JUL!E67</f>
        <v>3313</v>
      </c>
      <c r="H81" s="34">
        <f>JUL!E68</f>
        <v>1.0434645669291338</v>
      </c>
      <c r="J81" s="32">
        <f>JUL!E71</f>
        <v>1642</v>
      </c>
      <c r="K81" s="32">
        <f>JUL!E72</f>
        <v>5362</v>
      </c>
      <c r="L81" s="34">
        <f>JUL!E73</f>
        <v>3.2655298416565164</v>
      </c>
    </row>
    <row r="82" spans="1:12" ht="12.75">
      <c r="A82" s="24" t="s">
        <v>49</v>
      </c>
      <c r="B82" s="32">
        <f>AUG!E61</f>
        <v>5799</v>
      </c>
      <c r="C82" s="32">
        <f>AUG!E62</f>
        <v>9608</v>
      </c>
      <c r="D82" s="34">
        <f>AUG!E63</f>
        <v>1.656837385756165</v>
      </c>
      <c r="F82" s="32">
        <f>AUG!E66</f>
        <v>3179</v>
      </c>
      <c r="G82" s="32">
        <f>AUG!E67</f>
        <v>3311</v>
      </c>
      <c r="H82" s="34">
        <f>AUG!E68</f>
        <v>1.041522491349481</v>
      </c>
      <c r="J82" s="32">
        <f>AUG!E71</f>
        <v>1620</v>
      </c>
      <c r="K82" s="32">
        <f>AUG!E72</f>
        <v>5262</v>
      </c>
      <c r="L82" s="34">
        <f>AUG!E73</f>
        <v>3.248148148148148</v>
      </c>
    </row>
    <row r="83" spans="1:12" ht="12.75">
      <c r="A83" s="24" t="s">
        <v>50</v>
      </c>
      <c r="B83" s="32">
        <f>SEP!E61</f>
        <v>5787</v>
      </c>
      <c r="C83" s="32">
        <f>SEP!E62</f>
        <v>9558</v>
      </c>
      <c r="D83" s="34">
        <f>SEP!E63</f>
        <v>1.6516329704510109</v>
      </c>
      <c r="F83" s="32">
        <f>SEP!E66</f>
        <v>3204</v>
      </c>
      <c r="G83" s="32">
        <f>SEP!E67</f>
        <v>3346</v>
      </c>
      <c r="H83" s="34">
        <f>SEP!E68</f>
        <v>1.0443196004993758</v>
      </c>
      <c r="J83" s="32">
        <f>SEP!E71</f>
        <v>1595</v>
      </c>
      <c r="K83" s="32">
        <f>SEP!E72</f>
        <v>5180</v>
      </c>
      <c r="L83" s="34">
        <f>SEP!E73</f>
        <v>3.2476489028213167</v>
      </c>
    </row>
    <row r="84" spans="1:12" ht="12.75">
      <c r="A84" s="24" t="s">
        <v>51</v>
      </c>
      <c r="B84" s="32">
        <f>OCT!E61</f>
        <v>5831</v>
      </c>
      <c r="C84" s="32">
        <f>OCT!E62</f>
        <v>9630</v>
      </c>
      <c r="D84" s="34">
        <f>OCT!E63</f>
        <v>1.6515177499571256</v>
      </c>
      <c r="F84" s="32">
        <f>OCT!E66</f>
        <v>3220</v>
      </c>
      <c r="G84" s="32">
        <f>OCT!E67</f>
        <v>3362</v>
      </c>
      <c r="H84" s="34">
        <f>OCT!E68</f>
        <v>1.0440993788819877</v>
      </c>
      <c r="J84" s="32">
        <f>OCT!E71</f>
        <v>1609</v>
      </c>
      <c r="K84" s="32">
        <f>OCT!E67</f>
        <v>3362</v>
      </c>
      <c r="L84" s="34">
        <f>OCT!E73</f>
        <v>3.242386575512741</v>
      </c>
    </row>
    <row r="85" spans="1:12" ht="12.75">
      <c r="A85" s="24" t="s">
        <v>52</v>
      </c>
      <c r="B85" s="32">
        <f>NOV!E61</f>
        <v>5895</v>
      </c>
      <c r="C85" s="32">
        <f>NOV!E62</f>
        <v>9697</v>
      </c>
      <c r="D85" s="34">
        <f>NOV!E63</f>
        <v>1.6449533502968618</v>
      </c>
      <c r="F85" s="32">
        <f>NOV!E66</f>
        <v>3245</v>
      </c>
      <c r="G85" s="32">
        <f>NOV!E67</f>
        <v>3397</v>
      </c>
      <c r="H85" s="34">
        <f>NOV!E63</f>
        <v>1.6449533502968618</v>
      </c>
      <c r="J85" s="32">
        <f>NOV!E71</f>
        <v>1604</v>
      </c>
      <c r="K85" s="32">
        <f>NOV!E72</f>
        <v>5211</v>
      </c>
      <c r="L85" s="34">
        <f>NOV!E73</f>
        <v>3.2487531172069826</v>
      </c>
    </row>
    <row r="86" spans="1:12" ht="12.75">
      <c r="A86" s="24" t="s">
        <v>53</v>
      </c>
      <c r="B86" s="32">
        <f>DEC!E61</f>
        <v>5902</v>
      </c>
      <c r="C86" s="32">
        <f>DEC!E62</f>
        <v>9677</v>
      </c>
      <c r="D86" s="34">
        <f>DEC!E63</f>
        <v>1.6396136902744831</v>
      </c>
      <c r="F86" s="32">
        <f>DEC!E66</f>
        <v>3249</v>
      </c>
      <c r="G86" s="32">
        <f>DEC!E67</f>
        <v>3393</v>
      </c>
      <c r="H86" s="34">
        <f>DEC!E63</f>
        <v>1.6396136902744831</v>
      </c>
      <c r="J86" s="32">
        <f>DEC!E71</f>
        <v>1614</v>
      </c>
      <c r="K86" s="32">
        <f>DEC!E72</f>
        <v>5218</v>
      </c>
      <c r="L86" s="34">
        <f>DEC!E73</f>
        <v>3.2329615861214376</v>
      </c>
    </row>
    <row r="87" spans="1:12" ht="12.75">
      <c r="A87" s="24" t="s">
        <v>54</v>
      </c>
      <c r="B87" s="32">
        <f>JAN!E61</f>
        <v>5933</v>
      </c>
      <c r="C87" s="32">
        <f>JAN!E62</f>
        <v>9678</v>
      </c>
      <c r="D87" s="34">
        <f>JAN!E63</f>
        <v>1.6312152368110568</v>
      </c>
      <c r="F87" s="32">
        <f>JAN!E66</f>
        <v>3263</v>
      </c>
      <c r="G87" s="32">
        <f>JAN!E67</f>
        <v>3416</v>
      </c>
      <c r="H87" s="34">
        <f>JAN!E68</f>
        <v>1.046889365614465</v>
      </c>
      <c r="J87" s="32">
        <f>JAN!E71</f>
        <v>1595</v>
      </c>
      <c r="K87" s="32">
        <f>JAN!E72</f>
        <v>5149</v>
      </c>
      <c r="L87" s="34">
        <f>JAN!E73</f>
        <v>3.228213166144201</v>
      </c>
    </row>
    <row r="88" spans="1:12" ht="12.75">
      <c r="A88" s="24" t="s">
        <v>55</v>
      </c>
      <c r="B88" s="32">
        <f>FEB!E61</f>
        <v>5873</v>
      </c>
      <c r="C88" s="32">
        <f>FEB!E62</f>
        <v>9548</v>
      </c>
      <c r="D88" s="34">
        <f>FEB!E63</f>
        <v>1.6257449344457688</v>
      </c>
      <c r="F88" s="32">
        <f>FEB!E66</f>
        <v>3258</v>
      </c>
      <c r="G88" s="32">
        <f>FEB!E67</f>
        <v>3402</v>
      </c>
      <c r="H88" s="34">
        <f>FEB!E68</f>
        <v>1.0441988950276244</v>
      </c>
      <c r="J88" s="32">
        <f>FEB!E71</f>
        <v>1574</v>
      </c>
      <c r="K88" s="32">
        <f>FEB!E72</f>
        <v>5081</v>
      </c>
      <c r="L88" s="34">
        <f>FEB!E73</f>
        <v>3.228081321473952</v>
      </c>
    </row>
    <row r="89" spans="1:12" ht="12.75">
      <c r="A89" s="24" t="s">
        <v>56</v>
      </c>
      <c r="B89" s="32">
        <f>MAR!E61</f>
        <v>0</v>
      </c>
      <c r="C89" s="32">
        <f>MAR!E62</f>
        <v>0</v>
      </c>
      <c r="D89" s="34" t="e">
        <f>MAR!E63</f>
        <v>#DIV/0!</v>
      </c>
      <c r="F89" s="32">
        <f>MAR!E66</f>
        <v>0</v>
      </c>
      <c r="G89" s="32">
        <f>MAR!E67</f>
        <v>0</v>
      </c>
      <c r="H89" s="34" t="e">
        <f>MAR!E68</f>
        <v>#DIV/0!</v>
      </c>
      <c r="J89" s="32">
        <f>MAR!E71</f>
        <v>0</v>
      </c>
      <c r="K89" s="32">
        <f>MAR!E72</f>
        <v>0</v>
      </c>
      <c r="L89" s="34" t="e">
        <f>MAR!E73</f>
        <v>#DIV/0!</v>
      </c>
    </row>
    <row r="90" spans="1:12" ht="12.75">
      <c r="A90" s="24" t="s">
        <v>57</v>
      </c>
      <c r="B90" s="32">
        <f>APR!E61</f>
        <v>0</v>
      </c>
      <c r="C90" s="32">
        <f>APR!E62</f>
        <v>0</v>
      </c>
      <c r="D90" s="34" t="e">
        <f>APR!E63</f>
        <v>#DIV/0!</v>
      </c>
      <c r="F90" s="32">
        <f>APR!E66</f>
        <v>0</v>
      </c>
      <c r="G90" s="32">
        <f>APR!E67</f>
        <v>0</v>
      </c>
      <c r="H90" s="34" t="e">
        <f>APR!E68</f>
        <v>#DIV/0!</v>
      </c>
      <c r="J90" s="32">
        <f>APR!E71</f>
        <v>0</v>
      </c>
      <c r="K90" s="32">
        <f>APR!E72</f>
        <v>0</v>
      </c>
      <c r="L90" s="34" t="e">
        <f>APR!E73</f>
        <v>#DIV/0!</v>
      </c>
    </row>
    <row r="91" spans="1:12" ht="12.75">
      <c r="A91" s="24" t="s">
        <v>58</v>
      </c>
      <c r="B91" s="32">
        <f>MAY!E61</f>
        <v>0</v>
      </c>
      <c r="C91" s="32">
        <f>MAY!E62</f>
        <v>0</v>
      </c>
      <c r="D91" s="34" t="e">
        <f>MAY!E63</f>
        <v>#DIV/0!</v>
      </c>
      <c r="F91" s="32">
        <f>MAY!E66</f>
        <v>0</v>
      </c>
      <c r="G91" s="32">
        <f>MAY!E67</f>
        <v>0</v>
      </c>
      <c r="H91" s="34" t="e">
        <f>MAY!E68</f>
        <v>#DIV/0!</v>
      </c>
      <c r="J91" s="32">
        <f>MAY!E71</f>
        <v>0</v>
      </c>
      <c r="K91" s="32">
        <f>MAY!E72</f>
        <v>0</v>
      </c>
      <c r="L91" s="34" t="e">
        <f>MAY!E73</f>
        <v>#DIV/0!</v>
      </c>
    </row>
    <row r="92" spans="1:12" ht="12.75">
      <c r="A92" s="24" t="s">
        <v>59</v>
      </c>
      <c r="B92" s="32">
        <f>JUN!E61</f>
        <v>0</v>
      </c>
      <c r="C92" s="32">
        <f>JUN!E62</f>
        <v>0</v>
      </c>
      <c r="D92" s="34" t="e">
        <f>JUN!E63</f>
        <v>#DIV/0!</v>
      </c>
      <c r="F92" s="32">
        <f>JUN!E66</f>
        <v>0</v>
      </c>
      <c r="G92" s="32">
        <f>JUN!E67</f>
        <v>0</v>
      </c>
      <c r="H92" s="34" t="e">
        <f>JUN!E68</f>
        <v>#DIV/0!</v>
      </c>
      <c r="J92" s="32">
        <f>JUN!E71</f>
        <v>0</v>
      </c>
      <c r="K92" s="32">
        <f>JUN!E72</f>
        <v>0</v>
      </c>
      <c r="L92" s="34" t="e">
        <f>JUN!E73</f>
        <v>#DIV/0!</v>
      </c>
    </row>
    <row r="93" spans="1:12" ht="12.75">
      <c r="A93" s="33" t="s">
        <v>47</v>
      </c>
      <c r="B93" s="20">
        <f>SUM(B81:B92)/COUNTIF(B81:B92,"&lt;&gt;0")</f>
        <v>5850.5</v>
      </c>
      <c r="C93" s="20">
        <f>SUM(C81:C92)/COUNTIF(C81:C92,"&lt;&gt;0")</f>
        <v>9634</v>
      </c>
      <c r="D93" s="34">
        <f>C93/B93</f>
        <v>1.646696863515939</v>
      </c>
      <c r="F93" s="20">
        <f>SUM(F81:F92)/COUNTIF(F81:F92,"&lt;&gt;0")</f>
        <v>3224.125</v>
      </c>
      <c r="G93" s="20">
        <f>SUM(G81:G92)/COUNTIF(G81:G92,"&lt;&gt;0")</f>
        <v>3367.5</v>
      </c>
      <c r="H93" s="34">
        <f>G93/F93</f>
        <v>1.044469429690226</v>
      </c>
      <c r="J93" s="20">
        <f>SUM(J81:J92)/COUNTIF(J81:J92,"&lt;&gt;0")</f>
        <v>1606.625</v>
      </c>
      <c r="K93" s="20">
        <f>SUM(K81:K92)/COUNTIF(K81:K92,"&lt;&gt;0")</f>
        <v>4978.125</v>
      </c>
      <c r="L93" s="34">
        <f>K93/J93</f>
        <v>3.0984984050416244</v>
      </c>
    </row>
    <row r="97" spans="2:12" ht="12.75">
      <c r="B97" s="48" t="s">
        <v>70</v>
      </c>
      <c r="C97" s="49"/>
      <c r="D97" s="50"/>
      <c r="F97" s="48" t="s">
        <v>2</v>
      </c>
      <c r="G97" s="49"/>
      <c r="H97" s="50"/>
      <c r="J97" s="48" t="s">
        <v>69</v>
      </c>
      <c r="K97" s="49"/>
      <c r="L97" s="50"/>
    </row>
    <row r="98" spans="2:12" ht="12.75">
      <c r="B98" s="26"/>
      <c r="C98" s="26"/>
      <c r="D98" s="26" t="s">
        <v>72</v>
      </c>
      <c r="F98" s="26"/>
      <c r="G98" s="26"/>
      <c r="H98" s="26" t="s">
        <v>72</v>
      </c>
      <c r="J98" s="26"/>
      <c r="K98" s="26"/>
      <c r="L98" s="26" t="s">
        <v>72</v>
      </c>
    </row>
    <row r="99" spans="1:12" ht="12.75">
      <c r="A99" s="31" t="s">
        <v>46</v>
      </c>
      <c r="B99" s="26" t="s">
        <v>20</v>
      </c>
      <c r="C99" s="26" t="s">
        <v>21</v>
      </c>
      <c r="D99" s="26" t="s">
        <v>73</v>
      </c>
      <c r="F99" s="26" t="s">
        <v>20</v>
      </c>
      <c r="G99" s="26" t="s">
        <v>21</v>
      </c>
      <c r="H99" s="26" t="s">
        <v>73</v>
      </c>
      <c r="J99" s="26" t="s">
        <v>20</v>
      </c>
      <c r="K99" s="26" t="s">
        <v>21</v>
      </c>
      <c r="L99" s="26" t="s">
        <v>73</v>
      </c>
    </row>
    <row r="100" spans="1:12" ht="12.75">
      <c r="A100" s="24" t="s">
        <v>48</v>
      </c>
      <c r="B100" s="32">
        <f>JUL!E76</f>
        <v>8</v>
      </c>
      <c r="C100" s="32">
        <f>JUL!E77</f>
        <v>23</v>
      </c>
      <c r="D100" s="34">
        <f>JUL!E78</f>
        <v>2.875</v>
      </c>
      <c r="F100" s="32">
        <f>JUL!E81</f>
        <v>959</v>
      </c>
      <c r="G100" s="32">
        <f>JUL!E82</f>
        <v>978</v>
      </c>
      <c r="H100" s="34">
        <f>JUL!E83</f>
        <v>1.0198123044838374</v>
      </c>
      <c r="J100" s="32">
        <f>JUL!E86</f>
        <v>0</v>
      </c>
      <c r="K100" s="32">
        <f>JUL!E87</f>
        <v>0</v>
      </c>
      <c r="L100" s="34" t="e">
        <f>JUL!E88</f>
        <v>#DIV/0!</v>
      </c>
    </row>
    <row r="101" spans="1:12" ht="12.75">
      <c r="A101" s="24" t="s">
        <v>49</v>
      </c>
      <c r="B101" s="32">
        <f>AUG!E76</f>
        <v>8</v>
      </c>
      <c r="C101" s="32">
        <f>AUG!E77</f>
        <v>27</v>
      </c>
      <c r="D101" s="34">
        <f>AUG!E78</f>
        <v>3.375</v>
      </c>
      <c r="F101" s="32">
        <f>AUG!E81</f>
        <v>992</v>
      </c>
      <c r="G101" s="32">
        <f>AUG!E82</f>
        <v>1008</v>
      </c>
      <c r="H101" s="34">
        <f>AUG!E83</f>
        <v>1.0161290322580645</v>
      </c>
      <c r="J101" s="32">
        <f>AUG!E86</f>
        <v>0</v>
      </c>
      <c r="K101" s="32">
        <f>AUG!E87</f>
        <v>0</v>
      </c>
      <c r="L101" s="34" t="e">
        <f>AUG!E88</f>
        <v>#DIV/0!</v>
      </c>
    </row>
    <row r="102" spans="1:12" ht="12.75">
      <c r="A102" s="24" t="s">
        <v>50</v>
      </c>
      <c r="B102" s="32">
        <f>SEP!E76</f>
        <v>9</v>
      </c>
      <c r="C102" s="32">
        <f>SEP!E77</f>
        <v>35</v>
      </c>
      <c r="D102" s="34">
        <f>SEP!E78</f>
        <v>3.888888888888889</v>
      </c>
      <c r="F102" s="32">
        <f>SEP!E81</f>
        <v>979</v>
      </c>
      <c r="G102" s="32">
        <f>SEP!E82</f>
        <v>997</v>
      </c>
      <c r="H102" s="34">
        <f>SEP!E83</f>
        <v>1.0183861082737486</v>
      </c>
      <c r="J102" s="32">
        <f>SEP!E86</f>
        <v>0</v>
      </c>
      <c r="K102" s="32">
        <f>SEP!E87</f>
        <v>0</v>
      </c>
      <c r="L102" s="34" t="e">
        <f>SEP!E88</f>
        <v>#DIV/0!</v>
      </c>
    </row>
    <row r="103" spans="1:12" ht="12.75">
      <c r="A103" s="24" t="s">
        <v>51</v>
      </c>
      <c r="B103" s="32">
        <f>OCT!E76</f>
        <v>10</v>
      </c>
      <c r="C103" s="32">
        <f>OCT!E77</f>
        <v>39</v>
      </c>
      <c r="D103" s="34">
        <f>OCT!E78</f>
        <v>3.9</v>
      </c>
      <c r="F103" s="32">
        <f>OCT!E81</f>
        <v>992</v>
      </c>
      <c r="G103" s="32">
        <f>OCT!E82</f>
        <v>1012</v>
      </c>
      <c r="H103" s="34">
        <f>OCT!E83</f>
        <v>1.0201612903225807</v>
      </c>
      <c r="J103" s="32">
        <f>OCT!E86</f>
        <v>0</v>
      </c>
      <c r="K103" s="32">
        <f>OCT!E87</f>
        <v>0</v>
      </c>
      <c r="L103" s="34" t="e">
        <f>OCT!E88</f>
        <v>#DIV/0!</v>
      </c>
    </row>
    <row r="104" spans="1:12" ht="12.75">
      <c r="A104" s="24" t="s">
        <v>52</v>
      </c>
      <c r="B104" s="32">
        <f>NOV!E76</f>
        <v>10</v>
      </c>
      <c r="C104" s="32">
        <f>NOV!E77</f>
        <v>29</v>
      </c>
      <c r="D104" s="34">
        <f>NOV!E78</f>
        <v>2.9</v>
      </c>
      <c r="F104" s="32">
        <f>NOV!E81</f>
        <v>1036</v>
      </c>
      <c r="G104" s="32">
        <f>NOV!E82</f>
        <v>1060</v>
      </c>
      <c r="H104" s="34">
        <f>NOV!E83</f>
        <v>1.0231660231660231</v>
      </c>
      <c r="J104" s="32">
        <f>NOV!E86</f>
        <v>0</v>
      </c>
      <c r="K104" s="32">
        <f>NOV!E87</f>
        <v>0</v>
      </c>
      <c r="L104" s="34" t="e">
        <f>NOV!E88</f>
        <v>#DIV/0!</v>
      </c>
    </row>
    <row r="105" spans="1:12" ht="12.75">
      <c r="A105" s="24" t="s">
        <v>53</v>
      </c>
      <c r="B105" s="32">
        <f>DEC!E76</f>
        <v>3</v>
      </c>
      <c r="C105" s="32">
        <f>DEC!E77</f>
        <v>5</v>
      </c>
      <c r="D105" s="34">
        <f>DEC!E78</f>
        <v>1.6666666666666667</v>
      </c>
      <c r="F105" s="32">
        <f>DEC!E81</f>
        <v>1036</v>
      </c>
      <c r="G105" s="32">
        <f>DEC!E82</f>
        <v>1061</v>
      </c>
      <c r="H105" s="34">
        <f>DEC!E83</f>
        <v>1.024131274131274</v>
      </c>
      <c r="J105" s="32">
        <f>DEC!E86</f>
        <v>0</v>
      </c>
      <c r="K105" s="32">
        <f>DEC!E87</f>
        <v>0</v>
      </c>
      <c r="L105" s="34" t="e">
        <f>DEC!E88</f>
        <v>#DIV/0!</v>
      </c>
    </row>
    <row r="106" spans="1:12" ht="12.75">
      <c r="A106" s="24" t="s">
        <v>54</v>
      </c>
      <c r="B106" s="32">
        <f>JAN!E76</f>
        <v>5</v>
      </c>
      <c r="C106" s="32">
        <f>JAN!E77</f>
        <v>19</v>
      </c>
      <c r="D106" s="34">
        <f>JAN!E78</f>
        <v>3.8</v>
      </c>
      <c r="F106" s="32">
        <f>JAN!E81</f>
        <v>1070</v>
      </c>
      <c r="G106" s="32">
        <f>JAN!E82</f>
        <v>1094</v>
      </c>
      <c r="H106" s="34">
        <f>JAN!E83</f>
        <v>1.0224299065420561</v>
      </c>
      <c r="J106" s="32">
        <f>JAN!E86</f>
        <v>0</v>
      </c>
      <c r="K106" s="32">
        <f>JAN!E87</f>
        <v>0</v>
      </c>
      <c r="L106" s="34" t="e">
        <f>JAN!E88</f>
        <v>#DIV/0!</v>
      </c>
    </row>
    <row r="107" spans="1:12" ht="12.75">
      <c r="A107" s="24" t="s">
        <v>55</v>
      </c>
      <c r="B107" s="32">
        <f>FEB!E76</f>
        <v>0</v>
      </c>
      <c r="C107" s="32">
        <f>FEB!E77</f>
        <v>0</v>
      </c>
      <c r="D107" s="34" t="e">
        <f>FEB!E78</f>
        <v>#DIV/0!</v>
      </c>
      <c r="F107" s="32">
        <f>FEB!E81</f>
        <v>1041</v>
      </c>
      <c r="G107" s="32">
        <f>FEB!E82</f>
        <v>1065</v>
      </c>
      <c r="H107" s="34">
        <f>FEB!E83</f>
        <v>1.0230547550432276</v>
      </c>
      <c r="J107" s="32">
        <f>FEB!E86</f>
        <v>0</v>
      </c>
      <c r="K107" s="32">
        <f>FEB!E87</f>
        <v>0</v>
      </c>
      <c r="L107" s="34" t="e">
        <f>FEB!E88</f>
        <v>#DIV/0!</v>
      </c>
    </row>
    <row r="108" spans="1:12" ht="12.75">
      <c r="A108" s="24" t="s">
        <v>56</v>
      </c>
      <c r="B108" s="32">
        <f>MAR!E76</f>
        <v>0</v>
      </c>
      <c r="C108" s="32">
        <f>MAR!E77</f>
        <v>0</v>
      </c>
      <c r="D108" s="34" t="e">
        <f>MAR!E78</f>
        <v>#DIV/0!</v>
      </c>
      <c r="F108" s="32">
        <f>MAR!E81</f>
        <v>0</v>
      </c>
      <c r="G108" s="32">
        <f>MAR!E82</f>
        <v>0</v>
      </c>
      <c r="H108" s="34" t="e">
        <f>MAR!E83</f>
        <v>#DIV/0!</v>
      </c>
      <c r="J108" s="32">
        <f>MAR!E86</f>
        <v>0</v>
      </c>
      <c r="K108" s="32">
        <f>MAR!E87</f>
        <v>0</v>
      </c>
      <c r="L108" s="34" t="e">
        <f>MAR!E88</f>
        <v>#DIV/0!</v>
      </c>
    </row>
    <row r="109" spans="1:12" ht="12.75">
      <c r="A109" s="24" t="s">
        <v>57</v>
      </c>
      <c r="B109" s="32">
        <f>APR!E76</f>
        <v>0</v>
      </c>
      <c r="C109" s="32">
        <f>APR!E77</f>
        <v>0</v>
      </c>
      <c r="D109" s="34" t="e">
        <f>APR!E78</f>
        <v>#DIV/0!</v>
      </c>
      <c r="F109" s="32">
        <f>APR!E81</f>
        <v>0</v>
      </c>
      <c r="G109" s="32">
        <f>APR!E82</f>
        <v>0</v>
      </c>
      <c r="H109" s="34" t="e">
        <f>APR!E83</f>
        <v>#DIV/0!</v>
      </c>
      <c r="J109" s="32">
        <f>APR!E86</f>
        <v>0</v>
      </c>
      <c r="K109" s="32">
        <f>APR!E87</f>
        <v>0</v>
      </c>
      <c r="L109" s="34" t="e">
        <f>APR!E88</f>
        <v>#DIV/0!</v>
      </c>
    </row>
    <row r="110" spans="1:12" ht="12.75">
      <c r="A110" s="24" t="s">
        <v>58</v>
      </c>
      <c r="B110" s="32">
        <f>MAY!E76</f>
        <v>0</v>
      </c>
      <c r="C110" s="32">
        <f>MAY!E77</f>
        <v>0</v>
      </c>
      <c r="D110" s="34" t="e">
        <f>MAY!E78</f>
        <v>#DIV/0!</v>
      </c>
      <c r="F110" s="32">
        <f>MAY!E81</f>
        <v>0</v>
      </c>
      <c r="G110" s="32">
        <f>MAY!E82</f>
        <v>0</v>
      </c>
      <c r="H110" s="34" t="e">
        <f>MAY!E83</f>
        <v>#DIV/0!</v>
      </c>
      <c r="J110" s="32">
        <f>MAY!E86</f>
        <v>0</v>
      </c>
      <c r="K110" s="32">
        <f>MAY!E87</f>
        <v>0</v>
      </c>
      <c r="L110" s="34" t="e">
        <f>MAY!E88</f>
        <v>#DIV/0!</v>
      </c>
    </row>
    <row r="111" spans="1:12" ht="12.75">
      <c r="A111" s="24" t="s">
        <v>59</v>
      </c>
      <c r="B111" s="32">
        <f>JUN!E76</f>
        <v>0</v>
      </c>
      <c r="C111" s="32">
        <f>JUN!E77</f>
        <v>0</v>
      </c>
      <c r="D111" s="34" t="e">
        <f>JUN!E78</f>
        <v>#DIV/0!</v>
      </c>
      <c r="F111" s="32">
        <f>JUN!E81</f>
        <v>0</v>
      </c>
      <c r="G111" s="32">
        <f>JUN!E82</f>
        <v>0</v>
      </c>
      <c r="H111" s="34" t="e">
        <f>JUN!E83</f>
        <v>#DIV/0!</v>
      </c>
      <c r="J111" s="32">
        <f>JUN!E86</f>
        <v>0</v>
      </c>
      <c r="K111" s="32">
        <f>JUN!E87</f>
        <v>0</v>
      </c>
      <c r="L111" s="34" t="e">
        <f>JUN!E88</f>
        <v>#DIV/0!</v>
      </c>
    </row>
    <row r="112" spans="1:12" ht="12.75">
      <c r="A112" s="33" t="s">
        <v>47</v>
      </c>
      <c r="B112" s="20">
        <f>SUM(B100:B111)/COUNTIF(B100:B111,"&lt;&gt;0")</f>
        <v>7.571428571428571</v>
      </c>
      <c r="C112" s="20">
        <f>SUM(C100:C111)/COUNTIF(C100:C111,"&lt;&gt;0")</f>
        <v>25.285714285714285</v>
      </c>
      <c r="D112" s="34">
        <f>C112/B112</f>
        <v>3.339622641509434</v>
      </c>
      <c r="F112" s="20">
        <f>SUM(F100:F111)/COUNTIF(F100:F111,"&lt;&gt;0")</f>
        <v>1013.125</v>
      </c>
      <c r="G112" s="20">
        <f>SUM(G100:G111)/COUNTIF(G100:G111,"&lt;&gt;0")</f>
        <v>1034.375</v>
      </c>
      <c r="H112" s="34">
        <f>G112/F112</f>
        <v>1.0209747069710056</v>
      </c>
      <c r="J112" s="20" t="e">
        <f>SUM(J100:J111)/COUNTIF(J100:J111,"&lt;&gt;0")</f>
        <v>#DIV/0!</v>
      </c>
      <c r="K112" s="20" t="e">
        <f>SUM(K100:K111)/COUNTIF(K100:K111,"&lt;&gt;0")</f>
        <v>#DIV/0!</v>
      </c>
      <c r="L112" s="34" t="e">
        <f>K112/J112</f>
        <v>#DIV/0!</v>
      </c>
    </row>
    <row r="116" ht="12.75">
      <c r="A116" s="18" t="s">
        <v>87</v>
      </c>
    </row>
    <row r="117" ht="12.75">
      <c r="A117" s="18"/>
    </row>
    <row r="118" spans="2:12" ht="12.75">
      <c r="B118" s="48" t="s">
        <v>23</v>
      </c>
      <c r="C118" s="49"/>
      <c r="D118" s="49"/>
      <c r="E118" s="49"/>
      <c r="F118" s="50"/>
      <c r="H118" s="48" t="s">
        <v>34</v>
      </c>
      <c r="I118" s="49"/>
      <c r="J118" s="49"/>
      <c r="K118" s="49"/>
      <c r="L118" s="50"/>
    </row>
    <row r="119" spans="2:12" ht="12.75">
      <c r="B119" s="26"/>
      <c r="C119" s="26"/>
      <c r="D119" s="26" t="s">
        <v>77</v>
      </c>
      <c r="E119" s="26"/>
      <c r="F119" s="26" t="s">
        <v>77</v>
      </c>
      <c r="H119" s="26"/>
      <c r="I119" s="26"/>
      <c r="J119" s="26" t="s">
        <v>77</v>
      </c>
      <c r="K119" s="26"/>
      <c r="L119" s="26" t="s">
        <v>77</v>
      </c>
    </row>
    <row r="120" spans="2:12" ht="12.75">
      <c r="B120" s="26"/>
      <c r="C120" s="26"/>
      <c r="D120" s="26" t="s">
        <v>78</v>
      </c>
      <c r="E120" s="26"/>
      <c r="F120" s="26" t="s">
        <v>78</v>
      </c>
      <c r="H120" s="26"/>
      <c r="I120" s="26"/>
      <c r="J120" s="26" t="s">
        <v>78</v>
      </c>
      <c r="K120" s="26"/>
      <c r="L120" s="26" t="s">
        <v>78</v>
      </c>
    </row>
    <row r="121" spans="1:12" ht="12.75">
      <c r="A121" s="31" t="s">
        <v>46</v>
      </c>
      <c r="B121" s="26" t="s">
        <v>29</v>
      </c>
      <c r="C121" s="26" t="s">
        <v>76</v>
      </c>
      <c r="D121" s="26" t="s">
        <v>79</v>
      </c>
      <c r="E121" s="26" t="s">
        <v>21</v>
      </c>
      <c r="F121" s="26" t="s">
        <v>80</v>
      </c>
      <c r="H121" s="26" t="s">
        <v>29</v>
      </c>
      <c r="I121" s="26" t="s">
        <v>76</v>
      </c>
      <c r="J121" s="26" t="s">
        <v>79</v>
      </c>
      <c r="K121" s="26" t="s">
        <v>21</v>
      </c>
      <c r="L121" s="26" t="s">
        <v>80</v>
      </c>
    </row>
    <row r="122" spans="1:12" ht="12.75">
      <c r="A122" s="24" t="s">
        <v>48</v>
      </c>
      <c r="B122" s="32">
        <f>JUL!C103</f>
        <v>8406758</v>
      </c>
      <c r="C122" s="32">
        <f>JUL!E103</f>
        <v>18850</v>
      </c>
      <c r="D122" s="34">
        <f>JUL!F103</f>
        <v>445.98185676392575</v>
      </c>
      <c r="E122" s="32">
        <f>JUL!G103</f>
        <v>37645</v>
      </c>
      <c r="F122" s="34">
        <f>JUL!H103</f>
        <v>223.31672200823482</v>
      </c>
      <c r="H122" s="32">
        <f>JUL!C104</f>
        <v>2154783</v>
      </c>
      <c r="I122" s="32">
        <f>JUL!E104</f>
        <v>5784</v>
      </c>
      <c r="J122" s="34">
        <f>JUL!F104</f>
        <v>372.54201244813277</v>
      </c>
      <c r="K122" s="32">
        <f>JUL!G104</f>
        <v>9676</v>
      </c>
      <c r="L122" s="34">
        <f>JUL!H104</f>
        <v>222.69357172385284</v>
      </c>
    </row>
    <row r="123" spans="1:12" ht="12.75">
      <c r="A123" s="24" t="s">
        <v>49</v>
      </c>
      <c r="B123" s="32">
        <f>AUG!C103</f>
        <v>8496802</v>
      </c>
      <c r="C123" s="32">
        <f>AUG!E103</f>
        <v>19011</v>
      </c>
      <c r="D123" s="34">
        <f>AUG!F103</f>
        <v>446.9413497448845</v>
      </c>
      <c r="E123" s="32">
        <f>AUG!G103</f>
        <v>38088</v>
      </c>
      <c r="F123" s="34">
        <f>AUG!H103</f>
        <v>223.08343835328714</v>
      </c>
      <c r="H123" s="32">
        <f>AUG!C104</f>
        <v>2141518</v>
      </c>
      <c r="I123" s="32">
        <f>AUG!E104</f>
        <v>5799</v>
      </c>
      <c r="J123" s="34">
        <f>AUG!F104</f>
        <v>369.2909122262459</v>
      </c>
      <c r="K123" s="32">
        <f>AUG!G104</f>
        <v>9608</v>
      </c>
      <c r="L123" s="34">
        <f>AUG!H104</f>
        <v>222.8890507910075</v>
      </c>
    </row>
    <row r="124" spans="1:12" ht="12.75">
      <c r="A124" s="24" t="s">
        <v>50</v>
      </c>
      <c r="B124" s="32">
        <f>SEP!C103</f>
        <v>8480882</v>
      </c>
      <c r="C124" s="32">
        <f>SEP!E103</f>
        <v>19064</v>
      </c>
      <c r="D124" s="34">
        <f>SEP!F103</f>
        <v>444.86372219890893</v>
      </c>
      <c r="E124" s="32">
        <f>SEP!G103</f>
        <v>38173</v>
      </c>
      <c r="F124" s="34">
        <f>SEP!H103</f>
        <v>222.16964870458176</v>
      </c>
      <c r="H124" s="32">
        <f>SEP!C104</f>
        <v>2130085</v>
      </c>
      <c r="I124" s="32">
        <f>SEP!E104</f>
        <v>5787</v>
      </c>
      <c r="J124" s="34">
        <f>SEP!F104</f>
        <v>368.0810437186798</v>
      </c>
      <c r="K124" s="32">
        <f>SEP!G104</f>
        <v>9558</v>
      </c>
      <c r="L124" s="34">
        <f>SEP!H104</f>
        <v>222.8588616865453</v>
      </c>
    </row>
    <row r="125" spans="1:12" ht="12.75">
      <c r="A125" s="24" t="s">
        <v>51</v>
      </c>
      <c r="B125" s="32">
        <f>OCT!C103</f>
        <v>9041607</v>
      </c>
      <c r="C125" s="32">
        <f>OCT!E103</f>
        <v>19427</v>
      </c>
      <c r="D125" s="34">
        <f>OCT!F103</f>
        <v>465.4144747001596</v>
      </c>
      <c r="E125" s="32">
        <f>OCT!G103</f>
        <v>38796</v>
      </c>
      <c r="F125" s="34">
        <f>OCT!H103</f>
        <v>233.0551345499536</v>
      </c>
      <c r="H125" s="32">
        <f>OCT!C104</f>
        <v>2240763</v>
      </c>
      <c r="I125" s="32">
        <f>OCT!E104</f>
        <v>5831</v>
      </c>
      <c r="J125" s="34">
        <f>OCT!F104</f>
        <v>384.2845138055222</v>
      </c>
      <c r="K125" s="32">
        <f>OCT!G104</f>
        <v>9630</v>
      </c>
      <c r="L125" s="34">
        <f>OCT!H104</f>
        <v>232.68566978193147</v>
      </c>
    </row>
    <row r="126" spans="1:12" ht="12.75">
      <c r="A126" s="24" t="s">
        <v>52</v>
      </c>
      <c r="B126" s="32">
        <f>NOV!C103</f>
        <v>8915359</v>
      </c>
      <c r="C126" s="32">
        <f>NOV!E103</f>
        <v>19201</v>
      </c>
      <c r="D126" s="34">
        <f>NOV!F103</f>
        <v>464.3174313837821</v>
      </c>
      <c r="E126" s="32">
        <f>NOV!G103</f>
        <v>38461</v>
      </c>
      <c r="F126" s="34">
        <f>NOV!H103</f>
        <v>231.8025792361093</v>
      </c>
      <c r="H126" s="32">
        <f>NOV!C104</f>
        <v>2252264</v>
      </c>
      <c r="I126" s="32">
        <f>NOV!E104</f>
        <v>5895</v>
      </c>
      <c r="J126" s="34">
        <f>NOV!F104</f>
        <v>382.06344359626803</v>
      </c>
      <c r="K126" s="32">
        <f>NOV!G104</f>
        <v>9697</v>
      </c>
      <c r="L126" s="34">
        <f>NOV!H104</f>
        <v>232.26399917500257</v>
      </c>
    </row>
    <row r="127" spans="1:12" ht="12.75">
      <c r="A127" s="24" t="s">
        <v>53</v>
      </c>
      <c r="B127" s="32">
        <f>DEC!C103</f>
        <v>8992215</v>
      </c>
      <c r="C127" s="32">
        <f>DEC!E103</f>
        <v>19417</v>
      </c>
      <c r="D127" s="34">
        <f>DEC!F103</f>
        <v>463.11041870525827</v>
      </c>
      <c r="E127" s="32">
        <f>DEC!G103</f>
        <v>38974</v>
      </c>
      <c r="F127" s="34">
        <f>DEC!H103</f>
        <v>230.72343100528556</v>
      </c>
      <c r="H127" s="32">
        <f>DEC!C104</f>
        <v>2249596</v>
      </c>
      <c r="I127" s="32">
        <f>DEC!E104</f>
        <v>5902</v>
      </c>
      <c r="J127" s="34">
        <f>DEC!F104</f>
        <v>381.15825144018976</v>
      </c>
      <c r="K127" s="32">
        <f>DEC!G104</f>
        <v>9677</v>
      </c>
      <c r="L127" s="34">
        <f>DEC!H104</f>
        <v>232.46832696083496</v>
      </c>
    </row>
    <row r="128" spans="1:12" ht="12.75">
      <c r="A128" s="24" t="s">
        <v>54</v>
      </c>
      <c r="B128" s="32">
        <f>JAN!C103</f>
        <v>8994163</v>
      </c>
      <c r="C128" s="32">
        <f>JAN!E103</f>
        <v>19469</v>
      </c>
      <c r="D128" s="34">
        <f>JAN!F103</f>
        <v>461.9735476912014</v>
      </c>
      <c r="E128" s="32">
        <f>JAN!G103</f>
        <v>39097</v>
      </c>
      <c r="F128" s="34">
        <f>JAN!H103</f>
        <v>230.0473949407883</v>
      </c>
      <c r="H128" s="32">
        <f>JAN!C104</f>
        <v>2235638</v>
      </c>
      <c r="I128" s="32">
        <f>JAN!E104</f>
        <v>5933</v>
      </c>
      <c r="J128" s="34">
        <f>JAN!F104</f>
        <v>376.81409067925165</v>
      </c>
      <c r="K128" s="32">
        <f>JAN!G104</f>
        <v>9678</v>
      </c>
      <c r="L128" s="34">
        <f>JAN!H104</f>
        <v>231.0020665426741</v>
      </c>
    </row>
    <row r="129" spans="1:12" ht="12.75">
      <c r="A129" s="24" t="s">
        <v>55</v>
      </c>
      <c r="B129" s="32">
        <f>FEB!C103</f>
        <v>9065831</v>
      </c>
      <c r="C129" s="32">
        <f>FEB!E103</f>
        <v>19499</v>
      </c>
      <c r="D129" s="34">
        <f>FEB!F103</f>
        <v>464.9382532437561</v>
      </c>
      <c r="E129" s="32">
        <f>FEB!G103</f>
        <v>39140</v>
      </c>
      <c r="F129" s="34">
        <f>FEB!H103</f>
        <v>231.6257281553398</v>
      </c>
      <c r="H129" s="32">
        <f>FEB!C104</f>
        <v>2209539</v>
      </c>
      <c r="I129" s="32">
        <f>FEB!E104</f>
        <v>5873</v>
      </c>
      <c r="J129" s="34">
        <f>FEB!F104</f>
        <v>376.2198195130257</v>
      </c>
      <c r="K129" s="32">
        <f>FEB!G104</f>
        <v>9548</v>
      </c>
      <c r="L129" s="34">
        <f>FEB!H104</f>
        <v>231.4138039379975</v>
      </c>
    </row>
    <row r="130" spans="1:12" ht="12.75">
      <c r="A130" s="24" t="s">
        <v>56</v>
      </c>
      <c r="B130" s="32">
        <f>MAR!C103</f>
        <v>0</v>
      </c>
      <c r="C130" s="32">
        <f>MAR!E103</f>
        <v>0</v>
      </c>
      <c r="D130" s="34" t="e">
        <f>MAR!F103</f>
        <v>#DIV/0!</v>
      </c>
      <c r="E130" s="32">
        <f>MAR!G103</f>
        <v>0</v>
      </c>
      <c r="F130" s="34" t="e">
        <f>MAR!H103</f>
        <v>#DIV/0!</v>
      </c>
      <c r="H130" s="32">
        <f>MAR!C104</f>
        <v>0</v>
      </c>
      <c r="I130" s="32">
        <f>MAR!E104</f>
        <v>0</v>
      </c>
      <c r="J130" s="34" t="e">
        <f>MAR!F104</f>
        <v>#DIV/0!</v>
      </c>
      <c r="K130" s="32">
        <f>MAR!G104</f>
        <v>0</v>
      </c>
      <c r="L130" s="34" t="e">
        <f>MAR!H104</f>
        <v>#DIV/0!</v>
      </c>
    </row>
    <row r="131" spans="1:12" ht="12.75">
      <c r="A131" s="24" t="s">
        <v>57</v>
      </c>
      <c r="B131" s="32">
        <f>APR!C103</f>
        <v>0</v>
      </c>
      <c r="C131" s="32">
        <f>APR!E103</f>
        <v>0</v>
      </c>
      <c r="D131" s="34" t="e">
        <f>APR!F103</f>
        <v>#DIV/0!</v>
      </c>
      <c r="E131" s="32">
        <f>APR!G103</f>
        <v>0</v>
      </c>
      <c r="F131" s="34" t="e">
        <f>APR!H103</f>
        <v>#DIV/0!</v>
      </c>
      <c r="H131" s="32">
        <f>APR!C104</f>
        <v>0</v>
      </c>
      <c r="I131" s="32">
        <f>APR!E104</f>
        <v>0</v>
      </c>
      <c r="J131" s="34" t="e">
        <f>APR!F104</f>
        <v>#DIV/0!</v>
      </c>
      <c r="K131" s="32">
        <f>APR!G104</f>
        <v>0</v>
      </c>
      <c r="L131" s="34" t="e">
        <f>APR!H104</f>
        <v>#DIV/0!</v>
      </c>
    </row>
    <row r="132" spans="1:12" ht="12.75">
      <c r="A132" s="24" t="s">
        <v>58</v>
      </c>
      <c r="B132" s="32">
        <f>MAY!C103</f>
        <v>0</v>
      </c>
      <c r="C132" s="32">
        <f>MAY!E103</f>
        <v>0</v>
      </c>
      <c r="D132" s="34" t="e">
        <f>MAY!F103</f>
        <v>#DIV/0!</v>
      </c>
      <c r="E132" s="32">
        <f>MAY!G103</f>
        <v>0</v>
      </c>
      <c r="F132" s="34" t="e">
        <f>MAY!H103</f>
        <v>#DIV/0!</v>
      </c>
      <c r="H132" s="32">
        <f>MAY!C104</f>
        <v>0</v>
      </c>
      <c r="I132" s="32">
        <f>MAY!E104</f>
        <v>0</v>
      </c>
      <c r="J132" s="34" t="e">
        <f>MAY!F104</f>
        <v>#DIV/0!</v>
      </c>
      <c r="K132" s="32">
        <f>MAY!G104</f>
        <v>0</v>
      </c>
      <c r="L132" s="34" t="e">
        <f>MAY!H104</f>
        <v>#DIV/0!</v>
      </c>
    </row>
    <row r="133" spans="1:12" ht="12.75">
      <c r="A133" s="24" t="s">
        <v>59</v>
      </c>
      <c r="B133" s="32">
        <f>JUN!C103</f>
        <v>0</v>
      </c>
      <c r="C133" s="32">
        <f>JUN!E103</f>
        <v>0</v>
      </c>
      <c r="D133" s="34" t="e">
        <f>JUN!F103</f>
        <v>#DIV/0!</v>
      </c>
      <c r="E133" s="32">
        <f>JUN!G103</f>
        <v>0</v>
      </c>
      <c r="F133" s="34" t="e">
        <f>JUN!H103</f>
        <v>#DIV/0!</v>
      </c>
      <c r="H133" s="32">
        <f>JUN!C104</f>
        <v>0</v>
      </c>
      <c r="I133" s="32">
        <f>JUN!E104</f>
        <v>0</v>
      </c>
      <c r="J133" s="34" t="e">
        <f>JUN!F104</f>
        <v>#DIV/0!</v>
      </c>
      <c r="K133" s="32">
        <f>JUN!G104</f>
        <v>0</v>
      </c>
      <c r="L133" s="34" t="e">
        <f>JUN!H104</f>
        <v>#DIV/0!</v>
      </c>
    </row>
    <row r="134" spans="1:12" ht="12.75">
      <c r="A134" s="33" t="s">
        <v>47</v>
      </c>
      <c r="B134" s="20">
        <f>SUM(B122:B133)/COUNTIF(B122:B133,"&lt;&gt;0")</f>
        <v>8799202.125</v>
      </c>
      <c r="C134" s="20">
        <f>SUM(C122:C133)/COUNTIF(C122:C133,"&lt;&gt;0")</f>
        <v>19242.25</v>
      </c>
      <c r="D134" s="34">
        <f>B134/C134</f>
        <v>457.2855110499032</v>
      </c>
      <c r="E134" s="32">
        <f>SUM(E122:E133)/COUNTIF(E122:E133,"&lt;&gt;0")</f>
        <v>38546.75</v>
      </c>
      <c r="F134" s="34">
        <f>B134/E134</f>
        <v>228.27351527690402</v>
      </c>
      <c r="H134" s="20">
        <f>SUM(H122:H133)/COUNTIF(H122:H133,"&lt;&gt;0")</f>
        <v>2201773.25</v>
      </c>
      <c r="I134" s="20">
        <f>SUM(I122:I133)/COUNTIF(I122:I133,"&lt;&gt;0")</f>
        <v>5850.5</v>
      </c>
      <c r="J134" s="34">
        <f>H134/I134</f>
        <v>376.33932997179727</v>
      </c>
      <c r="K134" s="32">
        <f>SUM(K122:K133)/COUNTIF(K122:K133,"&lt;&gt;0")</f>
        <v>9634</v>
      </c>
      <c r="L134" s="34">
        <f>H134/K134</f>
        <v>228.54196076396096</v>
      </c>
    </row>
    <row r="137" ht="12.75">
      <c r="A137" s="35" t="s">
        <v>81</v>
      </c>
    </row>
    <row r="140" spans="3:8" ht="12.75">
      <c r="C140" s="26" t="s">
        <v>83</v>
      </c>
      <c r="D140" s="36"/>
      <c r="E140" s="36"/>
      <c r="F140" s="36"/>
      <c r="G140" s="36"/>
      <c r="H140" s="36"/>
    </row>
    <row r="141" spans="1:8" ht="12.75">
      <c r="A141" s="31" t="s">
        <v>46</v>
      </c>
      <c r="C141" s="26" t="s">
        <v>84</v>
      </c>
      <c r="D141" s="26" t="s">
        <v>4</v>
      </c>
      <c r="E141" s="26" t="s">
        <v>71</v>
      </c>
      <c r="F141" s="26" t="s">
        <v>70</v>
      </c>
      <c r="G141" s="26" t="s">
        <v>2</v>
      </c>
      <c r="H141" s="26" t="s">
        <v>69</v>
      </c>
    </row>
    <row r="142" spans="1:8" ht="12.75">
      <c r="A142" s="24" t="s">
        <v>48</v>
      </c>
      <c r="C142" s="32">
        <f>JUL!F130</f>
        <v>2154783</v>
      </c>
      <c r="D142" s="32">
        <f>JUL!F131</f>
        <v>675828</v>
      </c>
      <c r="E142" s="32">
        <f>JUL!F132</f>
        <v>1181195</v>
      </c>
      <c r="F142" s="32">
        <f>JUL!F133</f>
        <v>5528</v>
      </c>
      <c r="G142" s="32">
        <f>JUL!F134</f>
        <v>292232</v>
      </c>
      <c r="H142" s="32">
        <f>JUL!F135</f>
        <v>0</v>
      </c>
    </row>
    <row r="143" spans="1:8" ht="12.75">
      <c r="A143" s="24" t="s">
        <v>49</v>
      </c>
      <c r="C143" s="32">
        <f>AUG!F130</f>
        <v>2141518</v>
      </c>
      <c r="D143" s="32">
        <f>AUG!F131</f>
        <v>674127</v>
      </c>
      <c r="E143" s="32">
        <f>AUG!F132</f>
        <v>1157700</v>
      </c>
      <c r="F143" s="32">
        <f>AUG!F133</f>
        <v>7453</v>
      </c>
      <c r="G143" s="32">
        <f>AUG!F134</f>
        <v>302238</v>
      </c>
      <c r="H143" s="32">
        <f>AUG!F135</f>
        <v>0</v>
      </c>
    </row>
    <row r="144" spans="1:8" ht="12.75">
      <c r="A144" s="24" t="s">
        <v>50</v>
      </c>
      <c r="C144" s="32">
        <f>SEP!F130</f>
        <v>2130085</v>
      </c>
      <c r="D144" s="32">
        <f>SEP!F131</f>
        <v>683415</v>
      </c>
      <c r="E144" s="32">
        <f>SEP!F132</f>
        <v>1139919</v>
      </c>
      <c r="F144" s="32">
        <f>SEP!F133</f>
        <v>9121</v>
      </c>
      <c r="G144" s="32">
        <f>SEP!F134</f>
        <v>297630</v>
      </c>
      <c r="H144" s="32">
        <f>SEP!F135</f>
        <v>0</v>
      </c>
    </row>
    <row r="145" spans="1:8" ht="12.75">
      <c r="A145" s="24" t="s">
        <v>51</v>
      </c>
      <c r="C145" s="32">
        <f>OCT!F130</f>
        <v>2240763</v>
      </c>
      <c r="D145" s="32">
        <f>OCT!F131</f>
        <v>722719</v>
      </c>
      <c r="E145" s="32">
        <f>OCT!F132</f>
        <v>1197939</v>
      </c>
      <c r="F145" s="32">
        <f>OCT!F133</f>
        <v>9802</v>
      </c>
      <c r="G145" s="32">
        <f>OCT!F134</f>
        <v>310303</v>
      </c>
      <c r="H145" s="32">
        <f>OCT!F135</f>
        <v>0</v>
      </c>
    </row>
    <row r="146" spans="1:8" ht="12.75">
      <c r="A146" s="24" t="s">
        <v>52</v>
      </c>
      <c r="C146" s="32">
        <f>NOV!F130</f>
        <v>2252264</v>
      </c>
      <c r="D146" s="32">
        <f>NOV!F131</f>
        <v>728815</v>
      </c>
      <c r="E146" s="32">
        <f>NOV!F132</f>
        <v>1194468</v>
      </c>
      <c r="F146" s="32">
        <f>NOV!F133</f>
        <v>7045</v>
      </c>
      <c r="G146" s="32">
        <f>NOV!F134</f>
        <v>321936</v>
      </c>
      <c r="H146" s="32">
        <f>NOV!F135</f>
        <v>0</v>
      </c>
    </row>
    <row r="147" spans="1:8" ht="12.75">
      <c r="A147" s="24" t="s">
        <v>53</v>
      </c>
      <c r="C147" s="32">
        <f>DEC!F130</f>
        <v>2249596</v>
      </c>
      <c r="D147" s="32">
        <f>DEC!F131</f>
        <v>730084</v>
      </c>
      <c r="E147" s="32">
        <f>DEC!F132</f>
        <v>1194764</v>
      </c>
      <c r="F147" s="32">
        <f>DEC!F133</f>
        <v>1527</v>
      </c>
      <c r="G147" s="32">
        <f>DEC!F134</f>
        <v>323221</v>
      </c>
      <c r="H147" s="32">
        <f>DEC!F135</f>
        <v>0</v>
      </c>
    </row>
    <row r="148" spans="1:8" ht="12.75">
      <c r="A148" s="24" t="s">
        <v>54</v>
      </c>
      <c r="C148" s="32">
        <f>JAN!F130</f>
        <v>2235638</v>
      </c>
      <c r="D148" s="32">
        <f>JAN!F131</f>
        <v>722719</v>
      </c>
      <c r="E148" s="32">
        <f>JAN!F132</f>
        <v>1175465</v>
      </c>
      <c r="F148" s="32">
        <f>JAN!F133</f>
        <v>4248</v>
      </c>
      <c r="G148" s="32">
        <f>JAN!F134</f>
        <v>333206</v>
      </c>
      <c r="H148" s="32">
        <f>JAN!F135</f>
        <v>0</v>
      </c>
    </row>
    <row r="149" spans="1:8" ht="12.75">
      <c r="A149" s="24" t="s">
        <v>55</v>
      </c>
      <c r="C149" s="32">
        <f>FEB!F130</f>
        <v>2209539</v>
      </c>
      <c r="D149" s="32">
        <f>FEB!F131</f>
        <v>720333</v>
      </c>
      <c r="E149" s="32">
        <f>FEB!F132</f>
        <v>1164545</v>
      </c>
      <c r="F149" s="32">
        <f>FEB!F133</f>
        <v>0</v>
      </c>
      <c r="G149" s="32">
        <f>FEB!F134</f>
        <v>324661</v>
      </c>
      <c r="H149" s="32">
        <f>FEB!F135</f>
        <v>0</v>
      </c>
    </row>
    <row r="150" spans="1:8" ht="12.75">
      <c r="A150" s="24" t="s">
        <v>56</v>
      </c>
      <c r="C150" s="32">
        <f>MAR!F130</f>
        <v>0</v>
      </c>
      <c r="D150" s="32">
        <f>MAR!F131</f>
        <v>0</v>
      </c>
      <c r="E150" s="32">
        <f>MAR!F132</f>
        <v>0</v>
      </c>
      <c r="F150" s="32">
        <f>MAR!F133</f>
        <v>0</v>
      </c>
      <c r="G150" s="32">
        <f>MAR!F134</f>
        <v>0</v>
      </c>
      <c r="H150" s="32">
        <f>MAR!F135</f>
        <v>0</v>
      </c>
    </row>
    <row r="151" spans="1:8" ht="12.75">
      <c r="A151" s="24" t="s">
        <v>57</v>
      </c>
      <c r="C151" s="32">
        <f>APR!F130</f>
        <v>0</v>
      </c>
      <c r="D151" s="32">
        <f>APR!F131</f>
        <v>0</v>
      </c>
      <c r="E151" s="32">
        <f>APR!F132</f>
        <v>0</v>
      </c>
      <c r="F151" s="32">
        <f>APR!F133</f>
        <v>0</v>
      </c>
      <c r="G151" s="32">
        <f>APR!F134</f>
        <v>0</v>
      </c>
      <c r="H151" s="32">
        <f>APR!F135</f>
        <v>0</v>
      </c>
    </row>
    <row r="152" spans="1:8" ht="12.75">
      <c r="A152" s="24" t="s">
        <v>58</v>
      </c>
      <c r="C152" s="32">
        <f>MAY!F130</f>
        <v>0</v>
      </c>
      <c r="D152" s="32">
        <f>MAY!F131</f>
        <v>0</v>
      </c>
      <c r="E152" s="32">
        <f>MAY!F132</f>
        <v>0</v>
      </c>
      <c r="F152" s="32">
        <f>MAY!F133</f>
        <v>0</v>
      </c>
      <c r="G152" s="32">
        <f>MAY!F134</f>
        <v>0</v>
      </c>
      <c r="H152" s="32">
        <f>MAY!F135</f>
        <v>0</v>
      </c>
    </row>
    <row r="153" spans="1:8" ht="12.75">
      <c r="A153" s="24" t="s">
        <v>59</v>
      </c>
      <c r="C153" s="32">
        <f>JUN!F130</f>
        <v>0</v>
      </c>
      <c r="D153" s="32">
        <f>JUN!F131</f>
        <v>0</v>
      </c>
      <c r="E153" s="32">
        <f>JUN!F132</f>
        <v>0</v>
      </c>
      <c r="F153" s="32">
        <f>JUN!F133</f>
        <v>0</v>
      </c>
      <c r="G153" s="32">
        <f>JUN!F134</f>
        <v>0</v>
      </c>
      <c r="H153" s="32">
        <f>JUN!F135</f>
        <v>0</v>
      </c>
    </row>
    <row r="154" spans="1:8" ht="12.75">
      <c r="A154" s="33" t="s">
        <v>47</v>
      </c>
      <c r="B154" s="20"/>
      <c r="C154" s="37">
        <f aca="true" t="shared" si="6" ref="C154:H154">SUM(C142:C153)/COUNTIF(C142:C153,"&lt;&gt;0")</f>
        <v>2201773.25</v>
      </c>
      <c r="D154" s="37">
        <f t="shared" si="6"/>
        <v>707255</v>
      </c>
      <c r="E154" s="37">
        <f t="shared" si="6"/>
        <v>1175749.375</v>
      </c>
      <c r="F154" s="37">
        <f t="shared" si="6"/>
        <v>6389.142857142857</v>
      </c>
      <c r="G154" s="37">
        <f t="shared" si="6"/>
        <v>313178.375</v>
      </c>
      <c r="H154" s="37" t="e">
        <f t="shared" si="6"/>
        <v>#DIV/0!</v>
      </c>
    </row>
  </sheetData>
  <sheetProtection selectLockedCells="1" selectUnlockedCells="1"/>
  <mergeCells count="11"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  <mergeCell ref="J78:L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2" max="255" man="1"/>
    <brk id="11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0">
      <selection activeCell="E21" sqref="E21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71</v>
      </c>
      <c r="C4" s="14" t="s">
        <v>70</v>
      </c>
      <c r="D4" s="14" t="s">
        <v>69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JUL!B7</f>
        <v>602</v>
      </c>
      <c r="C5" s="20">
        <f>JUL!C7</f>
        <v>0</v>
      </c>
      <c r="D5" s="20">
        <f>JUL!D7</f>
        <v>0</v>
      </c>
      <c r="E5" s="20">
        <f>JUL!E7</f>
        <v>140</v>
      </c>
      <c r="F5" s="20">
        <f>JUL!F7</f>
        <v>583</v>
      </c>
      <c r="G5" s="20">
        <f>JUL!G7</f>
        <v>15</v>
      </c>
      <c r="H5" s="20">
        <f>JUL!H7</f>
        <v>8724</v>
      </c>
      <c r="I5" s="20">
        <f aca="true" t="shared" si="0" ref="I5:I16">SUM(B5:H5)</f>
        <v>10064</v>
      </c>
    </row>
    <row r="6" spans="1:9" ht="12.75">
      <c r="A6" s="24" t="s">
        <v>49</v>
      </c>
      <c r="B6" s="20">
        <f>AUG!B7</f>
        <v>591</v>
      </c>
      <c r="C6" s="20">
        <f>AUG!C7</f>
        <v>0</v>
      </c>
      <c r="D6" s="20">
        <f>AUG!D7</f>
        <v>0</v>
      </c>
      <c r="E6" s="20">
        <f>AUG!E7</f>
        <v>129</v>
      </c>
      <c r="F6" s="20">
        <f>AUG!F7</f>
        <v>583</v>
      </c>
      <c r="G6" s="20">
        <f>AUG!G7</f>
        <v>17</v>
      </c>
      <c r="H6" s="20">
        <f>AUG!H7</f>
        <v>8758</v>
      </c>
      <c r="I6" s="20">
        <f t="shared" si="0"/>
        <v>10078</v>
      </c>
    </row>
    <row r="7" spans="1:9" ht="12.75">
      <c r="A7" s="24" t="s">
        <v>50</v>
      </c>
      <c r="B7" s="20">
        <f>SEP!B7</f>
        <v>650</v>
      </c>
      <c r="C7" s="20">
        <f>SEP!C7</f>
        <v>0</v>
      </c>
      <c r="D7" s="20">
        <f>SEP!D7</f>
        <v>0</v>
      </c>
      <c r="E7" s="20">
        <f>SEP!E7</f>
        <v>143</v>
      </c>
      <c r="F7" s="20">
        <f>SEP!F7</f>
        <v>592</v>
      </c>
      <c r="G7" s="20">
        <f>SEP!G7</f>
        <v>17</v>
      </c>
      <c r="H7" s="20">
        <f>SEP!H7</f>
        <v>8718</v>
      </c>
      <c r="I7" s="20">
        <f t="shared" si="0"/>
        <v>10120</v>
      </c>
    </row>
    <row r="8" spans="1:9" ht="12.75">
      <c r="A8" s="24" t="s">
        <v>51</v>
      </c>
      <c r="B8" s="20">
        <f>OCT!B7</f>
        <v>630</v>
      </c>
      <c r="C8" s="20">
        <f>OCT!C7</f>
        <v>0</v>
      </c>
      <c r="D8" s="20">
        <f>OCT!D7</f>
        <v>0</v>
      </c>
      <c r="E8" s="20">
        <f>OCT!E7</f>
        <v>139</v>
      </c>
      <c r="F8" s="20">
        <f>OCT!F7</f>
        <v>597</v>
      </c>
      <c r="G8" s="20">
        <f>OCT!G7</f>
        <v>19</v>
      </c>
      <c r="H8" s="20">
        <f>OCT!H7</f>
        <v>8841</v>
      </c>
      <c r="I8" s="20">
        <f t="shared" si="0"/>
        <v>10226</v>
      </c>
    </row>
    <row r="9" spans="1:9" ht="12.75">
      <c r="A9" s="24" t="s">
        <v>52</v>
      </c>
      <c r="B9" s="20">
        <f>NOV!B7</f>
        <v>630</v>
      </c>
      <c r="C9" s="20">
        <f>NOV!C7</f>
        <v>0</v>
      </c>
      <c r="D9" s="20">
        <f>NOV!D7</f>
        <v>0</v>
      </c>
      <c r="E9" s="20">
        <f>NOV!E7</f>
        <v>122</v>
      </c>
      <c r="F9" s="20">
        <f>NOV!F7</f>
        <v>588</v>
      </c>
      <c r="G9" s="20">
        <f>NOV!G7</f>
        <v>19</v>
      </c>
      <c r="H9" s="20">
        <f>NOV!H7</f>
        <v>8698</v>
      </c>
      <c r="I9" s="20">
        <f t="shared" si="0"/>
        <v>10057</v>
      </c>
    </row>
    <row r="10" spans="1:9" ht="12.75">
      <c r="A10" s="24" t="s">
        <v>53</v>
      </c>
      <c r="B10" s="20">
        <f>DEC!B7</f>
        <v>652</v>
      </c>
      <c r="C10" s="20">
        <f>DEC!C7</f>
        <v>0</v>
      </c>
      <c r="D10" s="20">
        <f>DEC!D7</f>
        <v>0</v>
      </c>
      <c r="E10" s="20">
        <f>DEC!E7</f>
        <v>134</v>
      </c>
      <c r="F10" s="20">
        <f>DEC!F7</f>
        <v>590</v>
      </c>
      <c r="G10" s="20">
        <f>DEC!G7</f>
        <v>17</v>
      </c>
      <c r="H10" s="20">
        <f>DEC!H7</f>
        <v>8732</v>
      </c>
      <c r="I10" s="20">
        <f t="shared" si="0"/>
        <v>10125</v>
      </c>
    </row>
    <row r="11" spans="1:9" ht="12.75">
      <c r="A11" s="24" t="s">
        <v>54</v>
      </c>
      <c r="B11" s="20">
        <f>JAN!B7</f>
        <v>606</v>
      </c>
      <c r="C11" s="20">
        <f>JAN!C7</f>
        <v>0</v>
      </c>
      <c r="D11" s="20">
        <f>JAN!D7</f>
        <v>0</v>
      </c>
      <c r="E11" s="20">
        <f>JAN!E7</f>
        <v>131</v>
      </c>
      <c r="F11" s="20">
        <f>JAN!F7</f>
        <v>589</v>
      </c>
      <c r="G11" s="20">
        <f>JAN!G7</f>
        <v>15</v>
      </c>
      <c r="H11" s="20">
        <f>JAN!H7</f>
        <v>8553</v>
      </c>
      <c r="I11" s="20">
        <f t="shared" si="0"/>
        <v>9894</v>
      </c>
    </row>
    <row r="12" spans="1:9" ht="12.75">
      <c r="A12" s="24" t="s">
        <v>55</v>
      </c>
      <c r="B12" s="20">
        <f>FEB!B7</f>
        <v>607</v>
      </c>
      <c r="C12" s="20">
        <f>FEB!C7</f>
        <v>0</v>
      </c>
      <c r="D12" s="20">
        <f>FEB!D7</f>
        <v>0</v>
      </c>
      <c r="E12" s="20">
        <f>FEB!E7</f>
        <v>148</v>
      </c>
      <c r="F12" s="20">
        <f>FEB!F7</f>
        <v>585</v>
      </c>
      <c r="G12" s="20">
        <f>FEB!G7</f>
        <v>12</v>
      </c>
      <c r="H12" s="20">
        <f>FEB!H7</f>
        <v>8481</v>
      </c>
      <c r="I12" s="20">
        <f t="shared" si="0"/>
        <v>9833</v>
      </c>
    </row>
    <row r="13" spans="1:9" ht="12.75">
      <c r="A13" s="24" t="s">
        <v>56</v>
      </c>
      <c r="B13" s="20">
        <f>MAR!B7</f>
        <v>0</v>
      </c>
      <c r="C13" s="20">
        <f>MAR!C7</f>
        <v>0</v>
      </c>
      <c r="D13" s="20">
        <f>MAR!D7</f>
        <v>0</v>
      </c>
      <c r="E13" s="20">
        <f>MAR!E7</f>
        <v>0</v>
      </c>
      <c r="F13" s="20">
        <f>MAR!F7</f>
        <v>0</v>
      </c>
      <c r="G13" s="20">
        <f>MAR!G7</f>
        <v>0</v>
      </c>
      <c r="H13" s="20">
        <f>MAR!H7</f>
        <v>0</v>
      </c>
      <c r="I13" s="20">
        <f t="shared" si="0"/>
        <v>0</v>
      </c>
    </row>
    <row r="14" spans="1:9" ht="12.75">
      <c r="A14" s="24" t="s">
        <v>57</v>
      </c>
      <c r="B14" s="20">
        <f>APR!B7</f>
        <v>0</v>
      </c>
      <c r="C14" s="20">
        <f>APR!C7</f>
        <v>0</v>
      </c>
      <c r="D14" s="20">
        <f>APR!D7</f>
        <v>0</v>
      </c>
      <c r="E14" s="20">
        <f>APR!E7</f>
        <v>0</v>
      </c>
      <c r="F14" s="20">
        <f>APR!F7</f>
        <v>0</v>
      </c>
      <c r="G14" s="20">
        <f>APR!G7</f>
        <v>0</v>
      </c>
      <c r="H14" s="20">
        <f>APR!H7</f>
        <v>0</v>
      </c>
      <c r="I14" s="20">
        <f t="shared" si="0"/>
        <v>0</v>
      </c>
    </row>
    <row r="15" spans="1:9" ht="12.75">
      <c r="A15" s="24" t="s">
        <v>58</v>
      </c>
      <c r="B15" s="20">
        <f>MAY!B7</f>
        <v>0</v>
      </c>
      <c r="C15" s="20">
        <f>MAY!C7</f>
        <v>0</v>
      </c>
      <c r="D15" s="20">
        <f>MAY!D7</f>
        <v>0</v>
      </c>
      <c r="E15" s="20">
        <f>MAY!E7</f>
        <v>0</v>
      </c>
      <c r="F15" s="20">
        <f>MAY!F7</f>
        <v>0</v>
      </c>
      <c r="G15" s="20">
        <f>MAY!G7</f>
        <v>0</v>
      </c>
      <c r="H15" s="20">
        <f>MAY!H7</f>
        <v>0</v>
      </c>
      <c r="I15" s="20">
        <f t="shared" si="0"/>
        <v>0</v>
      </c>
    </row>
    <row r="16" spans="1:9" ht="12.75">
      <c r="A16" s="24" t="s">
        <v>59</v>
      </c>
      <c r="B16" s="20">
        <f>JUN!B7</f>
        <v>0</v>
      </c>
      <c r="C16" s="20">
        <f>JUN!C7</f>
        <v>0</v>
      </c>
      <c r="D16" s="20">
        <f>JUN!D7</f>
        <v>0</v>
      </c>
      <c r="E16" s="20">
        <f>JUN!E7</f>
        <v>0</v>
      </c>
      <c r="F16" s="20">
        <f>JUN!F7</f>
        <v>0</v>
      </c>
      <c r="G16" s="20">
        <f>JUN!G7</f>
        <v>0</v>
      </c>
      <c r="H16" s="20">
        <f>JUN!H7</f>
        <v>0</v>
      </c>
      <c r="I16" s="20">
        <f t="shared" si="0"/>
        <v>0</v>
      </c>
    </row>
    <row r="17" spans="1:9" ht="12.75">
      <c r="A17" s="17" t="s">
        <v>47</v>
      </c>
      <c r="B17" s="20">
        <f>SUM(B5:B16)/COUNTIF(B5:B16,"&lt;&gt;0")</f>
        <v>621</v>
      </c>
      <c r="C17" s="20" t="e">
        <f aca="true" t="shared" si="1" ref="C17:I17">SUM(C5:C16)/COUNTIF(C5:C16,"&lt;&gt;0")</f>
        <v>#DIV/0!</v>
      </c>
      <c r="D17" s="20" t="e">
        <f t="shared" si="1"/>
        <v>#DIV/0!</v>
      </c>
      <c r="E17" s="20">
        <f t="shared" si="1"/>
        <v>135.75</v>
      </c>
      <c r="F17" s="20">
        <f t="shared" si="1"/>
        <v>588.375</v>
      </c>
      <c r="G17" s="20">
        <f t="shared" si="1"/>
        <v>16.375</v>
      </c>
      <c r="H17" s="20">
        <f t="shared" si="1"/>
        <v>8688.125</v>
      </c>
      <c r="I17" s="20">
        <f t="shared" si="1"/>
        <v>10049.625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71</v>
      </c>
      <c r="C20" s="14" t="s">
        <v>70</v>
      </c>
      <c r="D20" s="14" t="s">
        <v>69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JUL!B18</f>
        <v>194</v>
      </c>
      <c r="C21" s="23">
        <f>JUL!C18</f>
        <v>0</v>
      </c>
      <c r="D21" s="23">
        <f>JUL!D18</f>
        <v>0</v>
      </c>
      <c r="E21" s="23">
        <f>JUL!E18</f>
        <v>138</v>
      </c>
      <c r="F21" s="23">
        <f>JUL!F18</f>
        <v>564</v>
      </c>
      <c r="G21" s="23">
        <f>JUL!G18</f>
        <v>14</v>
      </c>
      <c r="H21" s="23">
        <f>JUL!H18</f>
        <v>4329</v>
      </c>
      <c r="I21" s="20">
        <f aca="true" t="shared" si="2" ref="I21:I32">SUM(B21:H21)</f>
        <v>5239</v>
      </c>
    </row>
    <row r="22" spans="1:9" ht="12.75">
      <c r="A22" s="24" t="s">
        <v>49</v>
      </c>
      <c r="B22" s="23">
        <f>AUG!B18</f>
        <v>192</v>
      </c>
      <c r="C22" s="23">
        <f>AUG!C18</f>
        <v>0</v>
      </c>
      <c r="D22" s="23">
        <f>AUG!D18</f>
        <v>0</v>
      </c>
      <c r="E22" s="23">
        <f>AUG!E18</f>
        <v>128</v>
      </c>
      <c r="F22" s="23">
        <f>AUG!F18</f>
        <v>563</v>
      </c>
      <c r="G22" s="23">
        <f>AUG!G18</f>
        <v>16</v>
      </c>
      <c r="H22" s="23">
        <f>AUG!H18</f>
        <v>4313</v>
      </c>
      <c r="I22" s="20">
        <f t="shared" si="2"/>
        <v>5212</v>
      </c>
    </row>
    <row r="23" spans="1:9" ht="12.75">
      <c r="A23" s="24" t="s">
        <v>50</v>
      </c>
      <c r="B23" s="23">
        <f>SEP!B18</f>
        <v>212</v>
      </c>
      <c r="C23" s="23">
        <f>SEP!C18</f>
        <v>0</v>
      </c>
      <c r="D23" s="23">
        <f>SEP!D18</f>
        <v>0</v>
      </c>
      <c r="E23" s="23">
        <f>SEP!E18</f>
        <v>141</v>
      </c>
      <c r="F23" s="23">
        <f>SEP!F18</f>
        <v>568</v>
      </c>
      <c r="G23" s="23">
        <f>SEP!G18</f>
        <v>16</v>
      </c>
      <c r="H23" s="23">
        <f>SEP!H18</f>
        <v>4276</v>
      </c>
      <c r="I23" s="20">
        <f t="shared" si="2"/>
        <v>5213</v>
      </c>
    </row>
    <row r="24" spans="1:9" ht="12.75">
      <c r="A24" s="24" t="s">
        <v>51</v>
      </c>
      <c r="B24" s="23">
        <f>OCT!B18</f>
        <v>207</v>
      </c>
      <c r="C24" s="23">
        <f>OCT!C18</f>
        <v>0</v>
      </c>
      <c r="D24" s="23">
        <f>OCT!D18</f>
        <v>0</v>
      </c>
      <c r="E24" s="23">
        <f>OCT!E18</f>
        <v>137</v>
      </c>
      <c r="F24" s="23">
        <f>OCT!F18</f>
        <v>574</v>
      </c>
      <c r="G24" s="23">
        <f>OCT!G18</f>
        <v>18</v>
      </c>
      <c r="H24" s="23">
        <f>OCT!H18</f>
        <v>4324</v>
      </c>
      <c r="I24" s="20">
        <f t="shared" si="2"/>
        <v>5260</v>
      </c>
    </row>
    <row r="25" spans="1:9" ht="12.75">
      <c r="A25" s="24" t="s">
        <v>52</v>
      </c>
      <c r="B25" s="20">
        <f>NOV!B18</f>
        <v>206</v>
      </c>
      <c r="C25" s="20">
        <f>NOV!C18</f>
        <v>0</v>
      </c>
      <c r="D25" s="20">
        <f>NOV!D18</f>
        <v>0</v>
      </c>
      <c r="E25" s="20">
        <f>NOV!E18</f>
        <v>121</v>
      </c>
      <c r="F25" s="20">
        <f>NOV!F18</f>
        <v>567</v>
      </c>
      <c r="G25" s="20">
        <f>NOV!G18</f>
        <v>18</v>
      </c>
      <c r="H25" s="20">
        <f>NOV!H18</f>
        <v>4287</v>
      </c>
      <c r="I25" s="20">
        <f t="shared" si="2"/>
        <v>5199</v>
      </c>
    </row>
    <row r="26" spans="1:9" ht="12.75">
      <c r="A26" s="24" t="s">
        <v>53</v>
      </c>
      <c r="B26" s="20">
        <f>DEC!B18</f>
        <v>211</v>
      </c>
      <c r="C26" s="20">
        <f>DEC!C18</f>
        <v>0</v>
      </c>
      <c r="D26" s="20">
        <f>DEC!D18</f>
        <v>0</v>
      </c>
      <c r="E26" s="20">
        <f>DEC!E18</f>
        <v>132</v>
      </c>
      <c r="F26" s="20">
        <f>DEC!F18</f>
        <v>566</v>
      </c>
      <c r="G26" s="20">
        <f>DEC!G18</f>
        <v>16</v>
      </c>
      <c r="H26" s="20">
        <f>DEC!H18</f>
        <v>4324</v>
      </c>
      <c r="I26" s="20">
        <f t="shared" si="2"/>
        <v>5249</v>
      </c>
    </row>
    <row r="27" spans="1:9" ht="12.75">
      <c r="A27" s="24" t="s">
        <v>54</v>
      </c>
      <c r="B27" s="20">
        <f>JAN!B18</f>
        <v>203</v>
      </c>
      <c r="C27" s="20">
        <f>JAN!C18</f>
        <v>0</v>
      </c>
      <c r="D27" s="20">
        <f>JAN!D18</f>
        <v>0</v>
      </c>
      <c r="E27" s="20">
        <f>JAN!E18</f>
        <v>130</v>
      </c>
      <c r="F27" s="20">
        <f>JAN!F18</f>
        <v>566</v>
      </c>
      <c r="G27" s="20">
        <f>JAN!G18</f>
        <v>14</v>
      </c>
      <c r="H27" s="20">
        <f>JAN!H18</f>
        <v>4256</v>
      </c>
      <c r="I27" s="20">
        <f t="shared" si="2"/>
        <v>5169</v>
      </c>
    </row>
    <row r="28" spans="1:9" ht="12.75">
      <c r="A28" s="24" t="s">
        <v>55</v>
      </c>
      <c r="B28" s="20">
        <f>FEB!B18</f>
        <v>197</v>
      </c>
      <c r="C28" s="20">
        <f>FEB!C18</f>
        <v>0</v>
      </c>
      <c r="D28" s="20">
        <f>FEB!D18</f>
        <v>0</v>
      </c>
      <c r="E28" s="20">
        <f>FEB!E18</f>
        <v>146</v>
      </c>
      <c r="F28" s="20">
        <f>FEB!F18</f>
        <v>564</v>
      </c>
      <c r="G28" s="20">
        <f>FEB!G18</f>
        <v>11</v>
      </c>
      <c r="H28" s="20">
        <f>FEB!H18</f>
        <v>4206</v>
      </c>
      <c r="I28" s="20">
        <f t="shared" si="2"/>
        <v>5124</v>
      </c>
    </row>
    <row r="29" spans="1:9" ht="12.75">
      <c r="A29" s="24" t="s">
        <v>56</v>
      </c>
      <c r="B29" s="20">
        <f>MAR!B18</f>
        <v>0</v>
      </c>
      <c r="C29" s="20">
        <f>MAR!C18</f>
        <v>0</v>
      </c>
      <c r="D29" s="20">
        <f>MAR!D18</f>
        <v>0</v>
      </c>
      <c r="E29" s="20">
        <f>MAR!E18</f>
        <v>0</v>
      </c>
      <c r="F29" s="20">
        <f>MAR!F18</f>
        <v>0</v>
      </c>
      <c r="G29" s="20">
        <f>MAR!G18</f>
        <v>0</v>
      </c>
      <c r="H29" s="20">
        <f>MAR!H18</f>
        <v>0</v>
      </c>
      <c r="I29" s="20">
        <f t="shared" si="2"/>
        <v>0</v>
      </c>
    </row>
    <row r="30" spans="1:9" ht="12.75">
      <c r="A30" s="24" t="s">
        <v>57</v>
      </c>
      <c r="B30" s="20">
        <f>APR!B18</f>
        <v>0</v>
      </c>
      <c r="C30" s="20">
        <f>APR!C18</f>
        <v>0</v>
      </c>
      <c r="D30" s="20">
        <f>APR!D18</f>
        <v>0</v>
      </c>
      <c r="E30" s="20">
        <f>APR!E18</f>
        <v>0</v>
      </c>
      <c r="F30" s="20">
        <f>APR!F18</f>
        <v>0</v>
      </c>
      <c r="G30" s="20">
        <f>APR!G18</f>
        <v>0</v>
      </c>
      <c r="H30" s="20">
        <f>APR!H18</f>
        <v>0</v>
      </c>
      <c r="I30" s="20">
        <f t="shared" si="2"/>
        <v>0</v>
      </c>
    </row>
    <row r="31" spans="1:9" ht="12.75">
      <c r="A31" s="24" t="s">
        <v>58</v>
      </c>
      <c r="B31" s="20">
        <f>MAY!B18</f>
        <v>0</v>
      </c>
      <c r="C31" s="20">
        <f>MAY!C18</f>
        <v>0</v>
      </c>
      <c r="D31" s="20">
        <f>MAY!D18</f>
        <v>0</v>
      </c>
      <c r="E31" s="20">
        <f>MAY!E18</f>
        <v>0</v>
      </c>
      <c r="F31" s="20">
        <f>MAY!F18</f>
        <v>0</v>
      </c>
      <c r="G31" s="20">
        <f>MAY!G18</f>
        <v>0</v>
      </c>
      <c r="H31" s="20">
        <f>MAY!H18</f>
        <v>0</v>
      </c>
      <c r="I31" s="20">
        <f t="shared" si="2"/>
        <v>0</v>
      </c>
    </row>
    <row r="32" spans="1:9" ht="12.75">
      <c r="A32" s="24" t="s">
        <v>59</v>
      </c>
      <c r="B32" s="20">
        <f>JUN!B18</f>
        <v>0</v>
      </c>
      <c r="C32" s="20">
        <f>JUN!C18</f>
        <v>0</v>
      </c>
      <c r="D32" s="20">
        <f>JUN!D18</f>
        <v>0</v>
      </c>
      <c r="E32" s="20">
        <f>JUN!E18</f>
        <v>0</v>
      </c>
      <c r="F32" s="20">
        <f>JUN!F18</f>
        <v>0</v>
      </c>
      <c r="G32" s="20">
        <f>JUN!G18</f>
        <v>0</v>
      </c>
      <c r="H32" s="20">
        <f>JUN!H18</f>
        <v>0</v>
      </c>
      <c r="I32" s="20">
        <f t="shared" si="2"/>
        <v>0</v>
      </c>
    </row>
    <row r="33" spans="1:9" ht="12.75">
      <c r="A33" s="17" t="s">
        <v>47</v>
      </c>
      <c r="B33" s="20">
        <f>SUM(B21:B32)/COUNTIF(B21:B32,"&lt;&gt;0")</f>
        <v>202.75</v>
      </c>
      <c r="C33" s="20" t="e">
        <f aca="true" t="shared" si="3" ref="C33:I33">SUM(C21:C32)/COUNTIF(C21:C32,"&lt;&gt;0")</f>
        <v>#DIV/0!</v>
      </c>
      <c r="D33" s="20" t="e">
        <f t="shared" si="3"/>
        <v>#DIV/0!</v>
      </c>
      <c r="E33" s="20">
        <f t="shared" si="3"/>
        <v>134.125</v>
      </c>
      <c r="F33" s="20">
        <f t="shared" si="3"/>
        <v>566.5</v>
      </c>
      <c r="G33" s="20">
        <f t="shared" si="3"/>
        <v>15.375</v>
      </c>
      <c r="H33" s="20">
        <f t="shared" si="3"/>
        <v>4289.375</v>
      </c>
      <c r="I33" s="20">
        <f t="shared" si="3"/>
        <v>5208.125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71</v>
      </c>
      <c r="C36" s="14" t="s">
        <v>70</v>
      </c>
      <c r="D36" s="14" t="s">
        <v>69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JUL!B29</f>
        <v>133553</v>
      </c>
      <c r="C37" s="20">
        <f>JUL!C29</f>
        <v>0</v>
      </c>
      <c r="D37" s="20">
        <f>JUL!D29</f>
        <v>0</v>
      </c>
      <c r="E37" s="20">
        <f>JUL!E29</f>
        <v>41730</v>
      </c>
      <c r="F37" s="20">
        <f>JUL!F29</f>
        <v>117695</v>
      </c>
      <c r="G37" s="20">
        <f>JUL!G29</f>
        <v>4429</v>
      </c>
      <c r="H37" s="20">
        <f>JUL!H29</f>
        <v>1846437</v>
      </c>
      <c r="I37" s="20">
        <f aca="true" t="shared" si="4" ref="I37:I48">SUM(B37:H37)</f>
        <v>2143844</v>
      </c>
    </row>
    <row r="38" spans="1:9" ht="12.75">
      <c r="A38" s="24" t="s">
        <v>49</v>
      </c>
      <c r="B38" s="20">
        <f>AUG!B29</f>
        <v>128956</v>
      </c>
      <c r="C38" s="20">
        <f>AUG!C29</f>
        <v>0</v>
      </c>
      <c r="D38" s="20">
        <f>AUG!D29</f>
        <v>0</v>
      </c>
      <c r="E38" s="20">
        <f>AUG!E29</f>
        <v>38157</v>
      </c>
      <c r="F38" s="20">
        <f>AUG!F29</f>
        <v>117599</v>
      </c>
      <c r="G38" s="20">
        <f>AUG!G29</f>
        <v>4895</v>
      </c>
      <c r="H38" s="20">
        <f>AUG!H29</f>
        <v>1841406</v>
      </c>
      <c r="I38" s="20">
        <f t="shared" si="4"/>
        <v>2131013</v>
      </c>
    </row>
    <row r="39" spans="1:9" ht="12.75">
      <c r="A39" s="24" t="s">
        <v>50</v>
      </c>
      <c r="B39" s="20">
        <f>SEP!B29</f>
        <v>144401</v>
      </c>
      <c r="C39" s="20">
        <f>SEP!C29</f>
        <v>0</v>
      </c>
      <c r="D39" s="20">
        <f>SEP!D29</f>
        <v>0</v>
      </c>
      <c r="E39" s="20">
        <f>SEP!E29</f>
        <v>42484</v>
      </c>
      <c r="F39" s="20">
        <f>SEP!F29</f>
        <v>118181</v>
      </c>
      <c r="G39" s="20">
        <f>SEP!G29</f>
        <v>5034</v>
      </c>
      <c r="H39" s="20">
        <f>SEP!H29</f>
        <v>1830821</v>
      </c>
      <c r="I39" s="20">
        <f t="shared" si="4"/>
        <v>2140921</v>
      </c>
    </row>
    <row r="40" spans="1:9" ht="12.75">
      <c r="A40" s="24" t="s">
        <v>51</v>
      </c>
      <c r="B40" s="20">
        <f>OCT!B29</f>
        <v>145950</v>
      </c>
      <c r="C40" s="20">
        <f>OCT!C29</f>
        <v>0</v>
      </c>
      <c r="D40" s="20">
        <f>OCT!D29</f>
        <v>0</v>
      </c>
      <c r="E40" s="20">
        <f>OCT!E29</f>
        <v>42254</v>
      </c>
      <c r="F40" s="20">
        <f>OCT!F29</f>
        <v>126057</v>
      </c>
      <c r="G40" s="20">
        <f>OCT!G29</f>
        <v>5900</v>
      </c>
      <c r="H40" s="20">
        <f>OCT!H29</f>
        <v>1941921</v>
      </c>
      <c r="I40" s="20">
        <f t="shared" si="4"/>
        <v>2262082</v>
      </c>
    </row>
    <row r="41" spans="1:9" ht="12.75">
      <c r="A41" s="24" t="s">
        <v>52</v>
      </c>
      <c r="B41" s="20">
        <f>NOV!B29</f>
        <v>144516</v>
      </c>
      <c r="C41" s="20">
        <f>NOV!C29</f>
        <v>0</v>
      </c>
      <c r="D41" s="20">
        <f>NOV!D29</f>
        <v>0</v>
      </c>
      <c r="E41" s="20">
        <f>NOV!E29</f>
        <v>37147</v>
      </c>
      <c r="F41" s="20">
        <f>NOV!F29</f>
        <v>124182</v>
      </c>
      <c r="G41" s="20">
        <f>NOV!G29</f>
        <v>5859</v>
      </c>
      <c r="H41" s="20">
        <f>NOV!H29</f>
        <v>1903864</v>
      </c>
      <c r="I41" s="20">
        <f t="shared" si="4"/>
        <v>2215568</v>
      </c>
    </row>
    <row r="42" spans="1:9" ht="12.75">
      <c r="A42" s="24" t="s">
        <v>53</v>
      </c>
      <c r="B42" s="20">
        <f>DEC!B29</f>
        <v>148702</v>
      </c>
      <c r="C42" s="20">
        <f>DEC!C29</f>
        <v>0</v>
      </c>
      <c r="D42" s="20">
        <f>DEC!D29</f>
        <v>0</v>
      </c>
      <c r="E42" s="20">
        <f>DEC!E29</f>
        <v>40437</v>
      </c>
      <c r="F42" s="20">
        <f>DEC!F29</f>
        <v>124171</v>
      </c>
      <c r="G42" s="20">
        <f>DEC!G29</f>
        <v>5171</v>
      </c>
      <c r="H42" s="20">
        <f>DEC!H29</f>
        <v>1903888</v>
      </c>
      <c r="I42" s="20">
        <f t="shared" si="4"/>
        <v>2222369</v>
      </c>
    </row>
    <row r="43" spans="1:9" ht="12.75">
      <c r="A43" s="24" t="s">
        <v>54</v>
      </c>
      <c r="B43" s="20">
        <f>JAN!B29</f>
        <v>136127</v>
      </c>
      <c r="C43" s="20">
        <f>JAN!C29</f>
        <v>0</v>
      </c>
      <c r="D43" s="20">
        <f>JAN!D29</f>
        <v>0</v>
      </c>
      <c r="E43" s="20">
        <f>JAN!E29</f>
        <v>39520</v>
      </c>
      <c r="F43" s="20">
        <f>JAN!F29</f>
        <v>122588</v>
      </c>
      <c r="G43" s="20">
        <f>JAN!G29</f>
        <v>4575</v>
      </c>
      <c r="H43" s="20">
        <f>JAN!H29</f>
        <v>1869114</v>
      </c>
      <c r="I43" s="20">
        <f t="shared" si="4"/>
        <v>2171924</v>
      </c>
    </row>
    <row r="44" spans="1:9" ht="12.75">
      <c r="A44" s="24" t="s">
        <v>55</v>
      </c>
      <c r="B44" s="20">
        <f>FEB!B29</f>
        <v>136194</v>
      </c>
      <c r="C44" s="20">
        <f>FEB!C29</f>
        <v>0</v>
      </c>
      <c r="D44" s="20">
        <f>FEB!D29</f>
        <v>0</v>
      </c>
      <c r="E44" s="20">
        <f>FEB!E29</f>
        <v>44307</v>
      </c>
      <c r="F44" s="20">
        <f>FEB!F29</f>
        <v>121377</v>
      </c>
      <c r="G44" s="20">
        <f>FEB!G29</f>
        <v>3639</v>
      </c>
      <c r="H44" s="20">
        <f>FEB!H29</f>
        <v>1865579</v>
      </c>
      <c r="I44" s="20">
        <f t="shared" si="4"/>
        <v>2171096</v>
      </c>
    </row>
    <row r="45" spans="1:9" ht="12.75">
      <c r="A45" s="24" t="s">
        <v>56</v>
      </c>
      <c r="B45" s="20">
        <f>MAR!B29</f>
        <v>0</v>
      </c>
      <c r="C45" s="20">
        <f>MAR!C29</f>
        <v>0</v>
      </c>
      <c r="D45" s="20">
        <f>MAR!D29</f>
        <v>0</v>
      </c>
      <c r="E45" s="20">
        <f>MAR!E29</f>
        <v>0</v>
      </c>
      <c r="F45" s="20">
        <f>MAR!F29</f>
        <v>0</v>
      </c>
      <c r="G45" s="20">
        <f>MAR!G29</f>
        <v>0</v>
      </c>
      <c r="H45" s="20">
        <f>MAR!H29</f>
        <v>0</v>
      </c>
      <c r="I45" s="20">
        <f t="shared" si="4"/>
        <v>0</v>
      </c>
    </row>
    <row r="46" spans="1:9" ht="12.75">
      <c r="A46" s="24" t="s">
        <v>57</v>
      </c>
      <c r="B46" s="20">
        <f>APR!B29</f>
        <v>0</v>
      </c>
      <c r="C46" s="20">
        <f>APR!C29</f>
        <v>0</v>
      </c>
      <c r="D46" s="20">
        <f>APR!D29</f>
        <v>0</v>
      </c>
      <c r="E46" s="20">
        <f>APR!E29</f>
        <v>0</v>
      </c>
      <c r="F46" s="20">
        <f>APR!F29</f>
        <v>0</v>
      </c>
      <c r="G46" s="20">
        <f>APR!G29</f>
        <v>0</v>
      </c>
      <c r="H46" s="20">
        <f>APR!H29</f>
        <v>0</v>
      </c>
      <c r="I46" s="20">
        <f t="shared" si="4"/>
        <v>0</v>
      </c>
    </row>
    <row r="47" spans="1:9" ht="12.75">
      <c r="A47" s="24" t="s">
        <v>58</v>
      </c>
      <c r="B47" s="20">
        <f>MAY!B29</f>
        <v>0</v>
      </c>
      <c r="C47" s="20">
        <f>MAY!C29</f>
        <v>0</v>
      </c>
      <c r="D47" s="20">
        <f>MAY!D29</f>
        <v>0</v>
      </c>
      <c r="E47" s="20">
        <f>MAY!E29</f>
        <v>0</v>
      </c>
      <c r="F47" s="20">
        <f>MAY!F29</f>
        <v>0</v>
      </c>
      <c r="G47" s="20">
        <f>MAY!G29</f>
        <v>0</v>
      </c>
      <c r="H47" s="20">
        <f>MAY!H29</f>
        <v>0</v>
      </c>
      <c r="I47" s="20">
        <f t="shared" si="4"/>
        <v>0</v>
      </c>
    </row>
    <row r="48" spans="1:9" ht="12.75">
      <c r="A48" s="24" t="s">
        <v>59</v>
      </c>
      <c r="B48" s="20">
        <f>JUN!B29</f>
        <v>0</v>
      </c>
      <c r="C48" s="20">
        <f>JUN!C29</f>
        <v>0</v>
      </c>
      <c r="D48" s="20">
        <f>JUN!D29</f>
        <v>0</v>
      </c>
      <c r="E48" s="20">
        <f>JUN!E29</f>
        <v>0</v>
      </c>
      <c r="F48" s="20">
        <f>JUN!F29</f>
        <v>0</v>
      </c>
      <c r="G48" s="20">
        <f>JUN!G29</f>
        <v>0</v>
      </c>
      <c r="H48" s="20">
        <f>JUN!H29</f>
        <v>0</v>
      </c>
      <c r="I48" s="20">
        <f t="shared" si="4"/>
        <v>0</v>
      </c>
    </row>
    <row r="49" spans="1:9" ht="12.75">
      <c r="A49" s="18" t="s">
        <v>47</v>
      </c>
      <c r="B49" s="20">
        <f aca="true" t="shared" si="5" ref="B49:I49">SUM(B37:B48)/COUNTIF(B37:B48,"&lt;&gt;0")</f>
        <v>139799.875</v>
      </c>
      <c r="C49" s="20" t="e">
        <f t="shared" si="5"/>
        <v>#DIV/0!</v>
      </c>
      <c r="D49" s="20" t="e">
        <f t="shared" si="5"/>
        <v>#DIV/0!</v>
      </c>
      <c r="E49" s="20">
        <f t="shared" si="5"/>
        <v>40754.5</v>
      </c>
      <c r="F49" s="20">
        <f t="shared" si="5"/>
        <v>121481.25</v>
      </c>
      <c r="G49" s="20">
        <f t="shared" si="5"/>
        <v>4937.75</v>
      </c>
      <c r="H49" s="20">
        <f t="shared" si="5"/>
        <v>1875378.75</v>
      </c>
      <c r="I49" s="20">
        <f t="shared" si="5"/>
        <v>2182352.125</v>
      </c>
    </row>
    <row r="50" ht="12.75">
      <c r="A50" s="19"/>
    </row>
    <row r="53" ht="12.75">
      <c r="A53" s="18" t="s">
        <v>74</v>
      </c>
    </row>
    <row r="54" ht="12.75">
      <c r="A54" s="18"/>
    </row>
    <row r="55" spans="3:13" ht="12.75">
      <c r="C55" s="48" t="s">
        <v>19</v>
      </c>
      <c r="D55" s="49"/>
      <c r="E55" s="50"/>
      <c r="G55" s="48" t="s">
        <v>23</v>
      </c>
      <c r="H55" s="49"/>
      <c r="I55" s="50"/>
      <c r="K55" s="48" t="s">
        <v>24</v>
      </c>
      <c r="L55" s="49"/>
      <c r="M55" s="50"/>
    </row>
    <row r="56" spans="3:13" ht="12.75">
      <c r="C56" s="26"/>
      <c r="D56" s="26"/>
      <c r="E56" s="26" t="s">
        <v>72</v>
      </c>
      <c r="G56" s="26"/>
      <c r="H56" s="26"/>
      <c r="I56" s="26" t="s">
        <v>72</v>
      </c>
      <c r="K56" s="26"/>
      <c r="L56" s="26"/>
      <c r="M56" s="26" t="s">
        <v>72</v>
      </c>
    </row>
    <row r="57" spans="1:13" ht="12.75">
      <c r="A57" s="31" t="s">
        <v>46</v>
      </c>
      <c r="C57" s="26" t="s">
        <v>20</v>
      </c>
      <c r="D57" s="26" t="s">
        <v>21</v>
      </c>
      <c r="E57" s="26" t="s">
        <v>73</v>
      </c>
      <c r="G57" s="26" t="s">
        <v>20</v>
      </c>
      <c r="H57" s="26" t="s">
        <v>21</v>
      </c>
      <c r="I57" s="26" t="s">
        <v>73</v>
      </c>
      <c r="K57" s="26" t="s">
        <v>20</v>
      </c>
      <c r="L57" s="26" t="s">
        <v>21</v>
      </c>
      <c r="M57" s="26" t="s">
        <v>73</v>
      </c>
    </row>
    <row r="58" spans="1:13" ht="12.75">
      <c r="A58" s="24" t="s">
        <v>48</v>
      </c>
      <c r="C58" s="32">
        <f>JUL!F42</f>
        <v>5239</v>
      </c>
      <c r="D58" s="32">
        <f>JUL!F43</f>
        <v>10064</v>
      </c>
      <c r="E58" s="34">
        <f>JUL!F44</f>
        <v>1.9209772857415537</v>
      </c>
      <c r="G58" s="32">
        <f>JUL!F47</f>
        <v>4329</v>
      </c>
      <c r="H58" s="32">
        <f>JUL!F48</f>
        <v>8724</v>
      </c>
      <c r="I58" s="34">
        <f>JUL!F49</f>
        <v>2.0152460152460154</v>
      </c>
      <c r="K58" s="32">
        <f>JUL!F52</f>
        <v>910</v>
      </c>
      <c r="L58" s="32">
        <f>JUL!F53</f>
        <v>1340</v>
      </c>
      <c r="M58" s="34">
        <f>JUL!F54</f>
        <v>1.4725274725274726</v>
      </c>
    </row>
    <row r="59" spans="1:13" ht="12.75">
      <c r="A59" s="24" t="s">
        <v>49</v>
      </c>
      <c r="C59" s="32">
        <f>AUG!F42</f>
        <v>5212</v>
      </c>
      <c r="D59" s="32">
        <f>AUG!F43</f>
        <v>10078</v>
      </c>
      <c r="E59" s="34">
        <f>AUG!F44</f>
        <v>1.9336147352264006</v>
      </c>
      <c r="G59" s="32">
        <f>AUG!F47</f>
        <v>4313</v>
      </c>
      <c r="H59" s="32">
        <f>AUG!F48</f>
        <v>8758</v>
      </c>
      <c r="I59" s="34">
        <f>AUG!F49</f>
        <v>2.030605147229307</v>
      </c>
      <c r="K59" s="32">
        <f>AUG!F52</f>
        <v>899</v>
      </c>
      <c r="L59" s="32">
        <f>AUG!F53</f>
        <v>1320</v>
      </c>
      <c r="M59" s="34">
        <f>AUG!F54</f>
        <v>1.4682981090100111</v>
      </c>
    </row>
    <row r="60" spans="1:13" ht="12.75">
      <c r="A60" s="24" t="s">
        <v>50</v>
      </c>
      <c r="C60" s="32">
        <f>SEP!F42</f>
        <v>5213</v>
      </c>
      <c r="D60" s="32">
        <f>SEP!F43</f>
        <v>10120</v>
      </c>
      <c r="E60" s="34">
        <f>SEP!F44</f>
        <v>1.9413005946671782</v>
      </c>
      <c r="G60" s="32">
        <f>SEP!F47</f>
        <v>4276</v>
      </c>
      <c r="H60" s="32">
        <f>SEP!F48</f>
        <v>8718</v>
      </c>
      <c r="I60" s="34">
        <f>SEP!F49</f>
        <v>2.038821328344247</v>
      </c>
      <c r="K60" s="32">
        <f>SEP!F52</f>
        <v>937</v>
      </c>
      <c r="L60" s="32">
        <f>SEP!F53</f>
        <v>1402</v>
      </c>
      <c r="M60" s="34">
        <f>SEP!F54</f>
        <v>1.496264674493063</v>
      </c>
    </row>
    <row r="61" spans="1:13" ht="12.75">
      <c r="A61" s="24" t="s">
        <v>51</v>
      </c>
      <c r="C61" s="32">
        <f>OCT!F42</f>
        <v>5260</v>
      </c>
      <c r="D61" s="32">
        <f>OCT!F43</f>
        <v>10226</v>
      </c>
      <c r="E61" s="34">
        <f>OCT!F44</f>
        <v>1.944106463878327</v>
      </c>
      <c r="G61" s="32">
        <f>OCT!F47</f>
        <v>4324</v>
      </c>
      <c r="H61" s="32">
        <f>OCT!F48</f>
        <v>8841</v>
      </c>
      <c r="I61" s="34">
        <f>OCT!F49</f>
        <v>2.0446345975948197</v>
      </c>
      <c r="K61" s="32">
        <f>OCT!F52</f>
        <v>936</v>
      </c>
      <c r="L61" s="32">
        <f>OCT!F53</f>
        <v>1385</v>
      </c>
      <c r="M61" s="34">
        <f>OCT!F54</f>
        <v>1.4797008547008548</v>
      </c>
    </row>
    <row r="62" spans="1:13" ht="12.75">
      <c r="A62" s="24" t="s">
        <v>52</v>
      </c>
      <c r="C62" s="32">
        <f>NOV!F42</f>
        <v>5199</v>
      </c>
      <c r="D62" s="32">
        <f>NOV!F43</f>
        <v>10057</v>
      </c>
      <c r="E62" s="34">
        <f>NOV!F44</f>
        <v>1.934410463550683</v>
      </c>
      <c r="G62" s="32">
        <f>NOV!F47</f>
        <v>4287</v>
      </c>
      <c r="H62" s="32">
        <f>NOV!F48</f>
        <v>8698</v>
      </c>
      <c r="I62" s="34">
        <f>NOV!F49</f>
        <v>2.0289246559365526</v>
      </c>
      <c r="K62" s="32">
        <f>NOV!F52</f>
        <v>912</v>
      </c>
      <c r="L62" s="32">
        <f>NOV!F53</f>
        <v>1359</v>
      </c>
      <c r="M62" s="34">
        <f>NOV!F54</f>
        <v>1.4901315789473684</v>
      </c>
    </row>
    <row r="63" spans="1:13" ht="12.75">
      <c r="A63" s="24" t="s">
        <v>53</v>
      </c>
      <c r="C63" s="32">
        <f>DEC!F42</f>
        <v>5249</v>
      </c>
      <c r="D63" s="32">
        <f>DEC!F43</f>
        <v>10125</v>
      </c>
      <c r="E63" s="34">
        <f>DEC!F44</f>
        <v>1.9289388454943799</v>
      </c>
      <c r="G63" s="32">
        <f>DEC!F47</f>
        <v>4324</v>
      </c>
      <c r="H63" s="32">
        <f>DEC!F48</f>
        <v>8732</v>
      </c>
      <c r="I63" s="34">
        <f>DEC!F49</f>
        <v>2.0194264569842737</v>
      </c>
      <c r="K63" s="32">
        <f>DEC!F52</f>
        <v>925</v>
      </c>
      <c r="L63" s="32">
        <f>DEC!F53</f>
        <v>1393</v>
      </c>
      <c r="M63" s="34">
        <f>DEC!F54</f>
        <v>1.5059459459459459</v>
      </c>
    </row>
    <row r="64" spans="1:13" ht="12.75">
      <c r="A64" s="24" t="s">
        <v>54</v>
      </c>
      <c r="C64" s="32">
        <f>JAN!F42</f>
        <v>5169</v>
      </c>
      <c r="D64" s="32">
        <f>JAN!F43</f>
        <v>9894</v>
      </c>
      <c r="E64" s="34">
        <f>JAN!F44</f>
        <v>1.9141033081834011</v>
      </c>
      <c r="G64" s="32">
        <f>JAN!F47</f>
        <v>4256</v>
      </c>
      <c r="H64" s="32">
        <f>JAN!F48</f>
        <v>8553</v>
      </c>
      <c r="I64" s="34">
        <f>JAN!F49</f>
        <v>2.0096334586466167</v>
      </c>
      <c r="K64" s="32">
        <f>JAN!F52</f>
        <v>913</v>
      </c>
      <c r="L64" s="32">
        <f>JAN!F53</f>
        <v>1341</v>
      </c>
      <c r="M64" s="34">
        <f>JAN!F54</f>
        <v>1.4687842278203724</v>
      </c>
    </row>
    <row r="65" spans="1:13" ht="12.75">
      <c r="A65" s="24" t="s">
        <v>55</v>
      </c>
      <c r="C65" s="32">
        <f>FEB!F42</f>
        <v>5124</v>
      </c>
      <c r="D65" s="32">
        <f>FEB!F43</f>
        <v>9833</v>
      </c>
      <c r="E65" s="34">
        <f>FEB!F44</f>
        <v>1.919008587041374</v>
      </c>
      <c r="G65" s="32">
        <f>FEB!F47</f>
        <v>4206</v>
      </c>
      <c r="H65" s="32">
        <f>FEB!F48</f>
        <v>8481</v>
      </c>
      <c r="I65" s="34">
        <f>FEB!F49</f>
        <v>2.0164051355206847</v>
      </c>
      <c r="K65" s="32">
        <f>FEB!F52</f>
        <v>918</v>
      </c>
      <c r="L65" s="32">
        <f>FEB!F53</f>
        <v>1352</v>
      </c>
      <c r="M65" s="34">
        <f>FEB!F54</f>
        <v>1.4727668845315904</v>
      </c>
    </row>
    <row r="66" spans="1:13" ht="12.75">
      <c r="A66" s="24" t="s">
        <v>56</v>
      </c>
      <c r="C66" s="32">
        <f>MAR!F42</f>
        <v>0</v>
      </c>
      <c r="D66" s="32">
        <f>MAR!F43</f>
        <v>0</v>
      </c>
      <c r="E66" s="34" t="e">
        <f>MAR!F44</f>
        <v>#DIV/0!</v>
      </c>
      <c r="G66" s="32">
        <f>MAR!F47</f>
        <v>0</v>
      </c>
      <c r="H66" s="32">
        <f>MAR!F48</f>
        <v>0</v>
      </c>
      <c r="I66" s="34" t="e">
        <f>MAR!F49</f>
        <v>#DIV/0!</v>
      </c>
      <c r="K66" s="32">
        <f>MAR!F52</f>
        <v>0</v>
      </c>
      <c r="L66" s="32">
        <f>MAR!F53</f>
        <v>0</v>
      </c>
      <c r="M66" s="34" t="e">
        <f>MAR!F54</f>
        <v>#DIV/0!</v>
      </c>
    </row>
    <row r="67" spans="1:13" ht="12.75">
      <c r="A67" s="24" t="s">
        <v>57</v>
      </c>
      <c r="C67" s="32">
        <f>APR!F42</f>
        <v>0</v>
      </c>
      <c r="D67" s="32">
        <f>APR!F43</f>
        <v>0</v>
      </c>
      <c r="E67" s="34" t="e">
        <f>APR!F44</f>
        <v>#DIV/0!</v>
      </c>
      <c r="G67" s="32">
        <f>APR!F47</f>
        <v>0</v>
      </c>
      <c r="H67" s="32">
        <f>APR!F48</f>
        <v>0</v>
      </c>
      <c r="I67" s="34" t="e">
        <f>APR!F49</f>
        <v>#DIV/0!</v>
      </c>
      <c r="K67" s="32">
        <f>APR!F52</f>
        <v>0</v>
      </c>
      <c r="L67" s="32">
        <f>APR!F53</f>
        <v>0</v>
      </c>
      <c r="M67" s="34" t="e">
        <f>APR!F54</f>
        <v>#DIV/0!</v>
      </c>
    </row>
    <row r="68" spans="1:13" ht="12.75">
      <c r="A68" s="24" t="s">
        <v>58</v>
      </c>
      <c r="C68" s="32">
        <f>MAY!F42</f>
        <v>0</v>
      </c>
      <c r="D68" s="32">
        <f>MAY!F43</f>
        <v>0</v>
      </c>
      <c r="E68" s="34" t="e">
        <f>MAY!F44</f>
        <v>#DIV/0!</v>
      </c>
      <c r="G68" s="32">
        <f>MAY!F47</f>
        <v>0</v>
      </c>
      <c r="H68" s="32">
        <f>MAY!F48</f>
        <v>0</v>
      </c>
      <c r="I68" s="34" t="e">
        <f>MAY!F49</f>
        <v>#DIV/0!</v>
      </c>
      <c r="K68" s="32">
        <f>MAY!F52</f>
        <v>0</v>
      </c>
      <c r="L68" s="32">
        <f>MAY!F53</f>
        <v>0</v>
      </c>
      <c r="M68" s="34" t="e">
        <f>MAY!F54</f>
        <v>#DIV/0!</v>
      </c>
    </row>
    <row r="69" spans="1:13" ht="12.75">
      <c r="A69" s="24" t="s">
        <v>59</v>
      </c>
      <c r="C69" s="32">
        <f>JUN!F42</f>
        <v>0</v>
      </c>
      <c r="D69" s="32">
        <f>JUN!F43</f>
        <v>0</v>
      </c>
      <c r="E69" s="34" t="e">
        <f>JUN!F44</f>
        <v>#DIV/0!</v>
      </c>
      <c r="G69" s="32">
        <f>JUN!F47</f>
        <v>0</v>
      </c>
      <c r="H69" s="32">
        <f>JUN!F48</f>
        <v>0</v>
      </c>
      <c r="I69" s="34" t="e">
        <f>JUN!F49</f>
        <v>#DIV/0!</v>
      </c>
      <c r="K69" s="32">
        <f>JUN!F52</f>
        <v>0</v>
      </c>
      <c r="L69" s="32">
        <f>JUN!F53</f>
        <v>0</v>
      </c>
      <c r="M69" s="34" t="e">
        <f>JUN!F54</f>
        <v>#DIV/0!</v>
      </c>
    </row>
    <row r="70" spans="1:13" ht="12.75">
      <c r="A70" s="33" t="s">
        <v>47</v>
      </c>
      <c r="C70" s="20">
        <f>SUM(C58:C69)/COUNTIF(C58:C69,"&lt;&gt;0")</f>
        <v>5208.125</v>
      </c>
      <c r="D70" s="20">
        <f>SUM(D58:D69)/COUNTIF(D58:D69,"&lt;&gt;0")</f>
        <v>10049.625</v>
      </c>
      <c r="E70" s="34">
        <f>D70/C70</f>
        <v>1.9296051842073683</v>
      </c>
      <c r="G70" s="20">
        <f>SUM(G58:G69)/COUNTIF(G58:G69,"&lt;&gt;0")</f>
        <v>4289.375</v>
      </c>
      <c r="H70" s="20">
        <f>SUM(H58:H69)/COUNTIF(H58:H69,"&lt;&gt;0")</f>
        <v>8688.125</v>
      </c>
      <c r="I70" s="34">
        <f>H70/G70</f>
        <v>2.025499052892321</v>
      </c>
      <c r="K70" s="20">
        <f>SUM(K58:K69)/COUNTIF(K58:K69,"&lt;&gt;0")</f>
        <v>918.75</v>
      </c>
      <c r="L70" s="20">
        <f>SUM(L58:L69)/COUNTIF(L58:L69,"&lt;&gt;0")</f>
        <v>1361.5</v>
      </c>
      <c r="M70" s="34">
        <f>L70/K70</f>
        <v>1.4819047619047618</v>
      </c>
    </row>
    <row r="76" ht="12.75">
      <c r="A76" s="18" t="s">
        <v>75</v>
      </c>
    </row>
    <row r="78" spans="2:12" ht="12.75">
      <c r="B78" s="48" t="s">
        <v>43</v>
      </c>
      <c r="C78" s="49"/>
      <c r="D78" s="50"/>
      <c r="F78" s="48" t="s">
        <v>4</v>
      </c>
      <c r="G78" s="49"/>
      <c r="H78" s="50"/>
      <c r="J78" s="48" t="s">
        <v>71</v>
      </c>
      <c r="K78" s="49"/>
      <c r="L78" s="50"/>
    </row>
    <row r="79" spans="2:12" ht="12.75">
      <c r="B79" s="26"/>
      <c r="C79" s="26"/>
      <c r="D79" s="26" t="s">
        <v>72</v>
      </c>
      <c r="F79" s="26"/>
      <c r="G79" s="26"/>
      <c r="H79" s="26" t="s">
        <v>72</v>
      </c>
      <c r="J79" s="26"/>
      <c r="K79" s="26"/>
      <c r="L79" s="26" t="s">
        <v>72</v>
      </c>
    </row>
    <row r="80" spans="1:12" ht="12.75">
      <c r="A80" s="31" t="s">
        <v>46</v>
      </c>
      <c r="B80" s="26" t="s">
        <v>20</v>
      </c>
      <c r="C80" s="26" t="s">
        <v>21</v>
      </c>
      <c r="D80" s="26" t="s">
        <v>73</v>
      </c>
      <c r="F80" s="26" t="s">
        <v>20</v>
      </c>
      <c r="G80" s="26" t="s">
        <v>21</v>
      </c>
      <c r="H80" s="26" t="s">
        <v>73</v>
      </c>
      <c r="J80" s="26" t="s">
        <v>20</v>
      </c>
      <c r="K80" s="26" t="s">
        <v>21</v>
      </c>
      <c r="L80" s="26" t="s">
        <v>73</v>
      </c>
    </row>
    <row r="81" spans="1:12" ht="12.75">
      <c r="A81" s="24" t="s">
        <v>48</v>
      </c>
      <c r="B81" s="32">
        <f>JUL!F61</f>
        <v>910</v>
      </c>
      <c r="C81" s="32">
        <f>JUL!F62</f>
        <v>1340</v>
      </c>
      <c r="D81" s="34">
        <f>JUL!F63</f>
        <v>1.4725274725274726</v>
      </c>
      <c r="F81" s="32">
        <f>JUL!F66</f>
        <v>578</v>
      </c>
      <c r="G81" s="32">
        <f>JUL!F67</f>
        <v>598</v>
      </c>
      <c r="H81" s="34">
        <f>JUL!F68</f>
        <v>1.0346020761245676</v>
      </c>
      <c r="J81" s="32">
        <f>JUL!F71</f>
        <v>194</v>
      </c>
      <c r="K81" s="32">
        <f>JUL!F72</f>
        <v>602</v>
      </c>
      <c r="L81" s="34">
        <f>JUL!F73</f>
        <v>3.1030927835051547</v>
      </c>
    </row>
    <row r="82" spans="1:12" ht="12.75">
      <c r="A82" s="24" t="s">
        <v>49</v>
      </c>
      <c r="B82" s="32">
        <f>AUG!F61</f>
        <v>899</v>
      </c>
      <c r="C82" s="32">
        <f>AUG!F62</f>
        <v>1320</v>
      </c>
      <c r="D82" s="34">
        <f>AUG!F63</f>
        <v>1.4682981090100111</v>
      </c>
      <c r="F82" s="32">
        <f>AUG!F66</f>
        <v>579</v>
      </c>
      <c r="G82" s="32">
        <f>AUG!F67</f>
        <v>600</v>
      </c>
      <c r="H82" s="34">
        <f>AUG!F68</f>
        <v>1.0362694300518134</v>
      </c>
      <c r="J82" s="32">
        <f>AUG!F71</f>
        <v>192</v>
      </c>
      <c r="K82" s="32">
        <f>AUG!F72</f>
        <v>591</v>
      </c>
      <c r="L82" s="34">
        <f>AUG!F73</f>
        <v>3.078125</v>
      </c>
    </row>
    <row r="83" spans="1:12" ht="12.75">
      <c r="A83" s="24" t="s">
        <v>50</v>
      </c>
      <c r="B83" s="32">
        <f>SEP!F61</f>
        <v>937</v>
      </c>
      <c r="C83" s="32">
        <f>SEP!F62</f>
        <v>1402</v>
      </c>
      <c r="D83" s="34">
        <f>SEP!F63</f>
        <v>1.496264674493063</v>
      </c>
      <c r="F83" s="32">
        <f>SEP!F66</f>
        <v>584</v>
      </c>
      <c r="G83" s="32">
        <f>SEP!F67</f>
        <v>609</v>
      </c>
      <c r="H83" s="34">
        <f>SEP!F68</f>
        <v>1.042808219178082</v>
      </c>
      <c r="J83" s="32">
        <f>SEP!F71</f>
        <v>212</v>
      </c>
      <c r="K83" s="32">
        <f>SEP!F72</f>
        <v>650</v>
      </c>
      <c r="L83" s="34">
        <f>SEP!F73</f>
        <v>3.0660377358490565</v>
      </c>
    </row>
    <row r="84" spans="1:12" ht="12.75">
      <c r="A84" s="24" t="s">
        <v>51</v>
      </c>
      <c r="B84" s="32">
        <f>OCT!F61</f>
        <v>936</v>
      </c>
      <c r="C84" s="32">
        <f>OCT!F62</f>
        <v>1385</v>
      </c>
      <c r="D84" s="34">
        <f>OCT!F63</f>
        <v>1.4797008547008548</v>
      </c>
      <c r="F84" s="32">
        <f>OCT!F66</f>
        <v>592</v>
      </c>
      <c r="G84" s="32">
        <f>OCT!F67</f>
        <v>616</v>
      </c>
      <c r="H84" s="34">
        <f>OCT!F68</f>
        <v>1.0405405405405406</v>
      </c>
      <c r="J84" s="32">
        <f>OCT!F71</f>
        <v>207</v>
      </c>
      <c r="K84" s="32">
        <f>OCT!F67</f>
        <v>616</v>
      </c>
      <c r="L84" s="34">
        <f>OCT!F73</f>
        <v>3.0434782608695654</v>
      </c>
    </row>
    <row r="85" spans="1:12" ht="12.75">
      <c r="A85" s="24" t="s">
        <v>52</v>
      </c>
      <c r="B85" s="32">
        <f>NOV!F61</f>
        <v>912</v>
      </c>
      <c r="C85" s="32">
        <f>NOV!F62</f>
        <v>1359</v>
      </c>
      <c r="D85" s="34">
        <f>NOV!F63</f>
        <v>1.4901315789473684</v>
      </c>
      <c r="F85" s="32">
        <f>NOV!F66</f>
        <v>585</v>
      </c>
      <c r="G85" s="32">
        <f>NOV!F67</f>
        <v>607</v>
      </c>
      <c r="H85" s="34">
        <f>NOV!F63</f>
        <v>1.4901315789473684</v>
      </c>
      <c r="J85" s="32">
        <f>NOV!F71</f>
        <v>206</v>
      </c>
      <c r="K85" s="32">
        <f>NOV!F72</f>
        <v>630</v>
      </c>
      <c r="L85" s="34">
        <f>NOV!F73</f>
        <v>3.058252427184466</v>
      </c>
    </row>
    <row r="86" spans="1:12" ht="12.75">
      <c r="A86" s="24" t="s">
        <v>53</v>
      </c>
      <c r="B86" s="32">
        <f>DEC!F61</f>
        <v>925</v>
      </c>
      <c r="C86" s="32">
        <f>DEC!F62</f>
        <v>1393</v>
      </c>
      <c r="D86" s="34">
        <f>DEC!F63</f>
        <v>1.5059459459459459</v>
      </c>
      <c r="F86" s="32">
        <f>DEC!F66</f>
        <v>582</v>
      </c>
      <c r="G86" s="32">
        <f>DEC!F67</f>
        <v>607</v>
      </c>
      <c r="H86" s="34">
        <f>DEC!F63</f>
        <v>1.5059459459459459</v>
      </c>
      <c r="J86" s="32">
        <f>DEC!F71</f>
        <v>211</v>
      </c>
      <c r="K86" s="32">
        <f>DEC!F72</f>
        <v>652</v>
      </c>
      <c r="L86" s="34">
        <f>DEC!F73</f>
        <v>3.090047393364929</v>
      </c>
    </row>
    <row r="87" spans="1:12" ht="12.75">
      <c r="A87" s="24" t="s">
        <v>54</v>
      </c>
      <c r="B87" s="32">
        <f>JAN!F61</f>
        <v>913</v>
      </c>
      <c r="C87" s="32">
        <f>JAN!F62</f>
        <v>1341</v>
      </c>
      <c r="D87" s="34">
        <f>JAN!F63</f>
        <v>1.4687842278203724</v>
      </c>
      <c r="F87" s="32">
        <f>JAN!F66</f>
        <v>580</v>
      </c>
      <c r="G87" s="32">
        <f>JAN!F67</f>
        <v>604</v>
      </c>
      <c r="H87" s="34">
        <f>JAN!F68</f>
        <v>1.0413793103448277</v>
      </c>
      <c r="J87" s="32">
        <f>JAN!F71</f>
        <v>203</v>
      </c>
      <c r="K87" s="32">
        <f>JAN!F72</f>
        <v>606</v>
      </c>
      <c r="L87" s="34">
        <f>JAN!F73</f>
        <v>2.9852216748768474</v>
      </c>
    </row>
    <row r="88" spans="1:12" ht="12.75">
      <c r="A88" s="24" t="s">
        <v>55</v>
      </c>
      <c r="B88" s="32">
        <f>FEB!F61</f>
        <v>918</v>
      </c>
      <c r="C88" s="32">
        <f>FEB!F62</f>
        <v>1352</v>
      </c>
      <c r="D88" s="34">
        <f>FEB!F63</f>
        <v>1.4727668845315904</v>
      </c>
      <c r="F88" s="32">
        <f>FEB!F66</f>
        <v>575</v>
      </c>
      <c r="G88" s="32">
        <f>FEB!F67</f>
        <v>597</v>
      </c>
      <c r="H88" s="34">
        <f>FEB!F68</f>
        <v>1.0382608695652173</v>
      </c>
      <c r="J88" s="32">
        <f>FEB!F71</f>
        <v>197</v>
      </c>
      <c r="K88" s="32">
        <f>FEB!F72</f>
        <v>607</v>
      </c>
      <c r="L88" s="34">
        <f>FEB!F73</f>
        <v>3.081218274111675</v>
      </c>
    </row>
    <row r="89" spans="1:12" ht="12.75">
      <c r="A89" s="24" t="s">
        <v>56</v>
      </c>
      <c r="B89" s="32">
        <f>MAR!F61</f>
        <v>0</v>
      </c>
      <c r="C89" s="32">
        <f>MAR!F62</f>
        <v>0</v>
      </c>
      <c r="D89" s="34" t="e">
        <f>MAR!F63</f>
        <v>#DIV/0!</v>
      </c>
      <c r="F89" s="32">
        <f>MAR!F66</f>
        <v>0</v>
      </c>
      <c r="G89" s="32">
        <f>MAR!F67</f>
        <v>0</v>
      </c>
      <c r="H89" s="34" t="e">
        <f>MAR!F68</f>
        <v>#DIV/0!</v>
      </c>
      <c r="J89" s="32">
        <f>MAR!F71</f>
        <v>0</v>
      </c>
      <c r="K89" s="32">
        <f>MAR!F72</f>
        <v>0</v>
      </c>
      <c r="L89" s="34" t="e">
        <f>MAR!F73</f>
        <v>#DIV/0!</v>
      </c>
    </row>
    <row r="90" spans="1:12" ht="12.75">
      <c r="A90" s="24" t="s">
        <v>57</v>
      </c>
      <c r="B90" s="32">
        <f>APR!F61</f>
        <v>0</v>
      </c>
      <c r="C90" s="32">
        <f>APR!F62</f>
        <v>0</v>
      </c>
      <c r="D90" s="34" t="e">
        <f>APR!F63</f>
        <v>#DIV/0!</v>
      </c>
      <c r="F90" s="32">
        <f>APR!F66</f>
        <v>0</v>
      </c>
      <c r="G90" s="32">
        <f>APR!F67</f>
        <v>0</v>
      </c>
      <c r="H90" s="34" t="e">
        <f>APR!F68</f>
        <v>#DIV/0!</v>
      </c>
      <c r="J90" s="32">
        <f>APR!F71</f>
        <v>0</v>
      </c>
      <c r="K90" s="32">
        <f>APR!F72</f>
        <v>0</v>
      </c>
      <c r="L90" s="34" t="e">
        <f>APR!F73</f>
        <v>#DIV/0!</v>
      </c>
    </row>
    <row r="91" spans="1:12" ht="12.75">
      <c r="A91" s="24" t="s">
        <v>58</v>
      </c>
      <c r="B91" s="32">
        <f>MAY!F61</f>
        <v>0</v>
      </c>
      <c r="C91" s="32">
        <f>MAY!F62</f>
        <v>0</v>
      </c>
      <c r="D91" s="34" t="e">
        <f>MAY!F63</f>
        <v>#DIV/0!</v>
      </c>
      <c r="F91" s="32">
        <f>MAY!F66</f>
        <v>0</v>
      </c>
      <c r="G91" s="32">
        <f>MAY!F67</f>
        <v>0</v>
      </c>
      <c r="H91" s="34" t="e">
        <f>MAY!F68</f>
        <v>#DIV/0!</v>
      </c>
      <c r="J91" s="32">
        <f>MAY!F71</f>
        <v>0</v>
      </c>
      <c r="K91" s="32">
        <f>MAY!F72</f>
        <v>0</v>
      </c>
      <c r="L91" s="34" t="e">
        <f>MAY!F73</f>
        <v>#DIV/0!</v>
      </c>
    </row>
    <row r="92" spans="1:12" ht="12.75">
      <c r="A92" s="24" t="s">
        <v>59</v>
      </c>
      <c r="B92" s="32">
        <f>JUN!F61</f>
        <v>0</v>
      </c>
      <c r="C92" s="32">
        <f>JUN!F62</f>
        <v>0</v>
      </c>
      <c r="D92" s="34" t="e">
        <f>JUN!F63</f>
        <v>#DIV/0!</v>
      </c>
      <c r="F92" s="32">
        <f>JUN!F66</f>
        <v>0</v>
      </c>
      <c r="G92" s="32">
        <f>JUN!F67</f>
        <v>0</v>
      </c>
      <c r="H92" s="34" t="e">
        <f>JUN!F68</f>
        <v>#DIV/0!</v>
      </c>
      <c r="J92" s="32">
        <f>JUN!F71</f>
        <v>0</v>
      </c>
      <c r="K92" s="32">
        <f>JUN!F72</f>
        <v>0</v>
      </c>
      <c r="L92" s="34" t="e">
        <f>JUN!F73</f>
        <v>#DIV/0!</v>
      </c>
    </row>
    <row r="93" spans="1:12" ht="12.75">
      <c r="A93" s="33" t="s">
        <v>47</v>
      </c>
      <c r="B93" s="20">
        <f>SUM(B81:B92)/COUNTIF(B81:B92,"&lt;&gt;0")</f>
        <v>918.75</v>
      </c>
      <c r="C93" s="20">
        <f>SUM(C81:C92)/COUNTIF(C81:C92,"&lt;&gt;0")</f>
        <v>1361.5</v>
      </c>
      <c r="D93" s="34">
        <f>C93/B93</f>
        <v>1.4819047619047618</v>
      </c>
      <c r="F93" s="20">
        <f>SUM(F81:F92)/COUNTIF(F81:F92,"&lt;&gt;0")</f>
        <v>581.875</v>
      </c>
      <c r="G93" s="20">
        <f>SUM(G81:G92)/COUNTIF(G81:G92,"&lt;&gt;0")</f>
        <v>604.75</v>
      </c>
      <c r="H93" s="34">
        <f>G93/F93</f>
        <v>1.039312567132116</v>
      </c>
      <c r="J93" s="20">
        <f>SUM(J81:J92)/COUNTIF(J81:J92,"&lt;&gt;0")</f>
        <v>202.75</v>
      </c>
      <c r="K93" s="20">
        <f>SUM(K81:K92)/COUNTIF(K81:K92,"&lt;&gt;0")</f>
        <v>619.25</v>
      </c>
      <c r="L93" s="34">
        <f>K93/J93</f>
        <v>3.054254007398274</v>
      </c>
    </row>
    <row r="97" spans="2:12" ht="12.75">
      <c r="B97" s="48" t="s">
        <v>70</v>
      </c>
      <c r="C97" s="49"/>
      <c r="D97" s="50"/>
      <c r="F97" s="48" t="s">
        <v>2</v>
      </c>
      <c r="G97" s="49"/>
      <c r="H97" s="50"/>
      <c r="J97" s="48" t="s">
        <v>69</v>
      </c>
      <c r="K97" s="49"/>
      <c r="L97" s="50"/>
    </row>
    <row r="98" spans="2:12" ht="12.75">
      <c r="B98" s="26"/>
      <c r="C98" s="26"/>
      <c r="D98" s="26" t="s">
        <v>72</v>
      </c>
      <c r="F98" s="26"/>
      <c r="G98" s="26"/>
      <c r="H98" s="26" t="s">
        <v>72</v>
      </c>
      <c r="J98" s="26"/>
      <c r="K98" s="26"/>
      <c r="L98" s="26" t="s">
        <v>72</v>
      </c>
    </row>
    <row r="99" spans="1:12" ht="12.75">
      <c r="A99" s="31" t="s">
        <v>46</v>
      </c>
      <c r="B99" s="26" t="s">
        <v>20</v>
      </c>
      <c r="C99" s="26" t="s">
        <v>21</v>
      </c>
      <c r="D99" s="26" t="s">
        <v>73</v>
      </c>
      <c r="F99" s="26" t="s">
        <v>20</v>
      </c>
      <c r="G99" s="26" t="s">
        <v>21</v>
      </c>
      <c r="H99" s="26" t="s">
        <v>73</v>
      </c>
      <c r="J99" s="26" t="s">
        <v>20</v>
      </c>
      <c r="K99" s="26" t="s">
        <v>21</v>
      </c>
      <c r="L99" s="26" t="s">
        <v>73</v>
      </c>
    </row>
    <row r="100" spans="1:12" ht="12.75">
      <c r="A100" s="24" t="s">
        <v>48</v>
      </c>
      <c r="B100" s="32">
        <f>JUL!F76</f>
        <v>0</v>
      </c>
      <c r="C100" s="32">
        <f>JUL!F77</f>
        <v>0</v>
      </c>
      <c r="D100" s="34" t="e">
        <f>JUL!F78</f>
        <v>#DIV/0!</v>
      </c>
      <c r="F100" s="32">
        <f>JUL!F81</f>
        <v>138</v>
      </c>
      <c r="G100" s="32">
        <f>JUL!F82</f>
        <v>140</v>
      </c>
      <c r="H100" s="34">
        <f>JUL!F83</f>
        <v>1.0144927536231885</v>
      </c>
      <c r="J100" s="32">
        <f>JUL!F86</f>
        <v>0</v>
      </c>
      <c r="K100" s="32">
        <f>JUL!F87</f>
        <v>0</v>
      </c>
      <c r="L100" s="34" t="e">
        <f>JUL!F88</f>
        <v>#DIV/0!</v>
      </c>
    </row>
    <row r="101" spans="1:12" ht="12.75">
      <c r="A101" s="24" t="s">
        <v>49</v>
      </c>
      <c r="B101" s="32">
        <f>AUG!F76</f>
        <v>0</v>
      </c>
      <c r="C101" s="32">
        <f>AUG!F77</f>
        <v>0</v>
      </c>
      <c r="D101" s="34" t="e">
        <f>AUG!F78</f>
        <v>#DIV/0!</v>
      </c>
      <c r="F101" s="32">
        <f>AUG!F81</f>
        <v>128</v>
      </c>
      <c r="G101" s="32">
        <f>AUG!F82</f>
        <v>129</v>
      </c>
      <c r="H101" s="34">
        <f>AUG!F83</f>
        <v>1.0078125</v>
      </c>
      <c r="J101" s="32">
        <f>AUG!F86</f>
        <v>0</v>
      </c>
      <c r="K101" s="32">
        <f>AUG!F87</f>
        <v>0</v>
      </c>
      <c r="L101" s="34" t="e">
        <f>AUG!F88</f>
        <v>#DIV/0!</v>
      </c>
    </row>
    <row r="102" spans="1:12" ht="12.75">
      <c r="A102" s="24" t="s">
        <v>50</v>
      </c>
      <c r="B102" s="32">
        <f>SEP!F76</f>
        <v>0</v>
      </c>
      <c r="C102" s="32">
        <f>SEP!F77</f>
        <v>0</v>
      </c>
      <c r="D102" s="34" t="e">
        <f>SEP!F78</f>
        <v>#DIV/0!</v>
      </c>
      <c r="F102" s="32">
        <f>SEP!F81</f>
        <v>141</v>
      </c>
      <c r="G102" s="32">
        <f>SEP!F82</f>
        <v>143</v>
      </c>
      <c r="H102" s="34">
        <f>SEP!F83</f>
        <v>1.0141843971631206</v>
      </c>
      <c r="J102" s="32">
        <f>SEP!F86</f>
        <v>0</v>
      </c>
      <c r="K102" s="32">
        <f>SEP!F87</f>
        <v>0</v>
      </c>
      <c r="L102" s="34" t="e">
        <f>SEP!F88</f>
        <v>#DIV/0!</v>
      </c>
    </row>
    <row r="103" spans="1:12" ht="12.75">
      <c r="A103" s="24" t="s">
        <v>51</v>
      </c>
      <c r="B103" s="32">
        <f>OCT!F76</f>
        <v>0</v>
      </c>
      <c r="C103" s="32">
        <f>OCT!F77</f>
        <v>0</v>
      </c>
      <c r="D103" s="34" t="e">
        <f>OCT!F78</f>
        <v>#DIV/0!</v>
      </c>
      <c r="F103" s="32">
        <f>OCT!F81</f>
        <v>137</v>
      </c>
      <c r="G103" s="32">
        <f>OCT!F82</f>
        <v>139</v>
      </c>
      <c r="H103" s="34">
        <f>OCT!F83</f>
        <v>1.0145985401459854</v>
      </c>
      <c r="J103" s="32">
        <f>OCT!F86</f>
        <v>0</v>
      </c>
      <c r="K103" s="32">
        <f>OCT!F87</f>
        <v>0</v>
      </c>
      <c r="L103" s="34" t="e">
        <f>OCT!F88</f>
        <v>#DIV/0!</v>
      </c>
    </row>
    <row r="104" spans="1:12" ht="12.75">
      <c r="A104" s="24" t="s">
        <v>52</v>
      </c>
      <c r="B104" s="32">
        <f>NOV!F76</f>
        <v>0</v>
      </c>
      <c r="C104" s="32">
        <f>NOV!F77</f>
        <v>0</v>
      </c>
      <c r="D104" s="34" t="e">
        <f>NOV!F78</f>
        <v>#DIV/0!</v>
      </c>
      <c r="F104" s="32">
        <f>NOV!F81</f>
        <v>121</v>
      </c>
      <c r="G104" s="32">
        <f>NOV!F82</f>
        <v>122</v>
      </c>
      <c r="H104" s="34">
        <f>NOV!F83</f>
        <v>1.0082644628099173</v>
      </c>
      <c r="J104" s="32">
        <f>NOV!F86</f>
        <v>0</v>
      </c>
      <c r="K104" s="32">
        <f>NOV!F87</f>
        <v>0</v>
      </c>
      <c r="L104" s="34" t="e">
        <f>NOV!F88</f>
        <v>#DIV/0!</v>
      </c>
    </row>
    <row r="105" spans="1:12" ht="12.75">
      <c r="A105" s="24" t="s">
        <v>53</v>
      </c>
      <c r="B105" s="32">
        <f>DEC!F76</f>
        <v>0</v>
      </c>
      <c r="C105" s="32">
        <f>DEC!F77</f>
        <v>0</v>
      </c>
      <c r="D105" s="34" t="e">
        <f>DEC!F78</f>
        <v>#DIV/0!</v>
      </c>
      <c r="F105" s="32">
        <f>DEC!F81</f>
        <v>132</v>
      </c>
      <c r="G105" s="32">
        <f>DEC!F82</f>
        <v>134</v>
      </c>
      <c r="H105" s="34">
        <f>DEC!F83</f>
        <v>1.0151515151515151</v>
      </c>
      <c r="J105" s="32">
        <f>DEC!F86</f>
        <v>0</v>
      </c>
      <c r="K105" s="32">
        <f>DEC!F87</f>
        <v>0</v>
      </c>
      <c r="L105" s="34" t="e">
        <f>DEC!F88</f>
        <v>#DIV/0!</v>
      </c>
    </row>
    <row r="106" spans="1:12" ht="12.75">
      <c r="A106" s="24" t="s">
        <v>54</v>
      </c>
      <c r="B106" s="32">
        <f>JAN!F76</f>
        <v>0</v>
      </c>
      <c r="C106" s="32">
        <f>JAN!F77</f>
        <v>0</v>
      </c>
      <c r="D106" s="34" t="e">
        <f>JAN!F78</f>
        <v>#DIV/0!</v>
      </c>
      <c r="F106" s="32">
        <f>JAN!F81</f>
        <v>130</v>
      </c>
      <c r="G106" s="32">
        <f>JAN!F82</f>
        <v>131</v>
      </c>
      <c r="H106" s="34">
        <f>JAN!F83</f>
        <v>1.0076923076923077</v>
      </c>
      <c r="J106" s="32">
        <f>JAN!F86</f>
        <v>0</v>
      </c>
      <c r="K106" s="32">
        <f>JAN!F87</f>
        <v>0</v>
      </c>
      <c r="L106" s="34" t="e">
        <f>JAN!F88</f>
        <v>#DIV/0!</v>
      </c>
    </row>
    <row r="107" spans="1:12" ht="12.75">
      <c r="A107" s="24" t="s">
        <v>55</v>
      </c>
      <c r="B107" s="32">
        <f>FEB!F76</f>
        <v>0</v>
      </c>
      <c r="C107" s="32">
        <f>FEB!F77</f>
        <v>0</v>
      </c>
      <c r="D107" s="34" t="e">
        <f>FEB!F78</f>
        <v>#DIV/0!</v>
      </c>
      <c r="F107" s="32">
        <f>FEB!F81</f>
        <v>146</v>
      </c>
      <c r="G107" s="32">
        <f>FEB!F82</f>
        <v>148</v>
      </c>
      <c r="H107" s="34">
        <f>FEB!F83</f>
        <v>1.0136986301369864</v>
      </c>
      <c r="J107" s="32">
        <f>FEB!F86</f>
        <v>0</v>
      </c>
      <c r="K107" s="32">
        <f>FEB!F87</f>
        <v>0</v>
      </c>
      <c r="L107" s="34" t="e">
        <f>FEB!F88</f>
        <v>#DIV/0!</v>
      </c>
    </row>
    <row r="108" spans="1:12" ht="12.75">
      <c r="A108" s="24" t="s">
        <v>56</v>
      </c>
      <c r="B108" s="32">
        <f>MAR!F76</f>
        <v>0</v>
      </c>
      <c r="C108" s="32">
        <f>MAR!F77</f>
        <v>0</v>
      </c>
      <c r="D108" s="34" t="e">
        <f>MAR!F78</f>
        <v>#DIV/0!</v>
      </c>
      <c r="F108" s="32">
        <f>MAR!F81</f>
        <v>0</v>
      </c>
      <c r="G108" s="32">
        <f>MAR!F82</f>
        <v>0</v>
      </c>
      <c r="H108" s="34" t="e">
        <f>MAR!F83</f>
        <v>#DIV/0!</v>
      </c>
      <c r="J108" s="32">
        <f>MAR!F86</f>
        <v>0</v>
      </c>
      <c r="K108" s="32">
        <f>MAR!F87</f>
        <v>0</v>
      </c>
      <c r="L108" s="34" t="e">
        <f>MAR!F88</f>
        <v>#DIV/0!</v>
      </c>
    </row>
    <row r="109" spans="1:12" ht="12.75">
      <c r="A109" s="24" t="s">
        <v>57</v>
      </c>
      <c r="B109" s="32">
        <f>APR!F76</f>
        <v>0</v>
      </c>
      <c r="C109" s="32">
        <f>APR!F77</f>
        <v>0</v>
      </c>
      <c r="D109" s="34" t="e">
        <f>APR!F78</f>
        <v>#DIV/0!</v>
      </c>
      <c r="F109" s="32">
        <f>APR!F81</f>
        <v>0</v>
      </c>
      <c r="G109" s="32">
        <f>APR!F82</f>
        <v>0</v>
      </c>
      <c r="H109" s="34" t="e">
        <f>APR!F83</f>
        <v>#DIV/0!</v>
      </c>
      <c r="J109" s="32">
        <f>APR!F86</f>
        <v>0</v>
      </c>
      <c r="K109" s="32">
        <f>APR!F87</f>
        <v>0</v>
      </c>
      <c r="L109" s="34" t="e">
        <f>APR!F88</f>
        <v>#DIV/0!</v>
      </c>
    </row>
    <row r="110" spans="1:12" ht="12.75">
      <c r="A110" s="24" t="s">
        <v>58</v>
      </c>
      <c r="B110" s="32">
        <f>MAY!F76</f>
        <v>0</v>
      </c>
      <c r="C110" s="32">
        <f>MAY!F77</f>
        <v>0</v>
      </c>
      <c r="D110" s="34" t="e">
        <f>MAY!F78</f>
        <v>#DIV/0!</v>
      </c>
      <c r="F110" s="32">
        <f>MAY!F81</f>
        <v>0</v>
      </c>
      <c r="G110" s="32">
        <f>MAY!F82</f>
        <v>0</v>
      </c>
      <c r="H110" s="34" t="e">
        <f>MAY!F83</f>
        <v>#DIV/0!</v>
      </c>
      <c r="J110" s="32">
        <f>MAY!F86</f>
        <v>0</v>
      </c>
      <c r="K110" s="32">
        <f>MAY!F87</f>
        <v>0</v>
      </c>
      <c r="L110" s="34" t="e">
        <f>MAY!F88</f>
        <v>#DIV/0!</v>
      </c>
    </row>
    <row r="111" spans="1:12" ht="12.75">
      <c r="A111" s="24" t="s">
        <v>59</v>
      </c>
      <c r="B111" s="32">
        <f>JUN!F76</f>
        <v>0</v>
      </c>
      <c r="C111" s="32">
        <f>JUN!F77</f>
        <v>0</v>
      </c>
      <c r="D111" s="34" t="e">
        <f>JUN!F78</f>
        <v>#DIV/0!</v>
      </c>
      <c r="F111" s="32">
        <f>JUN!F81</f>
        <v>0</v>
      </c>
      <c r="G111" s="32">
        <f>JUN!F82</f>
        <v>0</v>
      </c>
      <c r="H111" s="34" t="e">
        <f>JUN!F83</f>
        <v>#DIV/0!</v>
      </c>
      <c r="J111" s="32">
        <f>JUN!F86</f>
        <v>0</v>
      </c>
      <c r="K111" s="32">
        <f>JUN!F87</f>
        <v>0</v>
      </c>
      <c r="L111" s="34" t="e">
        <f>JUN!F88</f>
        <v>#DIV/0!</v>
      </c>
    </row>
    <row r="112" spans="1:12" ht="12.75">
      <c r="A112" s="33" t="s">
        <v>47</v>
      </c>
      <c r="B112" s="20" t="e">
        <f>SUM(B100:B111)/COUNTIF(B100:B111,"&lt;&gt;0")</f>
        <v>#DIV/0!</v>
      </c>
      <c r="C112" s="20" t="e">
        <f>SUM(C100:C111)/COUNTIF(C100:C111,"&lt;&gt;0")</f>
        <v>#DIV/0!</v>
      </c>
      <c r="D112" s="34" t="e">
        <f>C112/B112</f>
        <v>#DIV/0!</v>
      </c>
      <c r="F112" s="20">
        <f>SUM(F100:F111)/COUNTIF(F100:F111,"&lt;&gt;0")</f>
        <v>134.125</v>
      </c>
      <c r="G112" s="20">
        <f>SUM(G100:G111)/COUNTIF(G100:G111,"&lt;&gt;0")</f>
        <v>135.75</v>
      </c>
      <c r="H112" s="34">
        <f>G112/F112</f>
        <v>1.0121155638397017</v>
      </c>
      <c r="J112" s="20" t="e">
        <f>SUM(J100:J111)/COUNTIF(J100:J111,"&lt;&gt;0")</f>
        <v>#DIV/0!</v>
      </c>
      <c r="K112" s="20" t="e">
        <f>SUM(K100:K111)/COUNTIF(K100:K111,"&lt;&gt;0")</f>
        <v>#DIV/0!</v>
      </c>
      <c r="L112" s="34" t="e">
        <f>K112/J112</f>
        <v>#DIV/0!</v>
      </c>
    </row>
    <row r="116" ht="12.75">
      <c r="A116" s="18" t="s">
        <v>87</v>
      </c>
    </row>
    <row r="117" ht="12.75">
      <c r="A117" s="18"/>
    </row>
    <row r="118" spans="2:12" ht="12.75">
      <c r="B118" s="48" t="s">
        <v>23</v>
      </c>
      <c r="C118" s="49"/>
      <c r="D118" s="49"/>
      <c r="E118" s="49"/>
      <c r="F118" s="50"/>
      <c r="H118" s="48" t="s">
        <v>34</v>
      </c>
      <c r="I118" s="49"/>
      <c r="J118" s="49"/>
      <c r="K118" s="49"/>
      <c r="L118" s="50"/>
    </row>
    <row r="119" spans="2:12" ht="12.75">
      <c r="B119" s="26"/>
      <c r="C119" s="26"/>
      <c r="D119" s="26" t="s">
        <v>77</v>
      </c>
      <c r="E119" s="26"/>
      <c r="F119" s="26" t="s">
        <v>77</v>
      </c>
      <c r="H119" s="26"/>
      <c r="I119" s="26"/>
      <c r="J119" s="26" t="s">
        <v>77</v>
      </c>
      <c r="K119" s="26"/>
      <c r="L119" s="26" t="s">
        <v>77</v>
      </c>
    </row>
    <row r="120" spans="2:12" ht="12.75">
      <c r="B120" s="26"/>
      <c r="C120" s="26"/>
      <c r="D120" s="26" t="s">
        <v>78</v>
      </c>
      <c r="E120" s="26"/>
      <c r="F120" s="26" t="s">
        <v>78</v>
      </c>
      <c r="H120" s="26"/>
      <c r="I120" s="26"/>
      <c r="J120" s="26" t="s">
        <v>78</v>
      </c>
      <c r="K120" s="26"/>
      <c r="L120" s="26" t="s">
        <v>78</v>
      </c>
    </row>
    <row r="121" spans="1:12" ht="12.75">
      <c r="A121" s="31" t="s">
        <v>46</v>
      </c>
      <c r="B121" s="26" t="s">
        <v>29</v>
      </c>
      <c r="C121" s="26" t="s">
        <v>76</v>
      </c>
      <c r="D121" s="26" t="s">
        <v>79</v>
      </c>
      <c r="E121" s="26" t="s">
        <v>21</v>
      </c>
      <c r="F121" s="26" t="s">
        <v>80</v>
      </c>
      <c r="H121" s="26" t="s">
        <v>29</v>
      </c>
      <c r="I121" s="26" t="s">
        <v>76</v>
      </c>
      <c r="J121" s="26" t="s">
        <v>79</v>
      </c>
      <c r="K121" s="26" t="s">
        <v>21</v>
      </c>
      <c r="L121" s="26" t="s">
        <v>80</v>
      </c>
    </row>
    <row r="122" spans="1:12" ht="12.75">
      <c r="A122" s="24" t="s">
        <v>48</v>
      </c>
      <c r="B122" s="32">
        <f>JUL!C107</f>
        <v>1846437</v>
      </c>
      <c r="C122" s="32">
        <f>JUL!E107</f>
        <v>4329</v>
      </c>
      <c r="D122" s="34">
        <f>JUL!F107</f>
        <v>426.5273735273735</v>
      </c>
      <c r="E122" s="32">
        <f>JUL!G107</f>
        <v>8724</v>
      </c>
      <c r="F122" s="34">
        <f>JUL!H107</f>
        <v>211.6502751031637</v>
      </c>
      <c r="H122" s="32">
        <f>JUL!C108</f>
        <v>297407</v>
      </c>
      <c r="I122" s="32">
        <f>JUL!E108</f>
        <v>910</v>
      </c>
      <c r="J122" s="34">
        <f>JUL!F108</f>
        <v>326.8208791208791</v>
      </c>
      <c r="K122" s="32">
        <f>JUL!G108</f>
        <v>1340</v>
      </c>
      <c r="L122" s="34">
        <f>JUL!H108</f>
        <v>221.94552238805971</v>
      </c>
    </row>
    <row r="123" spans="1:12" ht="12.75">
      <c r="A123" s="24" t="s">
        <v>49</v>
      </c>
      <c r="B123" s="32">
        <f>AUG!C107</f>
        <v>1841406</v>
      </c>
      <c r="C123" s="32">
        <f>AUG!E107</f>
        <v>4313</v>
      </c>
      <c r="D123" s="34">
        <f>AUG!F107</f>
        <v>426.943194991885</v>
      </c>
      <c r="E123" s="32">
        <f>AUG!G107</f>
        <v>8758</v>
      </c>
      <c r="F123" s="34">
        <f>AUG!H107</f>
        <v>210.25416761817766</v>
      </c>
      <c r="H123" s="32">
        <f>AUG!C108</f>
        <v>289607</v>
      </c>
      <c r="I123" s="32">
        <f>AUG!E108</f>
        <v>899</v>
      </c>
      <c r="J123" s="34">
        <f>AUG!F108</f>
        <v>322.14349276974417</v>
      </c>
      <c r="K123" s="32">
        <f>AUG!G108</f>
        <v>1320</v>
      </c>
      <c r="L123" s="34">
        <f>AUG!H108</f>
        <v>219.39924242424243</v>
      </c>
    </row>
    <row r="124" spans="1:12" ht="12.75">
      <c r="A124" s="24" t="s">
        <v>50</v>
      </c>
      <c r="B124" s="32">
        <f>SEP!C107</f>
        <v>1830821</v>
      </c>
      <c r="C124" s="32">
        <f>SEP!E107</f>
        <v>4276</v>
      </c>
      <c r="D124" s="34">
        <f>SEP!F107</f>
        <v>428.16206735266604</v>
      </c>
      <c r="E124" s="32">
        <f>SEP!G107</f>
        <v>8718</v>
      </c>
      <c r="F124" s="34">
        <f>SEP!H107</f>
        <v>210.00470291351226</v>
      </c>
      <c r="H124" s="32">
        <f>SEP!C108</f>
        <v>310100</v>
      </c>
      <c r="I124" s="32">
        <f>SEP!E108</f>
        <v>937</v>
      </c>
      <c r="J124" s="34">
        <f>SEP!F108</f>
        <v>330.9498399146211</v>
      </c>
      <c r="K124" s="32">
        <f>SEP!G108</f>
        <v>1402</v>
      </c>
      <c r="L124" s="34">
        <f>SEP!H108</f>
        <v>221.18402282453638</v>
      </c>
    </row>
    <row r="125" spans="1:12" ht="12.75">
      <c r="A125" s="24" t="s">
        <v>51</v>
      </c>
      <c r="B125" s="32">
        <f>OCT!C107</f>
        <v>1941921</v>
      </c>
      <c r="C125" s="32">
        <f>OCT!E107</f>
        <v>4324</v>
      </c>
      <c r="D125" s="34">
        <f>OCT!F107</f>
        <v>449.1029139685476</v>
      </c>
      <c r="E125" s="32">
        <f>OCT!G107</f>
        <v>8841</v>
      </c>
      <c r="F125" s="34">
        <f>OCT!H107</f>
        <v>219.64947404139804</v>
      </c>
      <c r="H125" s="32">
        <f>OCT!C108</f>
        <v>320161</v>
      </c>
      <c r="I125" s="32">
        <f>OCT!E108</f>
        <v>936</v>
      </c>
      <c r="J125" s="34">
        <f>OCT!F108</f>
        <v>342.0523504273504</v>
      </c>
      <c r="K125" s="32">
        <f>OCT!G108</f>
        <v>1385</v>
      </c>
      <c r="L125" s="34">
        <f>OCT!H108</f>
        <v>231.16317689530686</v>
      </c>
    </row>
    <row r="126" spans="1:12" ht="12.75">
      <c r="A126" s="24" t="s">
        <v>52</v>
      </c>
      <c r="B126" s="32">
        <f>NOV!C107</f>
        <v>1903864</v>
      </c>
      <c r="C126" s="32">
        <f>NOV!E107</f>
        <v>4287</v>
      </c>
      <c r="D126" s="34">
        <f>NOV!F107</f>
        <v>444.1017028224866</v>
      </c>
      <c r="E126" s="32">
        <f>NOV!G107</f>
        <v>8698</v>
      </c>
      <c r="F126" s="34">
        <f>NOV!H107</f>
        <v>218.88526097953553</v>
      </c>
      <c r="H126" s="32">
        <f>NOV!C108</f>
        <v>311704</v>
      </c>
      <c r="I126" s="32">
        <f>NOV!E108</f>
        <v>912</v>
      </c>
      <c r="J126" s="34">
        <f>NOV!F108</f>
        <v>341.780701754386</v>
      </c>
      <c r="K126" s="32">
        <f>NOV!G108</f>
        <v>1359</v>
      </c>
      <c r="L126" s="34">
        <f>NOV!H108</f>
        <v>229.36276674025018</v>
      </c>
    </row>
    <row r="127" spans="1:12" ht="12.75">
      <c r="A127" s="24" t="s">
        <v>53</v>
      </c>
      <c r="B127" s="32">
        <f>DEC!C107</f>
        <v>1903888</v>
      </c>
      <c r="C127" s="32">
        <f>DEC!E107</f>
        <v>4324</v>
      </c>
      <c r="D127" s="34">
        <f>DEC!F107</f>
        <v>440.3071230342276</v>
      </c>
      <c r="E127" s="32">
        <f>DEC!G107</f>
        <v>8732</v>
      </c>
      <c r="F127" s="34">
        <f>DEC!H107</f>
        <v>218.03573064590014</v>
      </c>
      <c r="H127" s="32">
        <f>DEC!C108</f>
        <v>318481</v>
      </c>
      <c r="I127" s="32">
        <f>DEC!E108</f>
        <v>925</v>
      </c>
      <c r="J127" s="34">
        <f>DEC!F108</f>
        <v>344.3037837837838</v>
      </c>
      <c r="K127" s="32">
        <f>DEC!G108</f>
        <v>1393</v>
      </c>
      <c r="L127" s="34">
        <f>DEC!H108</f>
        <v>228.62957645369707</v>
      </c>
    </row>
    <row r="128" spans="1:12" ht="12.75">
      <c r="A128" s="24" t="s">
        <v>54</v>
      </c>
      <c r="B128" s="32">
        <f>JAN!C107</f>
        <v>1869114</v>
      </c>
      <c r="C128" s="32">
        <f>JAN!E107</f>
        <v>4256</v>
      </c>
      <c r="D128" s="34">
        <f>JAN!F107</f>
        <v>439.171522556391</v>
      </c>
      <c r="E128" s="32">
        <f>JAN!G107</f>
        <v>8553</v>
      </c>
      <c r="F128" s="34">
        <f>JAN!H107</f>
        <v>218.5331462644686</v>
      </c>
      <c r="H128" s="32">
        <f>JAN!C108</f>
        <v>302810</v>
      </c>
      <c r="I128" s="32">
        <f>JAN!E108</f>
        <v>913</v>
      </c>
      <c r="J128" s="34">
        <f>JAN!F108</f>
        <v>331.66484118291345</v>
      </c>
      <c r="K128" s="32">
        <f>JAN!G108</f>
        <v>1341</v>
      </c>
      <c r="L128" s="34">
        <f>JAN!H108</f>
        <v>225.80909768829233</v>
      </c>
    </row>
    <row r="129" spans="1:12" ht="12.75">
      <c r="A129" s="24" t="s">
        <v>55</v>
      </c>
      <c r="B129" s="32">
        <f>FEB!C107</f>
        <v>1865579</v>
      </c>
      <c r="C129" s="32">
        <f>FEB!E107</f>
        <v>4206</v>
      </c>
      <c r="D129" s="34">
        <f>FEB!F107</f>
        <v>443.55183071802185</v>
      </c>
      <c r="E129" s="32">
        <f>FEB!G107</f>
        <v>8481</v>
      </c>
      <c r="F129" s="34">
        <f>FEB!H107</f>
        <v>219.9715835396769</v>
      </c>
      <c r="H129" s="32">
        <f>FEB!C108</f>
        <v>305517</v>
      </c>
      <c r="I129" s="32">
        <f>FEB!E108</f>
        <v>918</v>
      </c>
      <c r="J129" s="34">
        <f>FEB!F108</f>
        <v>332.8071895424837</v>
      </c>
      <c r="K129" s="32">
        <f>FEB!G108</f>
        <v>1352</v>
      </c>
      <c r="L129" s="34">
        <f>FEB!H108</f>
        <v>225.9741124260355</v>
      </c>
    </row>
    <row r="130" spans="1:12" ht="12.75">
      <c r="A130" s="24" t="s">
        <v>56</v>
      </c>
      <c r="B130" s="32">
        <f>MAR!C107</f>
        <v>0</v>
      </c>
      <c r="C130" s="32">
        <f>MAR!E107</f>
        <v>0</v>
      </c>
      <c r="D130" s="34" t="e">
        <f>MAR!F107</f>
        <v>#DIV/0!</v>
      </c>
      <c r="E130" s="32">
        <f>MAR!G107</f>
        <v>0</v>
      </c>
      <c r="F130" s="34" t="e">
        <f>MAR!H107</f>
        <v>#DIV/0!</v>
      </c>
      <c r="H130" s="32">
        <f>MAR!C108</f>
        <v>0</v>
      </c>
      <c r="I130" s="32">
        <f>MAR!E108</f>
        <v>0</v>
      </c>
      <c r="J130" s="34" t="e">
        <f>MAR!F108</f>
        <v>#DIV/0!</v>
      </c>
      <c r="K130" s="32">
        <f>MAR!G108</f>
        <v>0</v>
      </c>
      <c r="L130" s="34" t="e">
        <f>MAR!H108</f>
        <v>#DIV/0!</v>
      </c>
    </row>
    <row r="131" spans="1:12" ht="12.75">
      <c r="A131" s="24" t="s">
        <v>57</v>
      </c>
      <c r="B131" s="32">
        <f>APR!C107</f>
        <v>0</v>
      </c>
      <c r="C131" s="32">
        <f>APR!E107</f>
        <v>0</v>
      </c>
      <c r="D131" s="34" t="e">
        <f>APR!F107</f>
        <v>#DIV/0!</v>
      </c>
      <c r="E131" s="32">
        <f>APR!G107</f>
        <v>0</v>
      </c>
      <c r="F131" s="34" t="e">
        <f>APR!H107</f>
        <v>#DIV/0!</v>
      </c>
      <c r="H131" s="32">
        <f>APR!C108</f>
        <v>0</v>
      </c>
      <c r="I131" s="32">
        <f>APR!E108</f>
        <v>0</v>
      </c>
      <c r="J131" s="34" t="e">
        <f>APR!F108</f>
        <v>#DIV/0!</v>
      </c>
      <c r="K131" s="32">
        <f>APR!G108</f>
        <v>0</v>
      </c>
      <c r="L131" s="34" t="e">
        <f>APR!H108</f>
        <v>#DIV/0!</v>
      </c>
    </row>
    <row r="132" spans="1:12" ht="12.75">
      <c r="A132" s="24" t="s">
        <v>58</v>
      </c>
      <c r="B132" s="32">
        <f>MAY!C107</f>
        <v>0</v>
      </c>
      <c r="C132" s="32">
        <f>MAY!E107</f>
        <v>0</v>
      </c>
      <c r="D132" s="34" t="e">
        <f>MAY!F107</f>
        <v>#DIV/0!</v>
      </c>
      <c r="E132" s="32">
        <f>MAY!G107</f>
        <v>0</v>
      </c>
      <c r="F132" s="34" t="e">
        <f>MAY!H107</f>
        <v>#DIV/0!</v>
      </c>
      <c r="H132" s="32">
        <f>MAY!C108</f>
        <v>0</v>
      </c>
      <c r="I132" s="32">
        <f>MAY!E108</f>
        <v>0</v>
      </c>
      <c r="J132" s="34" t="e">
        <f>MAY!F108</f>
        <v>#DIV/0!</v>
      </c>
      <c r="K132" s="32">
        <f>MAY!G108</f>
        <v>0</v>
      </c>
      <c r="L132" s="34" t="e">
        <f>MAY!H108</f>
        <v>#DIV/0!</v>
      </c>
    </row>
    <row r="133" spans="1:12" ht="12.75">
      <c r="A133" s="24" t="s">
        <v>59</v>
      </c>
      <c r="B133" s="32">
        <f>JUN!C107</f>
        <v>0</v>
      </c>
      <c r="C133" s="32">
        <f>JUN!E107</f>
        <v>0</v>
      </c>
      <c r="D133" s="34" t="e">
        <f>JUN!F107</f>
        <v>#DIV/0!</v>
      </c>
      <c r="E133" s="32">
        <f>JUN!G107</f>
        <v>0</v>
      </c>
      <c r="F133" s="34" t="e">
        <f>JUN!H107</f>
        <v>#DIV/0!</v>
      </c>
      <c r="H133" s="32">
        <f>JUN!C108</f>
        <v>0</v>
      </c>
      <c r="I133" s="32">
        <f>JUN!E108</f>
        <v>0</v>
      </c>
      <c r="J133" s="34" t="e">
        <f>JUN!F108</f>
        <v>#DIV/0!</v>
      </c>
      <c r="K133" s="32">
        <f>JUN!G108</f>
        <v>0</v>
      </c>
      <c r="L133" s="34" t="e">
        <f>JUN!H108</f>
        <v>#DIV/0!</v>
      </c>
    </row>
    <row r="134" spans="1:12" ht="12.75">
      <c r="A134" s="33" t="s">
        <v>47</v>
      </c>
      <c r="B134" s="20">
        <f>SUM(B122:B133)/COUNTIF(B122:B133,"&lt;&gt;0")</f>
        <v>1875378.75</v>
      </c>
      <c r="C134" s="20">
        <f>SUM(C122:C133)/COUNTIF(C122:C133,"&lt;&gt;0")</f>
        <v>4289.375</v>
      </c>
      <c r="D134" s="34">
        <f>B134/C134</f>
        <v>437.21492058866386</v>
      </c>
      <c r="E134" s="32">
        <f>SUM(E122:E133)/COUNTIF(E122:E133,"&lt;&gt;0")</f>
        <v>8688.125</v>
      </c>
      <c r="F134" s="34">
        <f>B134/E134</f>
        <v>215.8554060858931</v>
      </c>
      <c r="H134" s="20">
        <f>SUM(H122:H133)/COUNTIF(H122:H133,"&lt;&gt;0")</f>
        <v>306973.375</v>
      </c>
      <c r="I134" s="20">
        <f>SUM(I122:I133)/COUNTIF(I122:I133,"&lt;&gt;0")</f>
        <v>918.75</v>
      </c>
      <c r="J134" s="34">
        <f>H134/I134</f>
        <v>334.12068027210887</v>
      </c>
      <c r="K134" s="32">
        <f>SUM(K122:K133)/COUNTIF(K122:K133,"&lt;&gt;0")</f>
        <v>1361.5</v>
      </c>
      <c r="L134" s="34">
        <f>H134/K134</f>
        <v>225.46704002937935</v>
      </c>
    </row>
    <row r="137" ht="12.75">
      <c r="A137" s="35" t="s">
        <v>81</v>
      </c>
    </row>
    <row r="140" spans="3:8" ht="12.75">
      <c r="C140" s="26" t="s">
        <v>83</v>
      </c>
      <c r="D140" s="36"/>
      <c r="E140" s="36"/>
      <c r="F140" s="36"/>
      <c r="G140" s="36"/>
      <c r="H140" s="36"/>
    </row>
    <row r="141" spans="1:8" ht="12.75">
      <c r="A141" s="31" t="s">
        <v>46</v>
      </c>
      <c r="C141" s="26" t="s">
        <v>84</v>
      </c>
      <c r="D141" s="26" t="s">
        <v>4</v>
      </c>
      <c r="E141" s="26" t="s">
        <v>71</v>
      </c>
      <c r="F141" s="26" t="s">
        <v>70</v>
      </c>
      <c r="G141" s="26" t="s">
        <v>2</v>
      </c>
      <c r="H141" s="26" t="s">
        <v>69</v>
      </c>
    </row>
    <row r="142" spans="1:8" ht="12.75">
      <c r="A142" s="24" t="s">
        <v>48</v>
      </c>
      <c r="C142" s="32">
        <f>JUL!G130</f>
        <v>297407</v>
      </c>
      <c r="D142" s="32">
        <f>JUL!G131</f>
        <v>122124</v>
      </c>
      <c r="E142" s="32">
        <f>JUL!G132</f>
        <v>133553</v>
      </c>
      <c r="F142" s="32">
        <f>JUL!G133</f>
        <v>0</v>
      </c>
      <c r="G142" s="32">
        <f>JUL!G134</f>
        <v>41730</v>
      </c>
      <c r="H142" s="32">
        <f>JUL!G135</f>
        <v>0</v>
      </c>
    </row>
    <row r="143" spans="1:8" ht="12.75">
      <c r="A143" s="24" t="s">
        <v>49</v>
      </c>
      <c r="C143" s="32">
        <f>AUG!G130</f>
        <v>289607</v>
      </c>
      <c r="D143" s="32">
        <f>AUG!G131</f>
        <v>122494</v>
      </c>
      <c r="E143" s="32">
        <f>AUG!G132</f>
        <v>128956</v>
      </c>
      <c r="F143" s="32">
        <f>AUG!G133</f>
        <v>0</v>
      </c>
      <c r="G143" s="32">
        <f>AUG!G134</f>
        <v>38157</v>
      </c>
      <c r="H143" s="32">
        <f>AUG!G135</f>
        <v>0</v>
      </c>
    </row>
    <row r="144" spans="1:8" ht="12.75">
      <c r="A144" s="24" t="s">
        <v>50</v>
      </c>
      <c r="C144" s="32">
        <f>SEP!G130</f>
        <v>310100</v>
      </c>
      <c r="D144" s="32">
        <f>SEP!G131</f>
        <v>123215</v>
      </c>
      <c r="E144" s="32">
        <f>SEP!G132</f>
        <v>144401</v>
      </c>
      <c r="F144" s="32">
        <f>SEP!G133</f>
        <v>0</v>
      </c>
      <c r="G144" s="32">
        <f>SEP!G134</f>
        <v>42484</v>
      </c>
      <c r="H144" s="32">
        <f>SEP!G135</f>
        <v>0</v>
      </c>
    </row>
    <row r="145" spans="1:8" ht="12.75">
      <c r="A145" s="24" t="s">
        <v>51</v>
      </c>
      <c r="C145" s="32">
        <f>OCT!G130</f>
        <v>320161</v>
      </c>
      <c r="D145" s="32">
        <f>OCT!G131</f>
        <v>131957</v>
      </c>
      <c r="E145" s="32">
        <f>OCT!G132</f>
        <v>145950</v>
      </c>
      <c r="F145" s="32">
        <f>OCT!G133</f>
        <v>0</v>
      </c>
      <c r="G145" s="32">
        <f>OCT!G134</f>
        <v>42254</v>
      </c>
      <c r="H145" s="32">
        <f>OCT!G135</f>
        <v>0</v>
      </c>
    </row>
    <row r="146" spans="1:8" ht="12.75">
      <c r="A146" s="24" t="s">
        <v>52</v>
      </c>
      <c r="C146" s="32">
        <f>NOV!G130</f>
        <v>311704</v>
      </c>
      <c r="D146" s="32">
        <f>NOV!G131</f>
        <v>130041</v>
      </c>
      <c r="E146" s="32">
        <f>NOV!G132</f>
        <v>144516</v>
      </c>
      <c r="F146" s="32">
        <f>NOV!G133</f>
        <v>0</v>
      </c>
      <c r="G146" s="32">
        <f>NOV!G134</f>
        <v>37147</v>
      </c>
      <c r="H146" s="32">
        <f>NOV!G135</f>
        <v>0</v>
      </c>
    </row>
    <row r="147" spans="1:8" ht="12.75">
      <c r="A147" s="24" t="s">
        <v>53</v>
      </c>
      <c r="C147" s="32">
        <f>DEC!G130</f>
        <v>318481</v>
      </c>
      <c r="D147" s="32">
        <f>DEC!G131</f>
        <v>129342</v>
      </c>
      <c r="E147" s="32">
        <f>DEC!G132</f>
        <v>148702</v>
      </c>
      <c r="F147" s="32">
        <f>DEC!G133</f>
        <v>0</v>
      </c>
      <c r="G147" s="32">
        <f>DEC!G134</f>
        <v>40437</v>
      </c>
      <c r="H147" s="32">
        <f>DEC!G135</f>
        <v>0</v>
      </c>
    </row>
    <row r="148" spans="1:8" ht="12.75">
      <c r="A148" s="24" t="s">
        <v>54</v>
      </c>
      <c r="C148" s="32">
        <f>JAN!G130</f>
        <v>302810</v>
      </c>
      <c r="D148" s="32">
        <f>JAN!G131</f>
        <v>127163</v>
      </c>
      <c r="E148" s="32">
        <f>JAN!G132</f>
        <v>136127</v>
      </c>
      <c r="F148" s="32">
        <f>JAN!G133</f>
        <v>0</v>
      </c>
      <c r="G148" s="32">
        <f>JAN!G134</f>
        <v>39520</v>
      </c>
      <c r="H148" s="32">
        <f>JAN!G135</f>
        <v>0</v>
      </c>
    </row>
    <row r="149" spans="1:8" ht="12.75">
      <c r="A149" s="24" t="s">
        <v>55</v>
      </c>
      <c r="C149" s="32">
        <f>FEB!G130</f>
        <v>305517</v>
      </c>
      <c r="D149" s="32">
        <f>FEB!G131</f>
        <v>125016</v>
      </c>
      <c r="E149" s="32">
        <f>FEB!G132</f>
        <v>136194</v>
      </c>
      <c r="F149" s="32">
        <f>FEB!G133</f>
        <v>0</v>
      </c>
      <c r="G149" s="32">
        <f>FEB!G134</f>
        <v>44307</v>
      </c>
      <c r="H149" s="32">
        <f>FEB!G135</f>
        <v>0</v>
      </c>
    </row>
    <row r="150" spans="1:8" ht="12.75">
      <c r="A150" s="24" t="s">
        <v>56</v>
      </c>
      <c r="C150" s="32">
        <f>MAR!G130</f>
        <v>0</v>
      </c>
      <c r="D150" s="32">
        <f>MAR!G131</f>
        <v>0</v>
      </c>
      <c r="E150" s="32">
        <f>MAR!G132</f>
        <v>0</v>
      </c>
      <c r="F150" s="32">
        <f>MAR!G133</f>
        <v>0</v>
      </c>
      <c r="G150" s="32">
        <f>MAR!G134</f>
        <v>0</v>
      </c>
      <c r="H150" s="32">
        <f>MAR!G135</f>
        <v>0</v>
      </c>
    </row>
    <row r="151" spans="1:8" ht="12.75">
      <c r="A151" s="24" t="s">
        <v>57</v>
      </c>
      <c r="C151" s="32">
        <f>APR!G130</f>
        <v>0</v>
      </c>
      <c r="D151" s="32">
        <f>APR!G131</f>
        <v>0</v>
      </c>
      <c r="E151" s="32">
        <f>APR!G132</f>
        <v>0</v>
      </c>
      <c r="F151" s="32">
        <f>APR!G133</f>
        <v>0</v>
      </c>
      <c r="G151" s="32">
        <f>APR!G134</f>
        <v>0</v>
      </c>
      <c r="H151" s="32">
        <f>APR!G135</f>
        <v>0</v>
      </c>
    </row>
    <row r="152" spans="1:8" ht="12.75">
      <c r="A152" s="24" t="s">
        <v>58</v>
      </c>
      <c r="C152" s="32">
        <f>MAY!G130</f>
        <v>0</v>
      </c>
      <c r="D152" s="32">
        <f>MAY!G131</f>
        <v>0</v>
      </c>
      <c r="E152" s="32">
        <f>MAY!G132</f>
        <v>0</v>
      </c>
      <c r="F152" s="32">
        <f>MAY!G133</f>
        <v>0</v>
      </c>
      <c r="G152" s="32">
        <f>MAY!G134</f>
        <v>0</v>
      </c>
      <c r="H152" s="32">
        <f>MAY!G135</f>
        <v>0</v>
      </c>
    </row>
    <row r="153" spans="1:8" ht="12.75">
      <c r="A153" s="24" t="s">
        <v>59</v>
      </c>
      <c r="C153" s="32">
        <f>JUN!G130</f>
        <v>0</v>
      </c>
      <c r="D153" s="32">
        <f>JUN!G131</f>
        <v>0</v>
      </c>
      <c r="E153" s="32">
        <f>JUN!G132</f>
        <v>0</v>
      </c>
      <c r="F153" s="32">
        <f>JUN!G133</f>
        <v>0</v>
      </c>
      <c r="G153" s="32">
        <f>JUN!G134</f>
        <v>0</v>
      </c>
      <c r="H153" s="32">
        <f>JUN!G135</f>
        <v>0</v>
      </c>
    </row>
    <row r="154" spans="1:8" ht="12.75">
      <c r="A154" s="33" t="s">
        <v>47</v>
      </c>
      <c r="B154" s="20"/>
      <c r="C154" s="37">
        <f aca="true" t="shared" si="6" ref="C154:H154">SUM(C142:C153)/COUNTIF(C142:C153,"&lt;&gt;0")</f>
        <v>306973.375</v>
      </c>
      <c r="D154" s="37">
        <f t="shared" si="6"/>
        <v>126419</v>
      </c>
      <c r="E154" s="37">
        <f t="shared" si="6"/>
        <v>139799.875</v>
      </c>
      <c r="F154" s="37" t="e">
        <f t="shared" si="6"/>
        <v>#DIV/0!</v>
      </c>
      <c r="G154" s="37">
        <f t="shared" si="6"/>
        <v>40754.5</v>
      </c>
      <c r="H154" s="37" t="e">
        <f t="shared" si="6"/>
        <v>#DIV/0!</v>
      </c>
    </row>
  </sheetData>
  <sheetProtection selectLockedCells="1" selectUnlockedCells="1"/>
  <mergeCells count="11"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  <mergeCell ref="J78:L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4" max="255" man="1"/>
    <brk id="11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0">
      <selection activeCell="F13" sqref="F13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71</v>
      </c>
      <c r="C4" s="14" t="s">
        <v>70</v>
      </c>
      <c r="D4" s="14" t="s">
        <v>69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JUL!B8</f>
        <v>1337</v>
      </c>
      <c r="C5" s="20">
        <f>JUL!C8</f>
        <v>12</v>
      </c>
      <c r="D5" s="20">
        <f>JUL!D8</f>
        <v>0</v>
      </c>
      <c r="E5" s="20">
        <f>JUL!E8</f>
        <v>347</v>
      </c>
      <c r="F5" s="20">
        <f>JUL!F8</f>
        <v>1028</v>
      </c>
      <c r="G5" s="20">
        <f>JUL!G8</f>
        <v>32</v>
      </c>
      <c r="H5" s="20">
        <f>JUL!H8</f>
        <v>17879</v>
      </c>
      <c r="I5" s="20">
        <f aca="true" t="shared" si="0" ref="I5:I16">SUM(B5:H5)</f>
        <v>20635</v>
      </c>
    </row>
    <row r="6" spans="1:9" ht="12.75">
      <c r="A6" s="24" t="s">
        <v>49</v>
      </c>
      <c r="B6" s="20">
        <f>AUG!B8</f>
        <v>1364</v>
      </c>
      <c r="C6" s="20">
        <f>AUG!C8</f>
        <v>8</v>
      </c>
      <c r="D6" s="20">
        <f>AUG!D8</f>
        <v>0</v>
      </c>
      <c r="E6" s="20">
        <f>AUG!E8</f>
        <v>369</v>
      </c>
      <c r="F6" s="20">
        <f>AUG!F8</f>
        <v>1027</v>
      </c>
      <c r="G6" s="20">
        <f>AUG!G8</f>
        <v>37</v>
      </c>
      <c r="H6" s="20">
        <f>AUG!H8</f>
        <v>17885</v>
      </c>
      <c r="I6" s="20">
        <f t="shared" si="0"/>
        <v>20690</v>
      </c>
    </row>
    <row r="7" spans="1:9" ht="12.75">
      <c r="A7" s="24" t="s">
        <v>50</v>
      </c>
      <c r="B7" s="20">
        <f>SEP!B8</f>
        <v>1342</v>
      </c>
      <c r="C7" s="20">
        <f>SEP!C8</f>
        <v>13</v>
      </c>
      <c r="D7" s="20">
        <f>SEP!D8</f>
        <v>0</v>
      </c>
      <c r="E7" s="20">
        <f>SEP!E8</f>
        <v>359</v>
      </c>
      <c r="F7" s="20">
        <f>SEP!F8</f>
        <v>1033</v>
      </c>
      <c r="G7" s="20">
        <f>SEP!G8</f>
        <v>35</v>
      </c>
      <c r="H7" s="20">
        <f>SEP!H8</f>
        <v>17728</v>
      </c>
      <c r="I7" s="20">
        <f t="shared" si="0"/>
        <v>20510</v>
      </c>
    </row>
    <row r="8" spans="1:9" ht="12.75">
      <c r="A8" s="24" t="s">
        <v>51</v>
      </c>
      <c r="B8" s="20">
        <f>OCT!B8</f>
        <v>1347</v>
      </c>
      <c r="C8" s="20">
        <f>OCT!C8</f>
        <v>5</v>
      </c>
      <c r="D8" s="20">
        <f>OCT!D8</f>
        <v>0</v>
      </c>
      <c r="E8" s="20">
        <f>OCT!E8</f>
        <v>348</v>
      </c>
      <c r="F8" s="20">
        <f>OCT!F8</f>
        <v>1039</v>
      </c>
      <c r="G8" s="20">
        <f>OCT!G8</f>
        <v>36</v>
      </c>
      <c r="H8" s="20">
        <f>OCT!H8</f>
        <v>18030</v>
      </c>
      <c r="I8" s="20">
        <f t="shared" si="0"/>
        <v>20805</v>
      </c>
    </row>
    <row r="9" spans="1:9" ht="12.75">
      <c r="A9" s="24" t="s">
        <v>52</v>
      </c>
      <c r="B9" s="20">
        <f>NOV!B8</f>
        <v>1330</v>
      </c>
      <c r="C9" s="20">
        <f>NOV!C8</f>
        <v>1</v>
      </c>
      <c r="D9" s="20">
        <f>NOV!D8</f>
        <v>0</v>
      </c>
      <c r="E9" s="20">
        <f>NOV!E8</f>
        <v>340</v>
      </c>
      <c r="F9" s="20">
        <f>NOV!F8</f>
        <v>1048</v>
      </c>
      <c r="G9" s="20">
        <f>NOV!G8</f>
        <v>35</v>
      </c>
      <c r="H9" s="20">
        <f>NOV!H8</f>
        <v>17920</v>
      </c>
      <c r="I9" s="20">
        <f t="shared" si="0"/>
        <v>20674</v>
      </c>
    </row>
    <row r="10" spans="1:9" ht="12.75">
      <c r="A10" s="24" t="s">
        <v>53</v>
      </c>
      <c r="B10" s="20">
        <f>DEC!B8</f>
        <v>1336</v>
      </c>
      <c r="C10" s="20">
        <f>DEC!C8</f>
        <v>11</v>
      </c>
      <c r="D10" s="20">
        <f>DEC!D8</f>
        <v>0</v>
      </c>
      <c r="E10" s="20">
        <f>DEC!E8</f>
        <v>345</v>
      </c>
      <c r="F10" s="20">
        <f>DEC!F8</f>
        <v>1059</v>
      </c>
      <c r="G10" s="20">
        <f>DEC!G8</f>
        <v>36</v>
      </c>
      <c r="H10" s="20">
        <f>DEC!H8</f>
        <v>18015</v>
      </c>
      <c r="I10" s="20">
        <f t="shared" si="0"/>
        <v>20802</v>
      </c>
    </row>
    <row r="11" spans="1:9" ht="12.75">
      <c r="A11" s="24" t="s">
        <v>54</v>
      </c>
      <c r="B11" s="20">
        <f>JAN!B8</f>
        <v>1371</v>
      </c>
      <c r="C11" s="20">
        <f>JAN!C8</f>
        <v>4</v>
      </c>
      <c r="D11" s="20">
        <f>JAN!D8</f>
        <v>0</v>
      </c>
      <c r="E11" s="20">
        <f>JAN!E8</f>
        <v>362</v>
      </c>
      <c r="F11" s="20">
        <f>JAN!F8</f>
        <v>1051</v>
      </c>
      <c r="G11" s="20">
        <f>JAN!G8</f>
        <v>33</v>
      </c>
      <c r="H11" s="20">
        <f>JAN!H8</f>
        <v>18067</v>
      </c>
      <c r="I11" s="20">
        <f t="shared" si="0"/>
        <v>20888</v>
      </c>
    </row>
    <row r="12" spans="1:9" ht="12.75">
      <c r="A12" s="24" t="s">
        <v>55</v>
      </c>
      <c r="B12" s="20">
        <f>FEB!B8</f>
        <v>1326</v>
      </c>
      <c r="C12" s="20">
        <f>FEB!C8</f>
        <v>5</v>
      </c>
      <c r="D12" s="20">
        <f>FEB!D8</f>
        <v>0</v>
      </c>
      <c r="E12" s="20">
        <f>FEB!E8</f>
        <v>363</v>
      </c>
      <c r="F12" s="20">
        <f>FEB!F8</f>
        <v>1058</v>
      </c>
      <c r="G12" s="20">
        <f>FEB!G8</f>
        <v>32</v>
      </c>
      <c r="H12" s="20">
        <f>FEB!H8</f>
        <v>17983</v>
      </c>
      <c r="I12" s="20">
        <f t="shared" si="0"/>
        <v>20767</v>
      </c>
    </row>
    <row r="13" spans="1:9" ht="12.75">
      <c r="A13" s="24" t="s">
        <v>56</v>
      </c>
      <c r="B13" s="20">
        <f>MAR!B8</f>
        <v>0</v>
      </c>
      <c r="C13" s="20">
        <f>MAR!C8</f>
        <v>0</v>
      </c>
      <c r="D13" s="20">
        <f>MAR!D8</f>
        <v>0</v>
      </c>
      <c r="E13" s="20">
        <f>MAR!E8</f>
        <v>0</v>
      </c>
      <c r="F13" s="20">
        <f>MAR!F8</f>
        <v>0</v>
      </c>
      <c r="G13" s="20">
        <f>MAR!G8</f>
        <v>0</v>
      </c>
      <c r="H13" s="20">
        <f>MAR!H8</f>
        <v>0</v>
      </c>
      <c r="I13" s="20">
        <f t="shared" si="0"/>
        <v>0</v>
      </c>
    </row>
    <row r="14" spans="1:9" ht="12.75">
      <c r="A14" s="24" t="s">
        <v>57</v>
      </c>
      <c r="B14" s="20">
        <f>APR!B8</f>
        <v>0</v>
      </c>
      <c r="C14" s="20">
        <f>APR!C8</f>
        <v>0</v>
      </c>
      <c r="D14" s="20">
        <f>APR!D8</f>
        <v>0</v>
      </c>
      <c r="E14" s="20">
        <f>APR!E8</f>
        <v>0</v>
      </c>
      <c r="F14" s="20">
        <f>APR!F8</f>
        <v>0</v>
      </c>
      <c r="G14" s="20">
        <f>APR!G8</f>
        <v>0</v>
      </c>
      <c r="H14" s="20">
        <f>APR!H8</f>
        <v>0</v>
      </c>
      <c r="I14" s="20">
        <f t="shared" si="0"/>
        <v>0</v>
      </c>
    </row>
    <row r="15" spans="1:9" ht="12.75">
      <c r="A15" s="24" t="s">
        <v>58</v>
      </c>
      <c r="B15" s="20">
        <f>MAY!B8</f>
        <v>0</v>
      </c>
      <c r="C15" s="20">
        <f>MAY!C8</f>
        <v>0</v>
      </c>
      <c r="D15" s="20">
        <f>MAY!D8</f>
        <v>0</v>
      </c>
      <c r="E15" s="20">
        <f>MAY!E8</f>
        <v>0</v>
      </c>
      <c r="F15" s="20">
        <f>MAY!F8</f>
        <v>0</v>
      </c>
      <c r="G15" s="20">
        <f>MAY!G8</f>
        <v>0</v>
      </c>
      <c r="H15" s="20">
        <f>MAY!H8</f>
        <v>0</v>
      </c>
      <c r="I15" s="20">
        <f t="shared" si="0"/>
        <v>0</v>
      </c>
    </row>
    <row r="16" spans="1:9" ht="12.75">
      <c r="A16" s="24" t="s">
        <v>59</v>
      </c>
      <c r="B16" s="20">
        <f>JUN!B8</f>
        <v>0</v>
      </c>
      <c r="C16" s="20">
        <f>JUN!C8</f>
        <v>0</v>
      </c>
      <c r="D16" s="20">
        <f>JUN!D8</f>
        <v>0</v>
      </c>
      <c r="E16" s="20">
        <f>JUN!E8</f>
        <v>0</v>
      </c>
      <c r="F16" s="20">
        <f>JUN!F8</f>
        <v>0</v>
      </c>
      <c r="G16" s="20">
        <f>JUN!G8</f>
        <v>0</v>
      </c>
      <c r="H16" s="20">
        <f>JUN!H8</f>
        <v>0</v>
      </c>
      <c r="I16" s="20">
        <f t="shared" si="0"/>
        <v>0</v>
      </c>
    </row>
    <row r="17" spans="1:9" ht="12.75">
      <c r="A17" s="17" t="s">
        <v>47</v>
      </c>
      <c r="B17" s="20">
        <f>SUM(B5:B16)/COUNTIF(B5:B16,"&lt;&gt;0")</f>
        <v>1344.125</v>
      </c>
      <c r="C17" s="20">
        <f aca="true" t="shared" si="1" ref="C17:I17">SUM(C5:C16)/COUNTIF(C5:C16,"&lt;&gt;0")</f>
        <v>7.375</v>
      </c>
      <c r="D17" s="20" t="e">
        <f t="shared" si="1"/>
        <v>#DIV/0!</v>
      </c>
      <c r="E17" s="20">
        <f t="shared" si="1"/>
        <v>354.125</v>
      </c>
      <c r="F17" s="20">
        <f t="shared" si="1"/>
        <v>1042.875</v>
      </c>
      <c r="G17" s="20">
        <f t="shared" si="1"/>
        <v>34.5</v>
      </c>
      <c r="H17" s="20">
        <f t="shared" si="1"/>
        <v>17938.375</v>
      </c>
      <c r="I17" s="20">
        <f t="shared" si="1"/>
        <v>20721.375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71</v>
      </c>
      <c r="C20" s="14" t="s">
        <v>70</v>
      </c>
      <c r="D20" s="14" t="s">
        <v>69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JUL!B19</f>
        <v>441</v>
      </c>
      <c r="C21" s="23">
        <f>JUL!C19</f>
        <v>2</v>
      </c>
      <c r="D21" s="23">
        <f>JUL!D19</f>
        <v>0</v>
      </c>
      <c r="E21" s="23">
        <f>JUL!E19</f>
        <v>340</v>
      </c>
      <c r="F21" s="23">
        <f>JUL!F19</f>
        <v>991</v>
      </c>
      <c r="G21" s="23">
        <f>JUL!G19</f>
        <v>30</v>
      </c>
      <c r="H21" s="23">
        <f>JUL!H19</f>
        <v>8992</v>
      </c>
      <c r="I21" s="20">
        <f aca="true" t="shared" si="2" ref="I21:I32">SUM(B21:H21)</f>
        <v>10796</v>
      </c>
    </row>
    <row r="22" spans="1:9" ht="12.75">
      <c r="A22" s="24" t="s">
        <v>49</v>
      </c>
      <c r="B22" s="23">
        <f>AUG!B19</f>
        <v>448</v>
      </c>
      <c r="C22" s="23">
        <f>AUG!C19</f>
        <v>1</v>
      </c>
      <c r="D22" s="23">
        <f>AUG!D19</f>
        <v>0</v>
      </c>
      <c r="E22" s="23">
        <f>AUG!E19</f>
        <v>363</v>
      </c>
      <c r="F22" s="23">
        <f>AUG!F19</f>
        <v>987</v>
      </c>
      <c r="G22" s="23">
        <f>AUG!G19</f>
        <v>35</v>
      </c>
      <c r="H22" s="23">
        <f>AUG!H19</f>
        <v>8961</v>
      </c>
      <c r="I22" s="20">
        <f t="shared" si="2"/>
        <v>10795</v>
      </c>
    </row>
    <row r="23" spans="1:9" ht="12.75">
      <c r="A23" s="24" t="s">
        <v>50</v>
      </c>
      <c r="B23" s="23">
        <f>SEP!B19</f>
        <v>435</v>
      </c>
      <c r="C23" s="23">
        <f>SEP!C19</f>
        <v>3</v>
      </c>
      <c r="D23" s="23">
        <f>SEP!D19</f>
        <v>0</v>
      </c>
      <c r="E23" s="23">
        <f>SEP!E19</f>
        <v>352</v>
      </c>
      <c r="F23" s="23">
        <f>SEP!F19</f>
        <v>992</v>
      </c>
      <c r="G23" s="23">
        <f>SEP!G19</f>
        <v>33</v>
      </c>
      <c r="H23" s="23">
        <f>SEP!H19</f>
        <v>8882</v>
      </c>
      <c r="I23" s="20">
        <f t="shared" si="2"/>
        <v>10697</v>
      </c>
    </row>
    <row r="24" spans="1:9" ht="12.75">
      <c r="A24" s="24" t="s">
        <v>51</v>
      </c>
      <c r="B24" s="23">
        <f>OCT!B19</f>
        <v>440</v>
      </c>
      <c r="C24" s="23">
        <f>OCT!C19</f>
        <v>1</v>
      </c>
      <c r="D24" s="23">
        <f>OCT!D19</f>
        <v>0</v>
      </c>
      <c r="E24" s="23">
        <f>OCT!E19</f>
        <v>340</v>
      </c>
      <c r="F24" s="23">
        <f>OCT!F19</f>
        <v>997</v>
      </c>
      <c r="G24" s="23">
        <f>OCT!G19</f>
        <v>34</v>
      </c>
      <c r="H24" s="23">
        <f>OCT!H19</f>
        <v>9056</v>
      </c>
      <c r="I24" s="20">
        <f t="shared" si="2"/>
        <v>10868</v>
      </c>
    </row>
    <row r="25" spans="1:9" ht="12.75">
      <c r="A25" s="24" t="s">
        <v>52</v>
      </c>
      <c r="B25" s="20">
        <f>NOV!B19</f>
        <v>434</v>
      </c>
      <c r="C25" s="20">
        <f>NOV!C19</f>
        <v>1</v>
      </c>
      <c r="D25" s="20">
        <f>NOV!D19</f>
        <v>0</v>
      </c>
      <c r="E25" s="20">
        <f>NOV!E19</f>
        <v>331</v>
      </c>
      <c r="F25" s="20">
        <f>NOV!F19</f>
        <v>1006</v>
      </c>
      <c r="G25" s="20">
        <f>NOV!G19</f>
        <v>33</v>
      </c>
      <c r="H25" s="20">
        <f>NOV!H19</f>
        <v>8936</v>
      </c>
      <c r="I25" s="20">
        <f t="shared" si="2"/>
        <v>10741</v>
      </c>
    </row>
    <row r="26" spans="1:9" ht="12.75">
      <c r="A26" s="24" t="s">
        <v>53</v>
      </c>
      <c r="B26" s="20">
        <f>DEC!B19</f>
        <v>435</v>
      </c>
      <c r="C26" s="20">
        <f>DEC!C19</f>
        <v>2</v>
      </c>
      <c r="D26" s="20">
        <f>DEC!D19</f>
        <v>0</v>
      </c>
      <c r="E26" s="20">
        <f>DEC!E19</f>
        <v>335</v>
      </c>
      <c r="F26" s="20">
        <f>DEC!F19</f>
        <v>1013</v>
      </c>
      <c r="G26" s="20">
        <f>DEC!G19</f>
        <v>34</v>
      </c>
      <c r="H26" s="20">
        <f>DEC!H19</f>
        <v>8991</v>
      </c>
      <c r="I26" s="20">
        <f t="shared" si="2"/>
        <v>10810</v>
      </c>
    </row>
    <row r="27" spans="1:9" ht="12.75">
      <c r="A27" s="24" t="s">
        <v>54</v>
      </c>
      <c r="B27" s="20">
        <f>JAN!B19</f>
        <v>450</v>
      </c>
      <c r="C27" s="20">
        <f>JAN!C19</f>
        <v>1</v>
      </c>
      <c r="D27" s="20">
        <f>JAN!D19</f>
        <v>0</v>
      </c>
      <c r="E27" s="20">
        <f>JAN!E19</f>
        <v>352</v>
      </c>
      <c r="F27" s="20">
        <f>JAN!F19</f>
        <v>1014</v>
      </c>
      <c r="G27" s="20">
        <f>JAN!G19</f>
        <v>31</v>
      </c>
      <c r="H27" s="20">
        <f>JAN!H19</f>
        <v>9019</v>
      </c>
      <c r="I27" s="20">
        <f t="shared" si="2"/>
        <v>10867</v>
      </c>
    </row>
    <row r="28" spans="1:9" ht="12.75">
      <c r="A28" s="24" t="s">
        <v>55</v>
      </c>
      <c r="B28" s="20">
        <f>FEB!B19</f>
        <v>436</v>
      </c>
      <c r="C28" s="20">
        <f>FEB!C19</f>
        <v>1</v>
      </c>
      <c r="D28" s="20">
        <f>FEB!D19</f>
        <v>0</v>
      </c>
      <c r="E28" s="20">
        <f>FEB!E19</f>
        <v>351</v>
      </c>
      <c r="F28" s="20">
        <f>FEB!F19</f>
        <v>1020</v>
      </c>
      <c r="G28" s="20">
        <f>FEB!G19</f>
        <v>30</v>
      </c>
      <c r="H28" s="20">
        <f>FEB!H19</f>
        <v>8969</v>
      </c>
      <c r="I28" s="20">
        <f t="shared" si="2"/>
        <v>10807</v>
      </c>
    </row>
    <row r="29" spans="1:9" ht="12.75">
      <c r="A29" s="24" t="s">
        <v>56</v>
      </c>
      <c r="B29" s="20">
        <f>MAR!B19</f>
        <v>0</v>
      </c>
      <c r="C29" s="20">
        <f>MAR!C19</f>
        <v>0</v>
      </c>
      <c r="D29" s="20">
        <f>MAR!D19</f>
        <v>0</v>
      </c>
      <c r="E29" s="20">
        <f>MAR!E19</f>
        <v>0</v>
      </c>
      <c r="F29" s="20">
        <f>MAR!F19</f>
        <v>0</v>
      </c>
      <c r="G29" s="20">
        <f>MAR!G19</f>
        <v>0</v>
      </c>
      <c r="H29" s="20">
        <f>MAR!H19</f>
        <v>0</v>
      </c>
      <c r="I29" s="20">
        <f t="shared" si="2"/>
        <v>0</v>
      </c>
    </row>
    <row r="30" spans="1:9" ht="12.75">
      <c r="A30" s="24" t="s">
        <v>57</v>
      </c>
      <c r="B30" s="20">
        <f>APR!B19</f>
        <v>0</v>
      </c>
      <c r="C30" s="20">
        <f>APR!C19</f>
        <v>0</v>
      </c>
      <c r="D30" s="20">
        <f>APR!D19</f>
        <v>0</v>
      </c>
      <c r="E30" s="20">
        <f>APR!E19</f>
        <v>0</v>
      </c>
      <c r="F30" s="20">
        <f>APR!F19</f>
        <v>0</v>
      </c>
      <c r="G30" s="20">
        <f>APR!G19</f>
        <v>0</v>
      </c>
      <c r="H30" s="20">
        <f>APR!H19</f>
        <v>0</v>
      </c>
      <c r="I30" s="20">
        <f t="shared" si="2"/>
        <v>0</v>
      </c>
    </row>
    <row r="31" spans="1:9" ht="12.75">
      <c r="A31" s="24" t="s">
        <v>58</v>
      </c>
      <c r="B31" s="20">
        <f>MAY!B19</f>
        <v>0</v>
      </c>
      <c r="C31" s="20">
        <f>MAY!C19</f>
        <v>0</v>
      </c>
      <c r="D31" s="20">
        <f>MAY!D19</f>
        <v>0</v>
      </c>
      <c r="E31" s="20">
        <f>MAY!E19</f>
        <v>0</v>
      </c>
      <c r="F31" s="20">
        <f>MAY!F19</f>
        <v>0</v>
      </c>
      <c r="G31" s="20">
        <f>MAY!G19</f>
        <v>0</v>
      </c>
      <c r="H31" s="20">
        <f>MAY!H19</f>
        <v>0</v>
      </c>
      <c r="I31" s="20">
        <f t="shared" si="2"/>
        <v>0</v>
      </c>
    </row>
    <row r="32" spans="1:9" ht="12.75">
      <c r="A32" s="24" t="s">
        <v>59</v>
      </c>
      <c r="B32" s="20">
        <f>JUN!B19</f>
        <v>0</v>
      </c>
      <c r="C32" s="20">
        <f>JUN!C19</f>
        <v>0</v>
      </c>
      <c r="D32" s="20">
        <f>JUN!D19</f>
        <v>0</v>
      </c>
      <c r="E32" s="20">
        <f>JUN!E19</f>
        <v>0</v>
      </c>
      <c r="F32" s="20">
        <f>JUN!F19</f>
        <v>0</v>
      </c>
      <c r="G32" s="20">
        <f>JUN!G19</f>
        <v>0</v>
      </c>
      <c r="H32" s="20">
        <f>JUN!H19</f>
        <v>0</v>
      </c>
      <c r="I32" s="20">
        <f t="shared" si="2"/>
        <v>0</v>
      </c>
    </row>
    <row r="33" spans="1:9" ht="12.75">
      <c r="A33" s="17" t="s">
        <v>47</v>
      </c>
      <c r="B33" s="20">
        <f>SUM(B21:B32)/COUNTIF(B21:B32,"&lt;&gt;0")</f>
        <v>439.875</v>
      </c>
      <c r="C33" s="20">
        <f aca="true" t="shared" si="3" ref="C33:I33">SUM(C21:C32)/COUNTIF(C21:C32,"&lt;&gt;0")</f>
        <v>1.5</v>
      </c>
      <c r="D33" s="20" t="e">
        <f t="shared" si="3"/>
        <v>#DIV/0!</v>
      </c>
      <c r="E33" s="20">
        <f t="shared" si="3"/>
        <v>345.5</v>
      </c>
      <c r="F33" s="20">
        <f t="shared" si="3"/>
        <v>1002.5</v>
      </c>
      <c r="G33" s="20">
        <f t="shared" si="3"/>
        <v>32.5</v>
      </c>
      <c r="H33" s="20">
        <f t="shared" si="3"/>
        <v>8975.75</v>
      </c>
      <c r="I33" s="20">
        <f t="shared" si="3"/>
        <v>10797.625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71</v>
      </c>
      <c r="C36" s="14" t="s">
        <v>70</v>
      </c>
      <c r="D36" s="14" t="s">
        <v>69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JUL!B30</f>
        <v>300615</v>
      </c>
      <c r="C37" s="20">
        <f>JUL!C30</f>
        <v>2062</v>
      </c>
      <c r="D37" s="20">
        <f>JUL!D30</f>
        <v>0</v>
      </c>
      <c r="E37" s="20">
        <f>JUL!E30</f>
        <v>102697</v>
      </c>
      <c r="F37" s="20">
        <f>JUL!F30</f>
        <v>214204</v>
      </c>
      <c r="G37" s="20">
        <f>JUL!G30</f>
        <v>9589</v>
      </c>
      <c r="H37" s="20">
        <f>JUL!H30</f>
        <v>3889758</v>
      </c>
      <c r="I37" s="20">
        <f aca="true" t="shared" si="4" ref="I37:I48">SUM(B37:H37)</f>
        <v>4518925</v>
      </c>
    </row>
    <row r="38" spans="1:9" ht="12.75">
      <c r="A38" s="24" t="s">
        <v>49</v>
      </c>
      <c r="B38" s="20">
        <f>AUG!B30</f>
        <v>306742</v>
      </c>
      <c r="C38" s="20">
        <f>AUG!C30</f>
        <v>1542</v>
      </c>
      <c r="D38" s="20">
        <f>AUG!D30</f>
        <v>0</v>
      </c>
      <c r="E38" s="20">
        <f>AUG!E30</f>
        <v>109318</v>
      </c>
      <c r="F38" s="20">
        <f>AUG!F30</f>
        <v>213268</v>
      </c>
      <c r="G38" s="20">
        <f>AUG!G30</f>
        <v>11358</v>
      </c>
      <c r="H38" s="20">
        <f>AUG!H30</f>
        <v>3885053</v>
      </c>
      <c r="I38" s="20">
        <f t="shared" si="4"/>
        <v>4527281</v>
      </c>
    </row>
    <row r="39" spans="1:9" ht="12.75">
      <c r="A39" s="24" t="s">
        <v>50</v>
      </c>
      <c r="B39" s="20">
        <f>SEP!B30</f>
        <v>299814</v>
      </c>
      <c r="C39" s="20">
        <f>SEP!C30</f>
        <v>2560</v>
      </c>
      <c r="D39" s="20">
        <f>SEP!D30</f>
        <v>0</v>
      </c>
      <c r="E39" s="20">
        <f>SEP!E30</f>
        <v>106319</v>
      </c>
      <c r="F39" s="20">
        <f>SEP!F30</f>
        <v>215470</v>
      </c>
      <c r="G39" s="20">
        <f>SEP!G30</f>
        <v>10453</v>
      </c>
      <c r="H39" s="20">
        <f>SEP!H30</f>
        <v>3848404</v>
      </c>
      <c r="I39" s="20">
        <f t="shared" si="4"/>
        <v>4483020</v>
      </c>
    </row>
    <row r="40" spans="1:9" ht="12.75">
      <c r="A40" s="24" t="s">
        <v>51</v>
      </c>
      <c r="B40" s="20">
        <f>OCT!B30</f>
        <v>313133</v>
      </c>
      <c r="C40" s="20">
        <f>OCT!C30</f>
        <v>1115</v>
      </c>
      <c r="D40" s="20">
        <f>OCT!D30</f>
        <v>0</v>
      </c>
      <c r="E40" s="20">
        <f>OCT!E30</f>
        <v>104948</v>
      </c>
      <c r="F40" s="20">
        <f>OCT!F30</f>
        <v>228843</v>
      </c>
      <c r="G40" s="20">
        <f>OCT!G30</f>
        <v>11119</v>
      </c>
      <c r="H40" s="20">
        <f>OCT!H30</f>
        <v>4083398</v>
      </c>
      <c r="I40" s="20">
        <f t="shared" si="4"/>
        <v>4742556</v>
      </c>
    </row>
    <row r="41" spans="1:9" ht="12.75">
      <c r="A41" s="24" t="s">
        <v>52</v>
      </c>
      <c r="B41" s="20">
        <f>NOV!B30</f>
        <v>308977</v>
      </c>
      <c r="C41" s="20">
        <f>NOV!C30</f>
        <v>301</v>
      </c>
      <c r="D41" s="20">
        <f>NOV!D30</f>
        <v>0</v>
      </c>
      <c r="E41" s="20">
        <f>NOV!E30</f>
        <v>102553</v>
      </c>
      <c r="F41" s="20">
        <f>NOV!F30</f>
        <v>230921</v>
      </c>
      <c r="G41" s="20">
        <f>NOV!G30</f>
        <v>10842</v>
      </c>
      <c r="H41" s="20">
        <f>NOV!H30</f>
        <v>4036485</v>
      </c>
      <c r="I41" s="20">
        <f t="shared" si="4"/>
        <v>4690079</v>
      </c>
    </row>
    <row r="42" spans="1:9" ht="12.75">
      <c r="A42" s="24" t="s">
        <v>53</v>
      </c>
      <c r="B42" s="20">
        <f>DEC!B30</f>
        <v>311897</v>
      </c>
      <c r="C42" s="20">
        <f>DEC!C30</f>
        <v>1810</v>
      </c>
      <c r="D42" s="20">
        <f>DEC!D30</f>
        <v>0</v>
      </c>
      <c r="E42" s="20">
        <f>DEC!E30</f>
        <v>104253</v>
      </c>
      <c r="F42" s="20">
        <f>DEC!F30</f>
        <v>233528</v>
      </c>
      <c r="G42" s="20">
        <f>DEC!G30</f>
        <v>11198</v>
      </c>
      <c r="H42" s="20">
        <f>DEC!H30</f>
        <v>4057770</v>
      </c>
      <c r="I42" s="20">
        <f t="shared" si="4"/>
        <v>4720456</v>
      </c>
    </row>
    <row r="43" spans="1:9" ht="12.75">
      <c r="A43" s="24" t="s">
        <v>54</v>
      </c>
      <c r="B43" s="20">
        <f>JAN!B30</f>
        <v>321639</v>
      </c>
      <c r="C43" s="20">
        <f>JAN!C30</f>
        <v>1040</v>
      </c>
      <c r="D43" s="20">
        <f>JAN!D30</f>
        <v>0</v>
      </c>
      <c r="E43" s="20">
        <f>JAN!E30</f>
        <v>109158</v>
      </c>
      <c r="F43" s="20">
        <f>JAN!F30</f>
        <v>228674</v>
      </c>
      <c r="G43" s="20">
        <f>JAN!G30</f>
        <v>9934</v>
      </c>
      <c r="H43" s="20">
        <f>JAN!H30</f>
        <v>4049692</v>
      </c>
      <c r="I43" s="20">
        <f t="shared" si="4"/>
        <v>4720137</v>
      </c>
    </row>
    <row r="44" spans="1:9" ht="12.75">
      <c r="A44" s="24" t="s">
        <v>55</v>
      </c>
      <c r="B44" s="20">
        <f>FEB!B30</f>
        <v>310604</v>
      </c>
      <c r="C44" s="20">
        <f>FEB!C30</f>
        <v>1082</v>
      </c>
      <c r="D44" s="20">
        <f>FEB!D30</f>
        <v>0</v>
      </c>
      <c r="E44" s="20">
        <f>FEB!E30</f>
        <v>108652</v>
      </c>
      <c r="F44" s="20">
        <f>FEB!F30</f>
        <v>231009</v>
      </c>
      <c r="G44" s="20">
        <f>FEB!G30</f>
        <v>9801</v>
      </c>
      <c r="H44" s="20">
        <f>FEB!H30</f>
        <v>4036939</v>
      </c>
      <c r="I44" s="20">
        <f t="shared" si="4"/>
        <v>4698087</v>
      </c>
    </row>
    <row r="45" spans="1:9" ht="12.75">
      <c r="A45" s="24" t="s">
        <v>56</v>
      </c>
      <c r="B45" s="20">
        <f>MAR!B30</f>
        <v>0</v>
      </c>
      <c r="C45" s="20">
        <f>MAR!C30</f>
        <v>0</v>
      </c>
      <c r="D45" s="20">
        <f>MAR!D30</f>
        <v>0</v>
      </c>
      <c r="E45" s="20">
        <f>MAR!E30</f>
        <v>0</v>
      </c>
      <c r="F45" s="20">
        <f>MAR!F30</f>
        <v>0</v>
      </c>
      <c r="G45" s="20">
        <f>MAR!G30</f>
        <v>0</v>
      </c>
      <c r="H45" s="20">
        <f>MAR!H30</f>
        <v>0</v>
      </c>
      <c r="I45" s="20">
        <f t="shared" si="4"/>
        <v>0</v>
      </c>
    </row>
    <row r="46" spans="1:9" ht="12.75">
      <c r="A46" s="24" t="s">
        <v>57</v>
      </c>
      <c r="B46" s="20">
        <f>APR!B30</f>
        <v>0</v>
      </c>
      <c r="C46" s="20">
        <f>APR!C30</f>
        <v>0</v>
      </c>
      <c r="D46" s="20">
        <f>APR!D30</f>
        <v>0</v>
      </c>
      <c r="E46" s="20">
        <f>APR!E30</f>
        <v>0</v>
      </c>
      <c r="F46" s="20">
        <f>APR!F30</f>
        <v>0</v>
      </c>
      <c r="G46" s="20">
        <f>APR!G30</f>
        <v>0</v>
      </c>
      <c r="H46" s="20">
        <f>APR!H30</f>
        <v>0</v>
      </c>
      <c r="I46" s="20">
        <f t="shared" si="4"/>
        <v>0</v>
      </c>
    </row>
    <row r="47" spans="1:9" ht="12.75">
      <c r="A47" s="24" t="s">
        <v>58</v>
      </c>
      <c r="B47" s="20">
        <f>MAY!B30</f>
        <v>0</v>
      </c>
      <c r="C47" s="20">
        <f>MAY!C30</f>
        <v>0</v>
      </c>
      <c r="D47" s="20">
        <f>MAY!D30</f>
        <v>0</v>
      </c>
      <c r="E47" s="20">
        <f>MAY!E30</f>
        <v>0</v>
      </c>
      <c r="F47" s="20">
        <f>MAY!F30</f>
        <v>0</v>
      </c>
      <c r="G47" s="20">
        <f>MAY!G30</f>
        <v>0</v>
      </c>
      <c r="H47" s="20">
        <f>MAY!H30</f>
        <v>0</v>
      </c>
      <c r="I47" s="20">
        <f t="shared" si="4"/>
        <v>0</v>
      </c>
    </row>
    <row r="48" spans="1:9" ht="12.75">
      <c r="A48" s="24" t="s">
        <v>59</v>
      </c>
      <c r="B48" s="20">
        <f>JUN!B30</f>
        <v>0</v>
      </c>
      <c r="C48" s="20">
        <f>JUN!C30</f>
        <v>0</v>
      </c>
      <c r="D48" s="20">
        <f>JUN!D30</f>
        <v>0</v>
      </c>
      <c r="E48" s="20">
        <f>JUN!E30</f>
        <v>0</v>
      </c>
      <c r="F48" s="20">
        <f>JUN!F30</f>
        <v>0</v>
      </c>
      <c r="G48" s="20">
        <f>JUN!G30</f>
        <v>0</v>
      </c>
      <c r="H48" s="20">
        <f>JUN!H30</f>
        <v>0</v>
      </c>
      <c r="I48" s="20">
        <f t="shared" si="4"/>
        <v>0</v>
      </c>
    </row>
    <row r="49" spans="1:9" ht="12.75">
      <c r="A49" s="17" t="s">
        <v>47</v>
      </c>
      <c r="B49" s="20">
        <f>SUM(B37:B48)/COUNTIF(B37:B48,"&lt;&gt;0")</f>
        <v>309177.625</v>
      </c>
      <c r="C49" s="20">
        <f aca="true" t="shared" si="5" ref="C49:I49">SUM(C37:C48)/COUNTIF(C37:C48,"&lt;&gt;0")</f>
        <v>1439</v>
      </c>
      <c r="D49" s="20" t="e">
        <f t="shared" si="5"/>
        <v>#DIV/0!</v>
      </c>
      <c r="E49" s="20">
        <f t="shared" si="5"/>
        <v>105987.25</v>
      </c>
      <c r="F49" s="20">
        <f t="shared" si="5"/>
        <v>224489.625</v>
      </c>
      <c r="G49" s="20">
        <f t="shared" si="5"/>
        <v>10536.75</v>
      </c>
      <c r="H49" s="20">
        <f t="shared" si="5"/>
        <v>3985937.375</v>
      </c>
      <c r="I49" s="20">
        <f t="shared" si="5"/>
        <v>4637567.625</v>
      </c>
    </row>
    <row r="50" spans="1:9" ht="12.75">
      <c r="A50" s="17"/>
      <c r="B50" s="20"/>
      <c r="C50" s="20"/>
      <c r="D50" s="20"/>
      <c r="E50" s="20"/>
      <c r="F50" s="20"/>
      <c r="G50" s="20"/>
      <c r="H50" s="20"/>
      <c r="I50" s="20"/>
    </row>
    <row r="53" ht="12.75">
      <c r="A53" s="18" t="s">
        <v>74</v>
      </c>
    </row>
    <row r="54" ht="12.75">
      <c r="A54" s="18"/>
    </row>
    <row r="55" spans="3:13" ht="12.75">
      <c r="C55" s="48" t="s">
        <v>19</v>
      </c>
      <c r="D55" s="49"/>
      <c r="E55" s="50"/>
      <c r="G55" s="48" t="s">
        <v>23</v>
      </c>
      <c r="H55" s="49"/>
      <c r="I55" s="50"/>
      <c r="K55" s="48" t="s">
        <v>24</v>
      </c>
      <c r="L55" s="49"/>
      <c r="M55" s="50"/>
    </row>
    <row r="56" spans="3:13" ht="12.75">
      <c r="C56" s="26"/>
      <c r="D56" s="26"/>
      <c r="E56" s="26" t="s">
        <v>72</v>
      </c>
      <c r="G56" s="26"/>
      <c r="H56" s="26"/>
      <c r="I56" s="26" t="s">
        <v>72</v>
      </c>
      <c r="K56" s="26"/>
      <c r="L56" s="26"/>
      <c r="M56" s="26" t="s">
        <v>72</v>
      </c>
    </row>
    <row r="57" spans="1:13" ht="12.75">
      <c r="A57" s="31" t="s">
        <v>46</v>
      </c>
      <c r="C57" s="26" t="s">
        <v>20</v>
      </c>
      <c r="D57" s="26" t="s">
        <v>21</v>
      </c>
      <c r="E57" s="26" t="s">
        <v>73</v>
      </c>
      <c r="G57" s="26" t="s">
        <v>20</v>
      </c>
      <c r="H57" s="26" t="s">
        <v>21</v>
      </c>
      <c r="I57" s="26" t="s">
        <v>73</v>
      </c>
      <c r="K57" s="26" t="s">
        <v>20</v>
      </c>
      <c r="L57" s="26" t="s">
        <v>21</v>
      </c>
      <c r="M57" s="26" t="s">
        <v>73</v>
      </c>
    </row>
    <row r="58" spans="1:13" ht="12.75">
      <c r="A58" s="24" t="s">
        <v>48</v>
      </c>
      <c r="C58" s="32">
        <f>JUL!H42</f>
        <v>10796</v>
      </c>
      <c r="D58" s="32">
        <f>JUL!H43</f>
        <v>20635</v>
      </c>
      <c r="E58" s="34">
        <f>JUL!H44</f>
        <v>1.9113560577991848</v>
      </c>
      <c r="G58" s="32">
        <f>JUL!H47</f>
        <v>8992</v>
      </c>
      <c r="H58" s="32">
        <f>JUL!H48</f>
        <v>17879</v>
      </c>
      <c r="I58" s="34">
        <f>JUL!H49</f>
        <v>1.988322953736655</v>
      </c>
      <c r="K58" s="32">
        <f>JUL!H52</f>
        <v>1804</v>
      </c>
      <c r="L58" s="32">
        <f>JUL!H53</f>
        <v>2756</v>
      </c>
      <c r="M58" s="34">
        <f>JUL!H54</f>
        <v>1.5277161862527717</v>
      </c>
    </row>
    <row r="59" spans="1:13" ht="12.75">
      <c r="A59" s="24" t="s">
        <v>49</v>
      </c>
      <c r="C59" s="32">
        <f>AUG!H42</f>
        <v>10795</v>
      </c>
      <c r="D59" s="32">
        <f>AUG!H43</f>
        <v>20690</v>
      </c>
      <c r="E59" s="34">
        <f>AUG!H44</f>
        <v>1.9166280685502548</v>
      </c>
      <c r="G59" s="32">
        <f>AUG!H47</f>
        <v>8961</v>
      </c>
      <c r="H59" s="32">
        <f>AUG!H48</f>
        <v>17885</v>
      </c>
      <c r="I59" s="34">
        <f>AUG!H49</f>
        <v>1.9958709965405648</v>
      </c>
      <c r="K59" s="32">
        <f>AUG!H52</f>
        <v>1834</v>
      </c>
      <c r="L59" s="32">
        <f>AUG!H53</f>
        <v>2805</v>
      </c>
      <c r="M59" s="34">
        <f>AUG!H54</f>
        <v>1.529443838604144</v>
      </c>
    </row>
    <row r="60" spans="1:13" ht="12.75">
      <c r="A60" s="24" t="s">
        <v>50</v>
      </c>
      <c r="C60" s="32">
        <f>SEP!H42</f>
        <v>10697</v>
      </c>
      <c r="D60" s="32">
        <f>SEP!H43</f>
        <v>20510</v>
      </c>
      <c r="E60" s="34">
        <f>SEP!H44</f>
        <v>1.9173600074787323</v>
      </c>
      <c r="G60" s="32">
        <f>SEP!H47</f>
        <v>8882</v>
      </c>
      <c r="H60" s="32">
        <f>SEP!H48</f>
        <v>17728</v>
      </c>
      <c r="I60" s="34">
        <f>SEP!H49</f>
        <v>1.995946858815582</v>
      </c>
      <c r="K60" s="32">
        <f>SEP!H52</f>
        <v>1815</v>
      </c>
      <c r="L60" s="32">
        <f>SEP!H53</f>
        <v>2782</v>
      </c>
      <c r="M60" s="34">
        <f>SEP!H54</f>
        <v>1.5327823691460054</v>
      </c>
    </row>
    <row r="61" spans="1:13" ht="12.75">
      <c r="A61" s="24" t="s">
        <v>51</v>
      </c>
      <c r="C61" s="32">
        <f>OCT!H42</f>
        <v>10868</v>
      </c>
      <c r="D61" s="32">
        <f>OCT!H43</f>
        <v>20805</v>
      </c>
      <c r="E61" s="34">
        <f>OCT!H44</f>
        <v>1.9143356643356644</v>
      </c>
      <c r="G61" s="32">
        <f>OCT!H47</f>
        <v>9056</v>
      </c>
      <c r="H61" s="32">
        <f>OCT!H48</f>
        <v>18030</v>
      </c>
      <c r="I61" s="34">
        <f>OCT!H49</f>
        <v>1.9909452296819787</v>
      </c>
      <c r="K61" s="32">
        <f>OCT!H52</f>
        <v>1812</v>
      </c>
      <c r="L61" s="32">
        <f>OCT!H53</f>
        <v>2775</v>
      </c>
      <c r="M61" s="34">
        <f>OCT!H54</f>
        <v>1.531456953642384</v>
      </c>
    </row>
    <row r="62" spans="1:13" ht="12.75">
      <c r="A62" s="24" t="s">
        <v>52</v>
      </c>
      <c r="C62" s="32">
        <f>NOV!H42</f>
        <v>10741</v>
      </c>
      <c r="D62" s="32">
        <f>NOV!H43</f>
        <v>20674</v>
      </c>
      <c r="E62" s="34">
        <f>NOV!H44</f>
        <v>1.9247742295875616</v>
      </c>
      <c r="G62" s="32">
        <f>NOV!H47</f>
        <v>8936</v>
      </c>
      <c r="H62" s="32">
        <f>NOV!H48</f>
        <v>17920</v>
      </c>
      <c r="I62" s="34">
        <f>NOV!H49</f>
        <v>2.0053715308863027</v>
      </c>
      <c r="K62" s="32">
        <f>NOV!H52</f>
        <v>1805</v>
      </c>
      <c r="L62" s="32">
        <f>NOV!H53</f>
        <v>2754</v>
      </c>
      <c r="M62" s="34">
        <f>NOV!H54</f>
        <v>1.5257617728531856</v>
      </c>
    </row>
    <row r="63" spans="1:13" ht="12.75">
      <c r="A63" s="24" t="s">
        <v>53</v>
      </c>
      <c r="C63" s="32">
        <f>DEC!H42</f>
        <v>10810</v>
      </c>
      <c r="D63" s="32">
        <f>DEC!H43</f>
        <v>20802</v>
      </c>
      <c r="E63" s="34">
        <f>DEC!H44</f>
        <v>1.9243293246993525</v>
      </c>
      <c r="G63" s="32">
        <f>DEC!H47</f>
        <v>8991</v>
      </c>
      <c r="H63" s="32">
        <f>DEC!H48</f>
        <v>18015</v>
      </c>
      <c r="I63" s="34">
        <f>DEC!H49</f>
        <v>2.0036703370036704</v>
      </c>
      <c r="K63" s="32">
        <f>DEC!H52</f>
        <v>1819</v>
      </c>
      <c r="L63" s="32">
        <f>DEC!H53</f>
        <v>2787</v>
      </c>
      <c r="M63" s="34">
        <f>DEC!H54</f>
        <v>1.5321605277625068</v>
      </c>
    </row>
    <row r="64" spans="1:13" ht="12.75">
      <c r="A64" s="24" t="s">
        <v>54</v>
      </c>
      <c r="C64" s="32">
        <f>JAN!H42</f>
        <v>10867</v>
      </c>
      <c r="D64" s="32">
        <f>JAN!H43</f>
        <v>20888</v>
      </c>
      <c r="E64" s="34">
        <f>JAN!H44</f>
        <v>1.9221496273120457</v>
      </c>
      <c r="G64" s="32">
        <f>JAN!H47</f>
        <v>9019</v>
      </c>
      <c r="H64" s="32">
        <f>JAN!H48</f>
        <v>18067</v>
      </c>
      <c r="I64" s="34">
        <f>JAN!H49</f>
        <v>2.0032154340836015</v>
      </c>
      <c r="K64" s="32">
        <f>JAN!H52</f>
        <v>1848</v>
      </c>
      <c r="L64" s="32">
        <f>JAN!H53</f>
        <v>2821</v>
      </c>
      <c r="M64" s="34">
        <f>JAN!H54</f>
        <v>1.5265151515151516</v>
      </c>
    </row>
    <row r="65" spans="1:13" ht="12.75">
      <c r="A65" s="24" t="s">
        <v>55</v>
      </c>
      <c r="C65" s="32">
        <f>FEB!H42</f>
        <v>10807</v>
      </c>
      <c r="D65" s="32">
        <f>FEB!H43</f>
        <v>20767</v>
      </c>
      <c r="E65" s="34">
        <f>FEB!H44</f>
        <v>1.9216248727676506</v>
      </c>
      <c r="G65" s="32">
        <f>FEB!H47</f>
        <v>8969</v>
      </c>
      <c r="H65" s="32">
        <f>FEB!H48</f>
        <v>17983</v>
      </c>
      <c r="I65" s="34">
        <f>FEB!H49</f>
        <v>2.005017281748244</v>
      </c>
      <c r="K65" s="32">
        <f>FEB!H52</f>
        <v>1838</v>
      </c>
      <c r="L65" s="32">
        <f>FEB!H53</f>
        <v>2784</v>
      </c>
      <c r="M65" s="34">
        <f>FEB!H54</f>
        <v>1.514689880304679</v>
      </c>
    </row>
    <row r="66" spans="1:13" ht="12.75">
      <c r="A66" s="24" t="s">
        <v>56</v>
      </c>
      <c r="C66" s="32">
        <f>MAR!H42</f>
        <v>0</v>
      </c>
      <c r="D66" s="32">
        <f>MAR!H43</f>
        <v>0</v>
      </c>
      <c r="E66" s="34" t="e">
        <f>MAR!H44</f>
        <v>#DIV/0!</v>
      </c>
      <c r="G66" s="32">
        <f>MAR!H47</f>
        <v>0</v>
      </c>
      <c r="H66" s="32">
        <f>MAR!H48</f>
        <v>0</v>
      </c>
      <c r="I66" s="34" t="e">
        <f>MAR!H49</f>
        <v>#DIV/0!</v>
      </c>
      <c r="K66" s="32">
        <f>MAR!H52</f>
        <v>0</v>
      </c>
      <c r="L66" s="32">
        <f>MAR!H53</f>
        <v>0</v>
      </c>
      <c r="M66" s="34" t="e">
        <f>MAR!H54</f>
        <v>#DIV/0!</v>
      </c>
    </row>
    <row r="67" spans="1:13" ht="12.75">
      <c r="A67" s="24" t="s">
        <v>57</v>
      </c>
      <c r="C67" s="32">
        <f>APR!H42</f>
        <v>0</v>
      </c>
      <c r="D67" s="32">
        <f>APR!H43</f>
        <v>0</v>
      </c>
      <c r="E67" s="34" t="e">
        <f>APR!H44</f>
        <v>#DIV/0!</v>
      </c>
      <c r="G67" s="32">
        <f>APR!H47</f>
        <v>0</v>
      </c>
      <c r="H67" s="32">
        <f>APR!H48</f>
        <v>0</v>
      </c>
      <c r="I67" s="34" t="e">
        <f>APR!H49</f>
        <v>#DIV/0!</v>
      </c>
      <c r="K67" s="32">
        <f>APR!H52</f>
        <v>0</v>
      </c>
      <c r="L67" s="32">
        <f>APR!H53</f>
        <v>0</v>
      </c>
      <c r="M67" s="34" t="e">
        <f>APR!H54</f>
        <v>#DIV/0!</v>
      </c>
    </row>
    <row r="68" spans="1:13" ht="12.75">
      <c r="A68" s="24" t="s">
        <v>58</v>
      </c>
      <c r="C68" s="32">
        <f>MAY!H42</f>
        <v>0</v>
      </c>
      <c r="D68" s="32">
        <f>MAY!H43</f>
        <v>0</v>
      </c>
      <c r="E68" s="34" t="e">
        <f>MAY!H44</f>
        <v>#DIV/0!</v>
      </c>
      <c r="G68" s="32">
        <f>MAY!H47</f>
        <v>0</v>
      </c>
      <c r="H68" s="32">
        <f>MAY!H48</f>
        <v>0</v>
      </c>
      <c r="I68" s="34" t="e">
        <f>MAY!H49</f>
        <v>#DIV/0!</v>
      </c>
      <c r="K68" s="32">
        <f>MAY!H52</f>
        <v>0</v>
      </c>
      <c r="L68" s="32">
        <f>MAY!H53</f>
        <v>0</v>
      </c>
      <c r="M68" s="34" t="e">
        <f>MAY!H54</f>
        <v>#DIV/0!</v>
      </c>
    </row>
    <row r="69" spans="1:13" ht="12.75">
      <c r="A69" s="24" t="s">
        <v>59</v>
      </c>
      <c r="C69" s="32">
        <f>JUN!H42</f>
        <v>0</v>
      </c>
      <c r="D69" s="32">
        <f>JUN!H43</f>
        <v>0</v>
      </c>
      <c r="E69" s="34" t="e">
        <f>JUN!H44</f>
        <v>#DIV/0!</v>
      </c>
      <c r="G69" s="32">
        <f>JUN!H47</f>
        <v>0</v>
      </c>
      <c r="H69" s="32">
        <f>JUN!H48</f>
        <v>0</v>
      </c>
      <c r="I69" s="34" t="e">
        <f>JUN!H49</f>
        <v>#DIV/0!</v>
      </c>
      <c r="K69" s="32">
        <f>JUN!H52</f>
        <v>0</v>
      </c>
      <c r="L69" s="32">
        <f>JUN!H53</f>
        <v>0</v>
      </c>
      <c r="M69" s="34" t="e">
        <f>JUN!H54</f>
        <v>#DIV/0!</v>
      </c>
    </row>
    <row r="70" spans="1:13" ht="12.75">
      <c r="A70" s="33" t="s">
        <v>47</v>
      </c>
      <c r="C70" s="20">
        <f>SUM(C58:C69)/COUNTIF(C58:C69,"&lt;&gt;0")</f>
        <v>10797.625</v>
      </c>
      <c r="D70" s="20">
        <f>SUM(D58:D69)/COUNTIF(D58:D69,"&lt;&gt;0")</f>
        <v>20721.375</v>
      </c>
      <c r="E70" s="34">
        <f>D70/C70</f>
        <v>1.9190678505689909</v>
      </c>
      <c r="G70" s="20">
        <f>SUM(G58:G69)/COUNTIF(G58:G69,"&lt;&gt;0")</f>
        <v>8975.75</v>
      </c>
      <c r="H70" s="20">
        <f>SUM(H58:H69)/COUNTIF(H58:H69,"&lt;&gt;0")</f>
        <v>17938.375</v>
      </c>
      <c r="I70" s="34">
        <f>H70/G70</f>
        <v>1.998537726652369</v>
      </c>
      <c r="K70" s="20">
        <f>SUM(K58:K69)/COUNTIF(K58:K69,"&lt;&gt;0")</f>
        <v>1821.875</v>
      </c>
      <c r="L70" s="20">
        <f>SUM(L58:L69)/COUNTIF(L58:L69,"&lt;&gt;0")</f>
        <v>2783</v>
      </c>
      <c r="M70" s="34">
        <f>L70/K70</f>
        <v>1.5275471698113208</v>
      </c>
    </row>
    <row r="76" ht="12.75">
      <c r="A76" s="18" t="s">
        <v>75</v>
      </c>
    </row>
    <row r="78" spans="2:12" ht="12.75">
      <c r="B78" s="48" t="s">
        <v>43</v>
      </c>
      <c r="C78" s="49"/>
      <c r="D78" s="50"/>
      <c r="F78" s="48" t="s">
        <v>4</v>
      </c>
      <c r="G78" s="49"/>
      <c r="H78" s="50"/>
      <c r="J78" s="48" t="s">
        <v>71</v>
      </c>
      <c r="K78" s="49"/>
      <c r="L78" s="50"/>
    </row>
    <row r="79" spans="2:12" ht="12.75">
      <c r="B79" s="26"/>
      <c r="C79" s="26"/>
      <c r="D79" s="26" t="s">
        <v>72</v>
      </c>
      <c r="F79" s="26"/>
      <c r="G79" s="26"/>
      <c r="H79" s="26" t="s">
        <v>72</v>
      </c>
      <c r="J79" s="26"/>
      <c r="K79" s="26"/>
      <c r="L79" s="26" t="s">
        <v>72</v>
      </c>
    </row>
    <row r="80" spans="1:12" ht="12.75">
      <c r="A80" s="31" t="s">
        <v>46</v>
      </c>
      <c r="B80" s="26" t="s">
        <v>20</v>
      </c>
      <c r="C80" s="26" t="s">
        <v>21</v>
      </c>
      <c r="D80" s="26" t="s">
        <v>73</v>
      </c>
      <c r="F80" s="26" t="s">
        <v>20</v>
      </c>
      <c r="G80" s="26" t="s">
        <v>21</v>
      </c>
      <c r="H80" s="26" t="s">
        <v>73</v>
      </c>
      <c r="J80" s="26" t="s">
        <v>20</v>
      </c>
      <c r="K80" s="26" t="s">
        <v>21</v>
      </c>
      <c r="L80" s="26" t="s">
        <v>73</v>
      </c>
    </row>
    <row r="81" spans="1:12" ht="12.75">
      <c r="A81" s="24" t="s">
        <v>48</v>
      </c>
      <c r="B81" s="32">
        <f>JUL!H61</f>
        <v>1804</v>
      </c>
      <c r="C81" s="32">
        <f>JUL!H62</f>
        <v>2756</v>
      </c>
      <c r="D81" s="34">
        <f>JUL!H63</f>
        <v>1.5277161862527717</v>
      </c>
      <c r="F81" s="32">
        <f>JUL!H66</f>
        <v>1021</v>
      </c>
      <c r="G81" s="32">
        <f>JUL!H67</f>
        <v>1060</v>
      </c>
      <c r="H81" s="34">
        <f>JUL!H68</f>
        <v>1.0381978452497551</v>
      </c>
      <c r="J81" s="32">
        <f>JUL!H71</f>
        <v>441</v>
      </c>
      <c r="K81" s="32">
        <f>JUL!H72</f>
        <v>1337</v>
      </c>
      <c r="L81" s="34">
        <f>JUL!H73</f>
        <v>3.0317460317460316</v>
      </c>
    </row>
    <row r="82" spans="1:12" ht="12.75">
      <c r="A82" s="24" t="s">
        <v>49</v>
      </c>
      <c r="B82" s="32">
        <f>AUG!H61</f>
        <v>1834</v>
      </c>
      <c r="C82" s="32">
        <f>AUG!H62</f>
        <v>2805</v>
      </c>
      <c r="D82" s="34">
        <f>AUG!H63</f>
        <v>1.529443838604144</v>
      </c>
      <c r="F82" s="32">
        <f>AUG!H66</f>
        <v>1022</v>
      </c>
      <c r="G82" s="32">
        <f>AUG!H67</f>
        <v>1064</v>
      </c>
      <c r="H82" s="34">
        <f>AUG!H68</f>
        <v>1.0410958904109588</v>
      </c>
      <c r="J82" s="32">
        <f>AUG!H71</f>
        <v>448</v>
      </c>
      <c r="K82" s="32">
        <f>AUG!H72</f>
        <v>1364</v>
      </c>
      <c r="L82" s="34">
        <f>AUG!H73</f>
        <v>3.044642857142857</v>
      </c>
    </row>
    <row r="83" spans="1:12" ht="12.75">
      <c r="A83" s="24" t="s">
        <v>50</v>
      </c>
      <c r="B83" s="32">
        <f>SEP!H61</f>
        <v>1815</v>
      </c>
      <c r="C83" s="32">
        <f>SEP!H62</f>
        <v>2782</v>
      </c>
      <c r="D83" s="34">
        <f>SEP!H63</f>
        <v>1.5327823691460054</v>
      </c>
      <c r="F83" s="32">
        <f>SEP!H66</f>
        <v>1025</v>
      </c>
      <c r="G83" s="32">
        <f>SEP!H67</f>
        <v>1068</v>
      </c>
      <c r="H83" s="34">
        <f>SEP!H68</f>
        <v>1.0419512195121952</v>
      </c>
      <c r="J83" s="32">
        <f>SEP!H71</f>
        <v>435</v>
      </c>
      <c r="K83" s="32">
        <f>SEP!H72</f>
        <v>1342</v>
      </c>
      <c r="L83" s="34">
        <f>SEP!H73</f>
        <v>3.085057471264368</v>
      </c>
    </row>
    <row r="84" spans="1:12" ht="12.75">
      <c r="A84" s="24" t="s">
        <v>51</v>
      </c>
      <c r="B84" s="32">
        <f>OCT!H61</f>
        <v>1812</v>
      </c>
      <c r="C84" s="32">
        <f>OCT!H62</f>
        <v>2775</v>
      </c>
      <c r="D84" s="34">
        <f>OCT!H63</f>
        <v>1.531456953642384</v>
      </c>
      <c r="F84" s="32">
        <f>OCT!H66</f>
        <v>1031</v>
      </c>
      <c r="G84" s="32">
        <f>OCT!H67</f>
        <v>1075</v>
      </c>
      <c r="H84" s="34">
        <f>OCT!H68</f>
        <v>1.0426770126091174</v>
      </c>
      <c r="J84" s="32">
        <f>OCT!H71</f>
        <v>440</v>
      </c>
      <c r="K84" s="32">
        <f>OCT!H67</f>
        <v>1075</v>
      </c>
      <c r="L84" s="34">
        <f>OCT!H73</f>
        <v>3.0613636363636365</v>
      </c>
    </row>
    <row r="85" spans="1:12" ht="12.75">
      <c r="A85" s="24" t="s">
        <v>52</v>
      </c>
      <c r="B85" s="32">
        <f>NOV!H61</f>
        <v>1805</v>
      </c>
      <c r="C85" s="32">
        <f>NOV!H62</f>
        <v>2754</v>
      </c>
      <c r="D85" s="34">
        <f>NOV!H63</f>
        <v>1.5257617728531856</v>
      </c>
      <c r="F85" s="32">
        <f>NOV!H66</f>
        <v>1039</v>
      </c>
      <c r="G85" s="32">
        <f>NOV!H67</f>
        <v>1083</v>
      </c>
      <c r="H85" s="34">
        <f>NOV!H63</f>
        <v>1.5257617728531856</v>
      </c>
      <c r="J85" s="32">
        <f>NOV!H71</f>
        <v>434</v>
      </c>
      <c r="K85" s="32">
        <f>NOV!H72</f>
        <v>1330</v>
      </c>
      <c r="L85" s="34">
        <f>NOV!H73</f>
        <v>3.064516129032258</v>
      </c>
    </row>
    <row r="86" spans="1:12" ht="12.75">
      <c r="A86" s="24" t="s">
        <v>53</v>
      </c>
      <c r="B86" s="32">
        <f>DEC!H61</f>
        <v>1819</v>
      </c>
      <c r="C86" s="32">
        <f>DEC!H62</f>
        <v>2787</v>
      </c>
      <c r="D86" s="34">
        <f>DEC!H63</f>
        <v>1.5321605277625068</v>
      </c>
      <c r="F86" s="32">
        <f>DEC!H66</f>
        <v>1047</v>
      </c>
      <c r="G86" s="32">
        <f>DEC!H67</f>
        <v>1095</v>
      </c>
      <c r="H86" s="34">
        <f>DEC!H63</f>
        <v>1.5321605277625068</v>
      </c>
      <c r="J86" s="32">
        <f>DEC!H71</f>
        <v>435</v>
      </c>
      <c r="K86" s="32">
        <f>DEC!H72</f>
        <v>1336</v>
      </c>
      <c r="L86" s="34">
        <f>DEC!H73</f>
        <v>3.071264367816092</v>
      </c>
    </row>
    <row r="87" spans="1:12" ht="12.75">
      <c r="A87" s="24" t="s">
        <v>54</v>
      </c>
      <c r="B87" s="32">
        <f>JAN!H61</f>
        <v>1848</v>
      </c>
      <c r="C87" s="32">
        <f>JAN!H62</f>
        <v>2821</v>
      </c>
      <c r="D87" s="34">
        <f>JAN!H63</f>
        <v>1.5265151515151516</v>
      </c>
      <c r="F87" s="32">
        <f>JAN!H66</f>
        <v>1045</v>
      </c>
      <c r="G87" s="32">
        <f>JAN!H67</f>
        <v>1084</v>
      </c>
      <c r="H87" s="34">
        <f>JAN!H68</f>
        <v>1.0373205741626794</v>
      </c>
      <c r="J87" s="32">
        <f>JAN!H71</f>
        <v>450</v>
      </c>
      <c r="K87" s="32">
        <f>JAN!H72</f>
        <v>1371</v>
      </c>
      <c r="L87" s="34">
        <f>JAN!H73</f>
        <v>3.046666666666667</v>
      </c>
    </row>
    <row r="88" spans="1:12" ht="12.75">
      <c r="A88" s="24" t="s">
        <v>55</v>
      </c>
      <c r="B88" s="32">
        <f>FEB!H61</f>
        <v>1838</v>
      </c>
      <c r="C88" s="32">
        <f>FEB!H62</f>
        <v>2784</v>
      </c>
      <c r="D88" s="34">
        <f>FEB!H63</f>
        <v>1.514689880304679</v>
      </c>
      <c r="F88" s="32">
        <f>FEB!H66</f>
        <v>1050</v>
      </c>
      <c r="G88" s="32">
        <f>FEB!H67</f>
        <v>1090</v>
      </c>
      <c r="H88" s="34">
        <f>FEB!H68</f>
        <v>1.0380952380952382</v>
      </c>
      <c r="J88" s="32">
        <f>FEB!H71</f>
        <v>436</v>
      </c>
      <c r="K88" s="32">
        <f>FEB!H72</f>
        <v>1326</v>
      </c>
      <c r="L88" s="34">
        <f>FEB!H73</f>
        <v>3.041284403669725</v>
      </c>
    </row>
    <row r="89" spans="1:12" ht="12.75">
      <c r="A89" s="24" t="s">
        <v>56</v>
      </c>
      <c r="B89" s="32">
        <f>MAR!H61</f>
        <v>0</v>
      </c>
      <c r="C89" s="32">
        <f>MAR!H62</f>
        <v>0</v>
      </c>
      <c r="D89" s="34" t="e">
        <f>MAR!H63</f>
        <v>#DIV/0!</v>
      </c>
      <c r="F89" s="32">
        <f>MAR!H66</f>
        <v>0</v>
      </c>
      <c r="G89" s="32">
        <f>MAR!H67</f>
        <v>0</v>
      </c>
      <c r="H89" s="34" t="e">
        <f>MAR!H68</f>
        <v>#DIV/0!</v>
      </c>
      <c r="J89" s="32">
        <f>MAR!H71</f>
        <v>0</v>
      </c>
      <c r="K89" s="32">
        <f>MAR!H72</f>
        <v>0</v>
      </c>
      <c r="L89" s="34" t="e">
        <f>MAR!H73</f>
        <v>#DIV/0!</v>
      </c>
    </row>
    <row r="90" spans="1:12" ht="12.75">
      <c r="A90" s="24" t="s">
        <v>57</v>
      </c>
      <c r="B90" s="32">
        <f>APR!H61</f>
        <v>0</v>
      </c>
      <c r="C90" s="32">
        <f>APR!H62</f>
        <v>0</v>
      </c>
      <c r="D90" s="34" t="e">
        <f>APR!H63</f>
        <v>#DIV/0!</v>
      </c>
      <c r="F90" s="32">
        <f>APR!H66</f>
        <v>0</v>
      </c>
      <c r="G90" s="32">
        <f>APR!H67</f>
        <v>0</v>
      </c>
      <c r="H90" s="34" t="e">
        <f>APR!H68</f>
        <v>#DIV/0!</v>
      </c>
      <c r="J90" s="32">
        <f>APR!H71</f>
        <v>0</v>
      </c>
      <c r="K90" s="32">
        <f>APR!H72</f>
        <v>0</v>
      </c>
      <c r="L90" s="34" t="e">
        <f>APR!H73</f>
        <v>#DIV/0!</v>
      </c>
    </row>
    <row r="91" spans="1:12" ht="12.75">
      <c r="A91" s="24" t="s">
        <v>58</v>
      </c>
      <c r="B91" s="32">
        <f>MAY!H61</f>
        <v>0</v>
      </c>
      <c r="C91" s="32">
        <f>MAY!H62</f>
        <v>0</v>
      </c>
      <c r="D91" s="34" t="e">
        <f>MAY!H63</f>
        <v>#DIV/0!</v>
      </c>
      <c r="F91" s="32">
        <f>MAY!H66</f>
        <v>0</v>
      </c>
      <c r="G91" s="32">
        <f>MAY!H67</f>
        <v>0</v>
      </c>
      <c r="H91" s="34" t="e">
        <f>MAY!H68</f>
        <v>#DIV/0!</v>
      </c>
      <c r="J91" s="32">
        <f>MAY!H71</f>
        <v>0</v>
      </c>
      <c r="K91" s="32">
        <f>MAY!H72</f>
        <v>0</v>
      </c>
      <c r="L91" s="34" t="e">
        <f>MAY!H73</f>
        <v>#DIV/0!</v>
      </c>
    </row>
    <row r="92" spans="1:12" ht="12.75">
      <c r="A92" s="24" t="s">
        <v>59</v>
      </c>
      <c r="B92" s="32">
        <f>JUN!H61</f>
        <v>0</v>
      </c>
      <c r="C92" s="32">
        <f>JUN!H62</f>
        <v>0</v>
      </c>
      <c r="D92" s="34" t="e">
        <f>JUN!H63</f>
        <v>#DIV/0!</v>
      </c>
      <c r="F92" s="32">
        <f>JUN!H66</f>
        <v>0</v>
      </c>
      <c r="G92" s="32">
        <f>JUN!H67</f>
        <v>0</v>
      </c>
      <c r="H92" s="34" t="e">
        <f>JUN!H68</f>
        <v>#DIV/0!</v>
      </c>
      <c r="J92" s="32">
        <f>JUN!H71</f>
        <v>0</v>
      </c>
      <c r="K92" s="32">
        <f>JUN!H72</f>
        <v>0</v>
      </c>
      <c r="L92" s="34" t="e">
        <f>JUN!H73</f>
        <v>#DIV/0!</v>
      </c>
    </row>
    <row r="93" spans="1:12" ht="12.75">
      <c r="A93" s="33" t="s">
        <v>47</v>
      </c>
      <c r="B93" s="20">
        <f>SUM(B81:B92)/COUNTIF(B81:B92,"&lt;&gt;0")</f>
        <v>1821.875</v>
      </c>
      <c r="C93" s="20">
        <f>SUM(C81:C92)/COUNTIF(C81:C92,"&lt;&gt;0")</f>
        <v>2783</v>
      </c>
      <c r="D93" s="34">
        <f>C93/B93</f>
        <v>1.5275471698113208</v>
      </c>
      <c r="F93" s="20">
        <f>SUM(F81:F92)/COUNTIF(F81:F92,"&lt;&gt;0")</f>
        <v>1035</v>
      </c>
      <c r="G93" s="20">
        <f>SUM(G81:G92)/COUNTIF(G81:G92,"&lt;&gt;0")</f>
        <v>1077.375</v>
      </c>
      <c r="H93" s="34">
        <f>G93/F93</f>
        <v>1.0409420289855071</v>
      </c>
      <c r="J93" s="20">
        <f>SUM(J81:J92)/COUNTIF(J81:J92,"&lt;&gt;0")</f>
        <v>439.875</v>
      </c>
      <c r="K93" s="20">
        <f>SUM(K81:K92)/COUNTIF(K81:K92,"&lt;&gt;0")</f>
        <v>1310.125</v>
      </c>
      <c r="L93" s="34">
        <f>K93/J93</f>
        <v>2.9784029553850524</v>
      </c>
    </row>
    <row r="97" spans="2:12" ht="12.75">
      <c r="B97" s="48" t="s">
        <v>70</v>
      </c>
      <c r="C97" s="49"/>
      <c r="D97" s="50"/>
      <c r="F97" s="48" t="s">
        <v>2</v>
      </c>
      <c r="G97" s="49"/>
      <c r="H97" s="50"/>
      <c r="J97" s="48" t="s">
        <v>69</v>
      </c>
      <c r="K97" s="49"/>
      <c r="L97" s="50"/>
    </row>
    <row r="98" spans="2:12" ht="12.75">
      <c r="B98" s="26"/>
      <c r="C98" s="26"/>
      <c r="D98" s="26" t="s">
        <v>72</v>
      </c>
      <c r="F98" s="26"/>
      <c r="G98" s="26"/>
      <c r="H98" s="26" t="s">
        <v>72</v>
      </c>
      <c r="J98" s="26"/>
      <c r="K98" s="26"/>
      <c r="L98" s="26" t="s">
        <v>72</v>
      </c>
    </row>
    <row r="99" spans="1:12" ht="12.75">
      <c r="A99" s="31" t="s">
        <v>46</v>
      </c>
      <c r="B99" s="26" t="s">
        <v>20</v>
      </c>
      <c r="C99" s="26" t="s">
        <v>21</v>
      </c>
      <c r="D99" s="26" t="s">
        <v>73</v>
      </c>
      <c r="F99" s="26" t="s">
        <v>20</v>
      </c>
      <c r="G99" s="26" t="s">
        <v>21</v>
      </c>
      <c r="H99" s="26" t="s">
        <v>73</v>
      </c>
      <c r="J99" s="26" t="s">
        <v>20</v>
      </c>
      <c r="K99" s="26" t="s">
        <v>21</v>
      </c>
      <c r="L99" s="26" t="s">
        <v>73</v>
      </c>
    </row>
    <row r="100" spans="1:12" ht="12.75">
      <c r="A100" s="24" t="s">
        <v>48</v>
      </c>
      <c r="B100" s="32">
        <f>JUL!H76</f>
        <v>2</v>
      </c>
      <c r="C100" s="32">
        <f>JUL!H77</f>
        <v>12</v>
      </c>
      <c r="D100" s="34">
        <f>JUL!H78</f>
        <v>6</v>
      </c>
      <c r="F100" s="32">
        <f>JUL!H81</f>
        <v>340</v>
      </c>
      <c r="G100" s="32">
        <f>JUL!H82</f>
        <v>347</v>
      </c>
      <c r="H100" s="34">
        <f>JUL!H83</f>
        <v>1.0205882352941176</v>
      </c>
      <c r="J100" s="32">
        <f>JUL!H86</f>
        <v>0</v>
      </c>
      <c r="K100" s="32">
        <f>JUL!H87</f>
        <v>0</v>
      </c>
      <c r="L100" s="34" t="e">
        <f>JUL!H88</f>
        <v>#DIV/0!</v>
      </c>
    </row>
    <row r="101" spans="1:12" ht="12.75">
      <c r="A101" s="24" t="s">
        <v>49</v>
      </c>
      <c r="B101" s="32">
        <f>AUG!H76</f>
        <v>1</v>
      </c>
      <c r="C101" s="32">
        <f>AUG!H77</f>
        <v>8</v>
      </c>
      <c r="D101" s="34">
        <f>AUG!H78</f>
        <v>8</v>
      </c>
      <c r="F101" s="32">
        <f>AUG!H81</f>
        <v>363</v>
      </c>
      <c r="G101" s="32">
        <f>AUG!H82</f>
        <v>369</v>
      </c>
      <c r="H101" s="34">
        <f>AUG!H83</f>
        <v>1.0165289256198347</v>
      </c>
      <c r="J101" s="32">
        <f>AUG!H86</f>
        <v>0</v>
      </c>
      <c r="K101" s="32">
        <f>AUG!H87</f>
        <v>0</v>
      </c>
      <c r="L101" s="34" t="e">
        <f>AUG!H88</f>
        <v>#DIV/0!</v>
      </c>
    </row>
    <row r="102" spans="1:12" ht="12.75">
      <c r="A102" s="24" t="s">
        <v>50</v>
      </c>
      <c r="B102" s="32">
        <f>SEP!H76</f>
        <v>3</v>
      </c>
      <c r="C102" s="32">
        <f>SEP!H77</f>
        <v>13</v>
      </c>
      <c r="D102" s="34">
        <f>SEP!H78</f>
        <v>4.333333333333333</v>
      </c>
      <c r="F102" s="32">
        <f>SEP!H81</f>
        <v>352</v>
      </c>
      <c r="G102" s="32">
        <f>SEP!H82</f>
        <v>359</v>
      </c>
      <c r="H102" s="34">
        <f>SEP!H83</f>
        <v>1.0198863636363635</v>
      </c>
      <c r="J102" s="32">
        <f>SEP!H86</f>
        <v>0</v>
      </c>
      <c r="K102" s="32">
        <f>SEP!H87</f>
        <v>0</v>
      </c>
      <c r="L102" s="34" t="e">
        <f>SEP!H88</f>
        <v>#DIV/0!</v>
      </c>
    </row>
    <row r="103" spans="1:12" ht="12.75">
      <c r="A103" s="24" t="s">
        <v>51</v>
      </c>
      <c r="B103" s="32">
        <f>OCT!H76</f>
        <v>1</v>
      </c>
      <c r="C103" s="32">
        <f>OCT!H77</f>
        <v>5</v>
      </c>
      <c r="D103" s="34">
        <f>OCT!H78</f>
        <v>5</v>
      </c>
      <c r="F103" s="32">
        <f>OCT!H81</f>
        <v>340</v>
      </c>
      <c r="G103" s="32">
        <f>OCT!H82</f>
        <v>348</v>
      </c>
      <c r="H103" s="34">
        <f>OCT!H83</f>
        <v>1.0235294117647058</v>
      </c>
      <c r="J103" s="32">
        <f>OCT!H86</f>
        <v>0</v>
      </c>
      <c r="K103" s="32">
        <f>OCT!H87</f>
        <v>0</v>
      </c>
      <c r="L103" s="34" t="e">
        <f>OCT!H88</f>
        <v>#DIV/0!</v>
      </c>
    </row>
    <row r="104" spans="1:12" ht="12.75">
      <c r="A104" s="24" t="s">
        <v>52</v>
      </c>
      <c r="B104" s="32">
        <f>NOV!H76</f>
        <v>1</v>
      </c>
      <c r="C104" s="32">
        <f>NOV!H77</f>
        <v>1</v>
      </c>
      <c r="D104" s="34">
        <f>NOV!H78</f>
        <v>1</v>
      </c>
      <c r="F104" s="32">
        <f>NOV!H81</f>
        <v>331</v>
      </c>
      <c r="G104" s="32">
        <f>NOV!H82</f>
        <v>340</v>
      </c>
      <c r="H104" s="34">
        <f>NOV!H83</f>
        <v>1.027190332326284</v>
      </c>
      <c r="J104" s="32">
        <f>NOV!H86</f>
        <v>0</v>
      </c>
      <c r="K104" s="32">
        <f>NOV!H87</f>
        <v>0</v>
      </c>
      <c r="L104" s="34" t="e">
        <f>NOV!H88</f>
        <v>#DIV/0!</v>
      </c>
    </row>
    <row r="105" spans="1:12" ht="12.75">
      <c r="A105" s="24" t="s">
        <v>53</v>
      </c>
      <c r="B105" s="32">
        <f>DEC!H76</f>
        <v>2</v>
      </c>
      <c r="C105" s="32">
        <f>DEC!H77</f>
        <v>11</v>
      </c>
      <c r="D105" s="34">
        <f>DEC!H78</f>
        <v>5.5</v>
      </c>
      <c r="F105" s="32">
        <f>DEC!H81</f>
        <v>335</v>
      </c>
      <c r="G105" s="32">
        <f>DEC!H82</f>
        <v>345</v>
      </c>
      <c r="H105" s="34">
        <f>DEC!H83</f>
        <v>1.0298507462686568</v>
      </c>
      <c r="J105" s="32">
        <f>DEC!H86</f>
        <v>0</v>
      </c>
      <c r="K105" s="32">
        <f>DEC!H87</f>
        <v>0</v>
      </c>
      <c r="L105" s="34" t="e">
        <f>DEC!H88</f>
        <v>#DIV/0!</v>
      </c>
    </row>
    <row r="106" spans="1:12" ht="12.75">
      <c r="A106" s="24" t="s">
        <v>54</v>
      </c>
      <c r="B106" s="32">
        <f>JAN!H76</f>
        <v>1</v>
      </c>
      <c r="C106" s="32">
        <f>JAN!H77</f>
        <v>4</v>
      </c>
      <c r="D106" s="34">
        <f>JAN!H78</f>
        <v>4</v>
      </c>
      <c r="F106" s="32">
        <f>JAN!H81</f>
        <v>352</v>
      </c>
      <c r="G106" s="32">
        <f>JAN!H82</f>
        <v>362</v>
      </c>
      <c r="H106" s="34">
        <f>JAN!H83</f>
        <v>1.0284090909090908</v>
      </c>
      <c r="J106" s="32">
        <f>JAN!H86</f>
        <v>0</v>
      </c>
      <c r="K106" s="32">
        <f>JAN!H87</f>
        <v>0</v>
      </c>
      <c r="L106" s="34" t="e">
        <f>JAN!H88</f>
        <v>#DIV/0!</v>
      </c>
    </row>
    <row r="107" spans="1:12" ht="12.75">
      <c r="A107" s="24" t="s">
        <v>55</v>
      </c>
      <c r="B107" s="32">
        <f>FEB!H76</f>
        <v>1</v>
      </c>
      <c r="C107" s="32">
        <f>FEB!H77</f>
        <v>5</v>
      </c>
      <c r="D107" s="34">
        <f>FEB!H78</f>
        <v>5</v>
      </c>
      <c r="F107" s="32">
        <f>FEB!H81</f>
        <v>351</v>
      </c>
      <c r="G107" s="32">
        <f>FEB!H82</f>
        <v>363</v>
      </c>
      <c r="H107" s="34">
        <f>FEB!H83</f>
        <v>1.0341880341880343</v>
      </c>
      <c r="J107" s="32">
        <f>FEB!H86</f>
        <v>0</v>
      </c>
      <c r="K107" s="32">
        <f>FEB!H87</f>
        <v>0</v>
      </c>
      <c r="L107" s="34" t="e">
        <f>FEB!H88</f>
        <v>#DIV/0!</v>
      </c>
    </row>
    <row r="108" spans="1:12" ht="12.75">
      <c r="A108" s="24" t="s">
        <v>56</v>
      </c>
      <c r="B108" s="32">
        <f>MAR!H76</f>
        <v>0</v>
      </c>
      <c r="C108" s="32">
        <f>MAR!H77</f>
        <v>0</v>
      </c>
      <c r="D108" s="34" t="e">
        <f>MAR!H78</f>
        <v>#DIV/0!</v>
      </c>
      <c r="F108" s="32">
        <f>MAR!H81</f>
        <v>0</v>
      </c>
      <c r="G108" s="32">
        <f>MAR!H82</f>
        <v>0</v>
      </c>
      <c r="H108" s="34" t="e">
        <f>MAR!H83</f>
        <v>#DIV/0!</v>
      </c>
      <c r="J108" s="32">
        <f>MAR!H86</f>
        <v>0</v>
      </c>
      <c r="K108" s="32">
        <f>MAR!H87</f>
        <v>0</v>
      </c>
      <c r="L108" s="34" t="e">
        <f>MAR!H88</f>
        <v>#DIV/0!</v>
      </c>
    </row>
    <row r="109" spans="1:12" ht="12.75">
      <c r="A109" s="24" t="s">
        <v>57</v>
      </c>
      <c r="B109" s="32">
        <f>APR!H76</f>
        <v>0</v>
      </c>
      <c r="C109" s="32">
        <f>APR!H77</f>
        <v>0</v>
      </c>
      <c r="D109" s="34" t="e">
        <f>APR!H78</f>
        <v>#DIV/0!</v>
      </c>
      <c r="F109" s="32">
        <f>APR!H81</f>
        <v>0</v>
      </c>
      <c r="G109" s="32">
        <f>APR!H82</f>
        <v>0</v>
      </c>
      <c r="H109" s="34" t="e">
        <f>APR!H83</f>
        <v>#DIV/0!</v>
      </c>
      <c r="J109" s="32">
        <f>APR!H86</f>
        <v>0</v>
      </c>
      <c r="K109" s="32">
        <f>APR!H87</f>
        <v>0</v>
      </c>
      <c r="L109" s="34" t="e">
        <f>APR!H88</f>
        <v>#DIV/0!</v>
      </c>
    </row>
    <row r="110" spans="1:12" ht="12.75">
      <c r="A110" s="24" t="s">
        <v>58</v>
      </c>
      <c r="B110" s="32">
        <f>MAY!H76</f>
        <v>0</v>
      </c>
      <c r="C110" s="32">
        <f>MAY!H77</f>
        <v>0</v>
      </c>
      <c r="D110" s="34" t="e">
        <f>MAY!H78</f>
        <v>#DIV/0!</v>
      </c>
      <c r="F110" s="32">
        <f>MAY!H81</f>
        <v>0</v>
      </c>
      <c r="G110" s="32">
        <f>MAY!H82</f>
        <v>0</v>
      </c>
      <c r="H110" s="34" t="e">
        <f>MAY!H83</f>
        <v>#DIV/0!</v>
      </c>
      <c r="J110" s="32">
        <f>MAY!H86</f>
        <v>0</v>
      </c>
      <c r="K110" s="32">
        <f>MAY!H87</f>
        <v>0</v>
      </c>
      <c r="L110" s="34" t="e">
        <f>MAY!H88</f>
        <v>#DIV/0!</v>
      </c>
    </row>
    <row r="111" spans="1:12" ht="12.75">
      <c r="A111" s="24" t="s">
        <v>59</v>
      </c>
      <c r="B111" s="32">
        <f>JUN!H76</f>
        <v>0</v>
      </c>
      <c r="C111" s="32">
        <f>JUN!H77</f>
        <v>0</v>
      </c>
      <c r="D111" s="34" t="e">
        <f>JUN!H78</f>
        <v>#DIV/0!</v>
      </c>
      <c r="F111" s="32">
        <f>JUN!H81</f>
        <v>0</v>
      </c>
      <c r="G111" s="32">
        <f>JUN!H82</f>
        <v>0</v>
      </c>
      <c r="H111" s="34" t="e">
        <f>JUN!H83</f>
        <v>#DIV/0!</v>
      </c>
      <c r="J111" s="32">
        <f>JUN!H86</f>
        <v>0</v>
      </c>
      <c r="K111" s="32">
        <f>JUN!H87</f>
        <v>0</v>
      </c>
      <c r="L111" s="34" t="e">
        <f>JUN!H88</f>
        <v>#DIV/0!</v>
      </c>
    </row>
    <row r="112" spans="1:12" ht="12.75">
      <c r="A112" s="33" t="s">
        <v>47</v>
      </c>
      <c r="B112" s="20">
        <f>SUM(B100:B111)/COUNTIF(B100:B111,"&lt;&gt;0")</f>
        <v>1.5</v>
      </c>
      <c r="C112" s="20">
        <f>SUM(C100:C111)/COUNTIF(C100:C111,"&lt;&gt;0")</f>
        <v>7.375</v>
      </c>
      <c r="D112" s="34">
        <f>C112/B112</f>
        <v>4.916666666666667</v>
      </c>
      <c r="F112" s="20">
        <f>SUM(F100:F111)/COUNTIF(F100:F111,"&lt;&gt;0")</f>
        <v>345.5</v>
      </c>
      <c r="G112" s="20">
        <f>SUM(G100:G111)/COUNTIF(G100:G111,"&lt;&gt;0")</f>
        <v>354.125</v>
      </c>
      <c r="H112" s="34">
        <f>G112/F112</f>
        <v>1.0249638205499276</v>
      </c>
      <c r="J112" s="20" t="e">
        <f>SUM(J100:J111)/COUNTIF(J100:J111,"&lt;&gt;0")</f>
        <v>#DIV/0!</v>
      </c>
      <c r="K112" s="20" t="e">
        <f>SUM(K100:K111)/COUNTIF(K100:K111,"&lt;&gt;0")</f>
        <v>#DIV/0!</v>
      </c>
      <c r="L112" s="34" t="e">
        <f>K112/J112</f>
        <v>#DIV/0!</v>
      </c>
    </row>
    <row r="116" ht="12.75">
      <c r="A116" s="18" t="s">
        <v>87</v>
      </c>
    </row>
    <row r="117" ht="12.75">
      <c r="A117" s="18"/>
    </row>
    <row r="118" spans="2:12" ht="12.75">
      <c r="B118" s="48" t="s">
        <v>23</v>
      </c>
      <c r="C118" s="49"/>
      <c r="D118" s="49"/>
      <c r="E118" s="49"/>
      <c r="F118" s="50"/>
      <c r="H118" s="48" t="s">
        <v>34</v>
      </c>
      <c r="I118" s="49"/>
      <c r="J118" s="49"/>
      <c r="K118" s="49"/>
      <c r="L118" s="50"/>
    </row>
    <row r="119" spans="2:12" ht="12.75">
      <c r="B119" s="26"/>
      <c r="C119" s="26"/>
      <c r="D119" s="26" t="s">
        <v>77</v>
      </c>
      <c r="E119" s="26"/>
      <c r="F119" s="26" t="s">
        <v>77</v>
      </c>
      <c r="H119" s="26"/>
      <c r="I119" s="26"/>
      <c r="J119" s="26" t="s">
        <v>77</v>
      </c>
      <c r="K119" s="26"/>
      <c r="L119" s="26" t="s">
        <v>77</v>
      </c>
    </row>
    <row r="120" spans="2:12" ht="12.75">
      <c r="B120" s="26"/>
      <c r="C120" s="26"/>
      <c r="D120" s="26" t="s">
        <v>78</v>
      </c>
      <c r="E120" s="26"/>
      <c r="F120" s="26" t="s">
        <v>78</v>
      </c>
      <c r="H120" s="26"/>
      <c r="I120" s="26"/>
      <c r="J120" s="26" t="s">
        <v>78</v>
      </c>
      <c r="K120" s="26"/>
      <c r="L120" s="26" t="s">
        <v>78</v>
      </c>
    </row>
    <row r="121" spans="1:12" ht="12.75">
      <c r="A121" s="31" t="s">
        <v>46</v>
      </c>
      <c r="B121" s="26" t="s">
        <v>29</v>
      </c>
      <c r="C121" s="26" t="s">
        <v>76</v>
      </c>
      <c r="D121" s="26" t="s">
        <v>79</v>
      </c>
      <c r="E121" s="26" t="s">
        <v>21</v>
      </c>
      <c r="F121" s="26" t="s">
        <v>80</v>
      </c>
      <c r="H121" s="26" t="s">
        <v>29</v>
      </c>
      <c r="I121" s="26" t="s">
        <v>76</v>
      </c>
      <c r="J121" s="26" t="s">
        <v>79</v>
      </c>
      <c r="K121" s="26" t="s">
        <v>21</v>
      </c>
      <c r="L121" s="26" t="s">
        <v>80</v>
      </c>
    </row>
    <row r="122" spans="1:12" ht="12.75">
      <c r="A122" s="24" t="s">
        <v>48</v>
      </c>
      <c r="B122" s="32">
        <f>JUL!C115</f>
        <v>3889758</v>
      </c>
      <c r="C122" s="32">
        <f>JUL!E115</f>
        <v>8992</v>
      </c>
      <c r="D122" s="34">
        <f>JUL!F115</f>
        <v>432.5798487544484</v>
      </c>
      <c r="E122" s="32">
        <f>JUL!G115</f>
        <v>17879</v>
      </c>
      <c r="F122" s="34">
        <f>JUL!H115</f>
        <v>217.56015437104983</v>
      </c>
      <c r="H122" s="32">
        <f>JUL!C116</f>
        <v>629167</v>
      </c>
      <c r="I122" s="32">
        <f>JUL!E116</f>
        <v>1804</v>
      </c>
      <c r="J122" s="34">
        <f>JUL!F116</f>
        <v>348.7621951219512</v>
      </c>
      <c r="K122" s="32">
        <f>JUL!G116</f>
        <v>2756</v>
      </c>
      <c r="L122" s="34">
        <f>JUL!H116</f>
        <v>228.2899129172714</v>
      </c>
    </row>
    <row r="123" spans="1:12" ht="12.75">
      <c r="A123" s="24" t="s">
        <v>49</v>
      </c>
      <c r="B123" s="32">
        <f>AUG!C115</f>
        <v>3885053</v>
      </c>
      <c r="C123" s="32">
        <f>AUG!E115</f>
        <v>8961</v>
      </c>
      <c r="D123" s="34">
        <f>AUG!F115</f>
        <v>433.5512777591787</v>
      </c>
      <c r="E123" s="32">
        <f>AUG!G115</f>
        <v>17885</v>
      </c>
      <c r="F123" s="34">
        <f>AUG!H115</f>
        <v>217.2240984064859</v>
      </c>
      <c r="H123" s="32">
        <f>AUG!C116</f>
        <v>642228</v>
      </c>
      <c r="I123" s="32">
        <f>AUG!E116</f>
        <v>1834</v>
      </c>
      <c r="J123" s="34">
        <f>AUG!F116</f>
        <v>350.1788440567067</v>
      </c>
      <c r="K123" s="32">
        <f>AUG!G116</f>
        <v>2805</v>
      </c>
      <c r="L123" s="34">
        <f>AUG!H116</f>
        <v>228.95828877005349</v>
      </c>
    </row>
    <row r="124" spans="1:12" ht="12.75">
      <c r="A124" s="24" t="s">
        <v>50</v>
      </c>
      <c r="B124" s="32">
        <f>SEP!C115</f>
        <v>3848404</v>
      </c>
      <c r="C124" s="32">
        <f>SEP!E115</f>
        <v>8882</v>
      </c>
      <c r="D124" s="34">
        <f>SEP!F115</f>
        <v>433.28124296329656</v>
      </c>
      <c r="E124" s="32">
        <f>SEP!G115</f>
        <v>17728</v>
      </c>
      <c r="F124" s="34">
        <f>SEP!H115</f>
        <v>217.08055054151623</v>
      </c>
      <c r="H124" s="32">
        <f>SEP!C116</f>
        <v>634616</v>
      </c>
      <c r="I124" s="32">
        <f>SEP!E116</f>
        <v>1815</v>
      </c>
      <c r="J124" s="34">
        <f>SEP!F116</f>
        <v>349.6506887052342</v>
      </c>
      <c r="K124" s="32">
        <f>SEP!G116</f>
        <v>2782</v>
      </c>
      <c r="L124" s="34">
        <f>SEP!H116</f>
        <v>228.11502516175415</v>
      </c>
    </row>
    <row r="125" spans="1:12" ht="12.75">
      <c r="A125" s="24" t="s">
        <v>51</v>
      </c>
      <c r="B125" s="32">
        <f>OCT!C115</f>
        <v>4083398</v>
      </c>
      <c r="C125" s="32">
        <f>OCT!E115</f>
        <v>9056</v>
      </c>
      <c r="D125" s="34">
        <f>OCT!F115</f>
        <v>450.90525618374556</v>
      </c>
      <c r="E125" s="32">
        <f>OCT!G115</f>
        <v>18030</v>
      </c>
      <c r="F125" s="34">
        <f>OCT!H115</f>
        <v>226.47798114254022</v>
      </c>
      <c r="H125" s="32">
        <f>OCT!C116</f>
        <v>659158</v>
      </c>
      <c r="I125" s="32">
        <f>OCT!E116</f>
        <v>1812</v>
      </c>
      <c r="J125" s="34">
        <f>OCT!F116</f>
        <v>363.7737306843267</v>
      </c>
      <c r="K125" s="32">
        <f>OCT!G116</f>
        <v>2775</v>
      </c>
      <c r="L125" s="34">
        <f>OCT!H116</f>
        <v>237.5344144144144</v>
      </c>
    </row>
    <row r="126" spans="1:12" ht="12.75">
      <c r="A126" s="24" t="s">
        <v>52</v>
      </c>
      <c r="B126" s="32">
        <f>NOV!C115</f>
        <v>4036485</v>
      </c>
      <c r="C126" s="32">
        <f>NOV!E115</f>
        <v>8936</v>
      </c>
      <c r="D126" s="34">
        <f>NOV!F115</f>
        <v>451.710496866607</v>
      </c>
      <c r="E126" s="32">
        <f>NOV!G115</f>
        <v>17920</v>
      </c>
      <c r="F126" s="34">
        <f>NOV!H115</f>
        <v>225.25027901785714</v>
      </c>
      <c r="H126" s="32">
        <f>NOV!C116</f>
        <v>653594</v>
      </c>
      <c r="I126" s="32">
        <f>NOV!E116</f>
        <v>1805</v>
      </c>
      <c r="J126" s="34">
        <f>NOV!F116</f>
        <v>362.10193905817175</v>
      </c>
      <c r="K126" s="32">
        <f>NOV!G116</f>
        <v>2754</v>
      </c>
      <c r="L126" s="34">
        <f>NOV!H116</f>
        <v>237.32534495279594</v>
      </c>
    </row>
    <row r="127" spans="1:12" ht="12.75">
      <c r="A127" s="24" t="s">
        <v>53</v>
      </c>
      <c r="B127" s="32">
        <f>DEC!C115</f>
        <v>4057770</v>
      </c>
      <c r="C127" s="32">
        <f>DEC!E115</f>
        <v>8991</v>
      </c>
      <c r="D127" s="34">
        <f>DEC!F115</f>
        <v>451.31464798131464</v>
      </c>
      <c r="E127" s="32">
        <f>DEC!G115</f>
        <v>18015</v>
      </c>
      <c r="F127" s="34">
        <f>DEC!H115</f>
        <v>225.24396336386346</v>
      </c>
      <c r="H127" s="32">
        <f>DEC!C116</f>
        <v>662686</v>
      </c>
      <c r="I127" s="32">
        <f>DEC!E116</f>
        <v>1819</v>
      </c>
      <c r="J127" s="34">
        <f>DEC!F116</f>
        <v>364.3133589884552</v>
      </c>
      <c r="K127" s="32">
        <f>DEC!G116</f>
        <v>2787</v>
      </c>
      <c r="L127" s="34">
        <f>DEC!H116</f>
        <v>237.77753857194116</v>
      </c>
    </row>
    <row r="128" spans="1:12" ht="12.75">
      <c r="A128" s="24" t="s">
        <v>54</v>
      </c>
      <c r="B128" s="32">
        <f>JAN!C115</f>
        <v>4049692</v>
      </c>
      <c r="C128" s="32">
        <f>JAN!E115</f>
        <v>9019</v>
      </c>
      <c r="D128" s="34">
        <f>JAN!F115</f>
        <v>449.0178512030159</v>
      </c>
      <c r="E128" s="32">
        <f>JAN!G115</f>
        <v>18067</v>
      </c>
      <c r="F128" s="34">
        <f>JAN!H115</f>
        <v>224.14855814468368</v>
      </c>
      <c r="H128" s="32">
        <f>JAN!C116</f>
        <v>670445</v>
      </c>
      <c r="I128" s="32">
        <f>JAN!E116</f>
        <v>1848</v>
      </c>
      <c r="J128" s="34">
        <f>JAN!F116</f>
        <v>362.7949134199134</v>
      </c>
      <c r="K128" s="32">
        <f>JAN!G116</f>
        <v>2821</v>
      </c>
      <c r="L128" s="34">
        <f>JAN!H116</f>
        <v>237.66217653314428</v>
      </c>
    </row>
    <row r="129" spans="1:12" ht="12.75">
      <c r="A129" s="24" t="s">
        <v>55</v>
      </c>
      <c r="B129" s="32">
        <f>FEB!C115</f>
        <v>4036939</v>
      </c>
      <c r="C129" s="32">
        <f>FEB!E115</f>
        <v>8969</v>
      </c>
      <c r="D129" s="34">
        <f>FEB!F115</f>
        <v>450.0991191883153</v>
      </c>
      <c r="E129" s="32">
        <f>FEB!G115</f>
        <v>17983</v>
      </c>
      <c r="F129" s="34">
        <f>FEB!H115</f>
        <v>224.4864038258355</v>
      </c>
      <c r="H129" s="32">
        <f>FEB!C116</f>
        <v>661148</v>
      </c>
      <c r="I129" s="32">
        <f>FEB!E116</f>
        <v>1838</v>
      </c>
      <c r="J129" s="34">
        <f>FEB!F116</f>
        <v>359.7105549510337</v>
      </c>
      <c r="K129" s="32">
        <f>FEB!G116</f>
        <v>2784</v>
      </c>
      <c r="L129" s="34">
        <f>FEB!H116</f>
        <v>237.48132183908046</v>
      </c>
    </row>
    <row r="130" spans="1:12" ht="12.75">
      <c r="A130" s="24" t="s">
        <v>56</v>
      </c>
      <c r="B130" s="32">
        <f>MAR!C115</f>
        <v>0</v>
      </c>
      <c r="C130" s="32">
        <f>MAR!E115</f>
        <v>0</v>
      </c>
      <c r="D130" s="34" t="e">
        <f>MAR!F115</f>
        <v>#DIV/0!</v>
      </c>
      <c r="E130" s="32">
        <f>MAR!G115</f>
        <v>0</v>
      </c>
      <c r="F130" s="34" t="e">
        <f>MAR!H115</f>
        <v>#DIV/0!</v>
      </c>
      <c r="H130" s="32">
        <f>MAR!C116</f>
        <v>0</v>
      </c>
      <c r="I130" s="32">
        <f>MAR!E116</f>
        <v>0</v>
      </c>
      <c r="J130" s="34" t="e">
        <f>MAR!F116</f>
        <v>#DIV/0!</v>
      </c>
      <c r="K130" s="32">
        <f>MAR!G116</f>
        <v>0</v>
      </c>
      <c r="L130" s="34" t="e">
        <f>MAR!H116</f>
        <v>#DIV/0!</v>
      </c>
    </row>
    <row r="131" spans="1:12" ht="12.75">
      <c r="A131" s="24" t="s">
        <v>57</v>
      </c>
      <c r="B131" s="32">
        <f>APR!C115</f>
        <v>0</v>
      </c>
      <c r="C131" s="32">
        <f>APR!E115</f>
        <v>0</v>
      </c>
      <c r="D131" s="34" t="e">
        <f>APR!F115</f>
        <v>#DIV/0!</v>
      </c>
      <c r="E131" s="32">
        <f>APR!G115</f>
        <v>0</v>
      </c>
      <c r="F131" s="34" t="e">
        <f>APR!H115</f>
        <v>#DIV/0!</v>
      </c>
      <c r="H131" s="32">
        <f>APR!C116</f>
        <v>0</v>
      </c>
      <c r="I131" s="32">
        <f>APR!E116</f>
        <v>0</v>
      </c>
      <c r="J131" s="34" t="e">
        <f>APR!F116</f>
        <v>#DIV/0!</v>
      </c>
      <c r="K131" s="32">
        <f>APR!G116</f>
        <v>0</v>
      </c>
      <c r="L131" s="34" t="e">
        <f>APR!H116</f>
        <v>#DIV/0!</v>
      </c>
    </row>
    <row r="132" spans="1:12" ht="12.75">
      <c r="A132" s="24" t="s">
        <v>58</v>
      </c>
      <c r="B132" s="32">
        <f>MAY!C115</f>
        <v>0</v>
      </c>
      <c r="C132" s="32">
        <f>MAY!E115</f>
        <v>0</v>
      </c>
      <c r="D132" s="34" t="e">
        <f>MAY!F115</f>
        <v>#DIV/0!</v>
      </c>
      <c r="E132" s="32">
        <f>MAY!G115</f>
        <v>0</v>
      </c>
      <c r="F132" s="34" t="e">
        <f>MAY!H115</f>
        <v>#DIV/0!</v>
      </c>
      <c r="H132" s="32">
        <f>MAY!C116</f>
        <v>0</v>
      </c>
      <c r="I132" s="32">
        <f>MAY!E116</f>
        <v>0</v>
      </c>
      <c r="J132" s="34" t="e">
        <f>MAY!F116</f>
        <v>#DIV/0!</v>
      </c>
      <c r="K132" s="32">
        <f>MAY!G116</f>
        <v>0</v>
      </c>
      <c r="L132" s="34" t="e">
        <f>MAY!H116</f>
        <v>#DIV/0!</v>
      </c>
    </row>
    <row r="133" spans="1:12" ht="12.75">
      <c r="A133" s="24" t="s">
        <v>59</v>
      </c>
      <c r="B133" s="32">
        <f>JUN!C115</f>
        <v>0</v>
      </c>
      <c r="C133" s="32">
        <f>JUN!E115</f>
        <v>0</v>
      </c>
      <c r="D133" s="34" t="e">
        <f>JUN!F115</f>
        <v>#DIV/0!</v>
      </c>
      <c r="E133" s="32">
        <f>JUN!G115</f>
        <v>0</v>
      </c>
      <c r="F133" s="34" t="e">
        <f>JUN!H115</f>
        <v>#DIV/0!</v>
      </c>
      <c r="H133" s="32">
        <f>JUN!C116</f>
        <v>0</v>
      </c>
      <c r="I133" s="32">
        <f>JUN!E116</f>
        <v>0</v>
      </c>
      <c r="J133" s="34" t="e">
        <f>JUN!F116</f>
        <v>#DIV/0!</v>
      </c>
      <c r="K133" s="32">
        <f>JUN!G116</f>
        <v>0</v>
      </c>
      <c r="L133" s="34" t="e">
        <f>JUN!H116</f>
        <v>#DIV/0!</v>
      </c>
    </row>
    <row r="134" spans="1:12" ht="12.75">
      <c r="A134" s="33" t="s">
        <v>47</v>
      </c>
      <c r="B134" s="20">
        <f>SUM(B122:B133)/COUNTIF(B122:B133,"&lt;&gt;0")</f>
        <v>3985937.375</v>
      </c>
      <c r="C134" s="20">
        <f>SUM(C122:C133)/COUNTIF(C122:C133,"&lt;&gt;0")</f>
        <v>8975.75</v>
      </c>
      <c r="D134" s="34">
        <f>B134/C134</f>
        <v>444.07847533632287</v>
      </c>
      <c r="E134" s="32">
        <f>SUM(E122:E133)/COUNTIF(E122:E133,"&lt;&gt;0")</f>
        <v>17938.375</v>
      </c>
      <c r="F134" s="34">
        <f>B134/E134</f>
        <v>222.2016974781718</v>
      </c>
      <c r="H134" s="20">
        <f>SUM(H122:H133)/COUNTIF(H122:H133,"&lt;&gt;0")</f>
        <v>651630.25</v>
      </c>
      <c r="I134" s="20">
        <f>SUM(I122:I133)/COUNTIF(I122:I133,"&lt;&gt;0")</f>
        <v>1821.875</v>
      </c>
      <c r="J134" s="34">
        <f>H134/I134</f>
        <v>357.67012006861063</v>
      </c>
      <c r="K134" s="32">
        <f>SUM(K122:K133)/COUNTIF(K122:K133,"&lt;&gt;0")</f>
        <v>2783</v>
      </c>
      <c r="L134" s="34">
        <f>H134/K134</f>
        <v>234.14669421487602</v>
      </c>
    </row>
    <row r="137" ht="12.75">
      <c r="A137" s="35" t="s">
        <v>81</v>
      </c>
    </row>
    <row r="140" spans="3:8" ht="12.75">
      <c r="C140" s="26" t="s">
        <v>83</v>
      </c>
      <c r="D140" s="36"/>
      <c r="E140" s="36"/>
      <c r="F140" s="36"/>
      <c r="G140" s="36"/>
      <c r="H140" s="36"/>
    </row>
    <row r="141" spans="1:8" ht="12.75">
      <c r="A141" s="31" t="s">
        <v>46</v>
      </c>
      <c r="C141" s="26" t="s">
        <v>84</v>
      </c>
      <c r="D141" s="26" t="s">
        <v>4</v>
      </c>
      <c r="E141" s="26" t="s">
        <v>71</v>
      </c>
      <c r="F141" s="26" t="s">
        <v>70</v>
      </c>
      <c r="G141" s="26" t="s">
        <v>2</v>
      </c>
      <c r="H141" s="26" t="s">
        <v>69</v>
      </c>
    </row>
    <row r="142" spans="1:8" ht="12.75">
      <c r="A142" s="24" t="s">
        <v>48</v>
      </c>
      <c r="C142" s="32">
        <f>JUL!I130</f>
        <v>629167</v>
      </c>
      <c r="D142" s="32">
        <f>JUL!I131</f>
        <v>223793</v>
      </c>
      <c r="E142" s="32">
        <f>JUL!I132</f>
        <v>300615</v>
      </c>
      <c r="F142" s="32">
        <f>JUL!I133</f>
        <v>2062</v>
      </c>
      <c r="G142" s="32">
        <f>JUL!I134</f>
        <v>102697</v>
      </c>
      <c r="H142" s="32">
        <f>JUL!I135</f>
        <v>0</v>
      </c>
    </row>
    <row r="143" spans="1:8" ht="12.75">
      <c r="A143" s="24" t="s">
        <v>49</v>
      </c>
      <c r="C143" s="32">
        <f>AUG!I130</f>
        <v>642228</v>
      </c>
      <c r="D143" s="32">
        <f>AUG!I131</f>
        <v>224626</v>
      </c>
      <c r="E143" s="32">
        <f>AUG!I132</f>
        <v>306742</v>
      </c>
      <c r="F143" s="32">
        <f>AUG!I133</f>
        <v>1542</v>
      </c>
      <c r="G143" s="32">
        <f>AUG!I134</f>
        <v>109318</v>
      </c>
      <c r="H143" s="32">
        <f>AUG!I135</f>
        <v>0</v>
      </c>
    </row>
    <row r="144" spans="1:8" ht="12.75">
      <c r="A144" s="24" t="s">
        <v>50</v>
      </c>
      <c r="C144" s="32">
        <f>SEP!I130</f>
        <v>634616</v>
      </c>
      <c r="D144" s="32">
        <f>SEP!I131</f>
        <v>225923</v>
      </c>
      <c r="E144" s="32">
        <f>SEP!I132</f>
        <v>299814</v>
      </c>
      <c r="F144" s="32">
        <f>SEP!I133</f>
        <v>2560</v>
      </c>
      <c r="G144" s="32">
        <f>SEP!I134</f>
        <v>106319</v>
      </c>
      <c r="H144" s="32">
        <f>SEP!I135</f>
        <v>0</v>
      </c>
    </row>
    <row r="145" spans="1:8" ht="12.75">
      <c r="A145" s="24" t="s">
        <v>51</v>
      </c>
      <c r="C145" s="32">
        <f>OCT!I130</f>
        <v>659158</v>
      </c>
      <c r="D145" s="32">
        <f>OCT!I131</f>
        <v>239962</v>
      </c>
      <c r="E145" s="32">
        <f>OCT!I132</f>
        <v>313133</v>
      </c>
      <c r="F145" s="32">
        <f>OCT!I133</f>
        <v>1115</v>
      </c>
      <c r="G145" s="32">
        <f>OCT!I134</f>
        <v>104948</v>
      </c>
      <c r="H145" s="32">
        <f>OCT!I135</f>
        <v>0</v>
      </c>
    </row>
    <row r="146" spans="1:8" ht="12.75">
      <c r="A146" s="24" t="s">
        <v>52</v>
      </c>
      <c r="C146" s="32">
        <f>NOV!I130</f>
        <v>653594</v>
      </c>
      <c r="D146" s="32">
        <f>NOV!I131</f>
        <v>241763</v>
      </c>
      <c r="E146" s="32">
        <f>NOV!I132</f>
        <v>308977</v>
      </c>
      <c r="F146" s="32">
        <f>NOV!I133</f>
        <v>301</v>
      </c>
      <c r="G146" s="32">
        <f>NOV!I134</f>
        <v>102553</v>
      </c>
      <c r="H146" s="32">
        <f>NOV!I135</f>
        <v>0</v>
      </c>
    </row>
    <row r="147" spans="1:8" ht="12.75">
      <c r="A147" s="24" t="s">
        <v>53</v>
      </c>
      <c r="C147" s="32">
        <f>DEC!I130</f>
        <v>662686</v>
      </c>
      <c r="D147" s="32">
        <f>DEC!I131</f>
        <v>244726</v>
      </c>
      <c r="E147" s="32">
        <f>DEC!I132</f>
        <v>311897</v>
      </c>
      <c r="F147" s="32">
        <f>DEC!I133</f>
        <v>1810</v>
      </c>
      <c r="G147" s="32">
        <f>DEC!I134</f>
        <v>104253</v>
      </c>
      <c r="H147" s="32">
        <f>DEC!I135</f>
        <v>0</v>
      </c>
    </row>
    <row r="148" spans="1:8" ht="12.75">
      <c r="A148" s="24" t="s">
        <v>54</v>
      </c>
      <c r="C148" s="32">
        <f>JAN!I130</f>
        <v>670445</v>
      </c>
      <c r="D148" s="32">
        <f>JAN!I131</f>
        <v>238608</v>
      </c>
      <c r="E148" s="32">
        <f>JAN!I132</f>
        <v>321639</v>
      </c>
      <c r="F148" s="32">
        <f>JAN!I133</f>
        <v>1040</v>
      </c>
      <c r="G148" s="32">
        <f>JAN!I134</f>
        <v>109158</v>
      </c>
      <c r="H148" s="32">
        <f>JAN!I135</f>
        <v>0</v>
      </c>
    </row>
    <row r="149" spans="1:8" ht="12.75">
      <c r="A149" s="24" t="s">
        <v>55</v>
      </c>
      <c r="C149" s="32">
        <f>FEB!I130</f>
        <v>661148</v>
      </c>
      <c r="D149" s="32">
        <f>FEB!I131</f>
        <v>240810</v>
      </c>
      <c r="E149" s="32">
        <f>FEB!I132</f>
        <v>310604</v>
      </c>
      <c r="F149" s="32">
        <f>FEB!I133</f>
        <v>1082</v>
      </c>
      <c r="G149" s="32">
        <f>FEB!I134</f>
        <v>108652</v>
      </c>
      <c r="H149" s="32">
        <f>FEB!I135</f>
        <v>0</v>
      </c>
    </row>
    <row r="150" spans="1:8" ht="12.75">
      <c r="A150" s="24" t="s">
        <v>56</v>
      </c>
      <c r="C150" s="32">
        <f>MAR!I130</f>
        <v>0</v>
      </c>
      <c r="D150" s="32">
        <f>MAR!I131</f>
        <v>0</v>
      </c>
      <c r="E150" s="32">
        <f>MAR!I132</f>
        <v>0</v>
      </c>
      <c r="F150" s="32">
        <f>MAR!I133</f>
        <v>0</v>
      </c>
      <c r="G150" s="32">
        <f>MAR!I134</f>
        <v>0</v>
      </c>
      <c r="H150" s="32">
        <f>MAR!I135</f>
        <v>0</v>
      </c>
    </row>
    <row r="151" spans="1:8" ht="12.75">
      <c r="A151" s="24" t="s">
        <v>57</v>
      </c>
      <c r="C151" s="32">
        <f>APR!I130</f>
        <v>0</v>
      </c>
      <c r="D151" s="32">
        <f>APR!I131</f>
        <v>0</v>
      </c>
      <c r="E151" s="32">
        <f>APR!I132</f>
        <v>0</v>
      </c>
      <c r="F151" s="32">
        <f>APR!I133</f>
        <v>0</v>
      </c>
      <c r="G151" s="32">
        <f>APR!GI134</f>
        <v>0</v>
      </c>
      <c r="H151" s="32">
        <f>APR!I135</f>
        <v>0</v>
      </c>
    </row>
    <row r="152" spans="1:8" ht="12.75">
      <c r="A152" s="24" t="s">
        <v>58</v>
      </c>
      <c r="C152" s="32">
        <f>MAY!I130</f>
        <v>0</v>
      </c>
      <c r="D152" s="32">
        <f>MAY!I131</f>
        <v>0</v>
      </c>
      <c r="E152" s="32">
        <f>MAY!I132</f>
        <v>0</v>
      </c>
      <c r="F152" s="32">
        <f>MAY!I133</f>
        <v>0</v>
      </c>
      <c r="G152" s="32">
        <f>MAY!I134</f>
        <v>0</v>
      </c>
      <c r="H152" s="32">
        <f>MAY!I135</f>
        <v>0</v>
      </c>
    </row>
    <row r="153" spans="1:8" ht="12.75">
      <c r="A153" s="24" t="s">
        <v>59</v>
      </c>
      <c r="C153" s="32">
        <f>JUN!I130</f>
        <v>0</v>
      </c>
      <c r="D153" s="32">
        <f>JUN!I131</f>
        <v>0</v>
      </c>
      <c r="E153" s="32">
        <f>JUN!I132</f>
        <v>0</v>
      </c>
      <c r="F153" s="32">
        <f>JUN!I133</f>
        <v>0</v>
      </c>
      <c r="G153" s="32">
        <f>JUN!I134</f>
        <v>0</v>
      </c>
      <c r="H153" s="32">
        <f>JUN!I135</f>
        <v>0</v>
      </c>
    </row>
    <row r="154" spans="1:8" ht="12.75">
      <c r="A154" s="33" t="s">
        <v>47</v>
      </c>
      <c r="B154" s="20"/>
      <c r="C154" s="37">
        <f aca="true" t="shared" si="6" ref="C154:H154">SUM(C142:C153)/COUNTIF(C142:C153,"&lt;&gt;0")</f>
        <v>651630.25</v>
      </c>
      <c r="D154" s="37">
        <f t="shared" si="6"/>
        <v>235026.375</v>
      </c>
      <c r="E154" s="37">
        <f t="shared" si="6"/>
        <v>309177.625</v>
      </c>
      <c r="F154" s="37">
        <f t="shared" si="6"/>
        <v>1439</v>
      </c>
      <c r="G154" s="37">
        <f t="shared" si="6"/>
        <v>105987.25</v>
      </c>
      <c r="H154" s="37" t="e">
        <f t="shared" si="6"/>
        <v>#DIV/0!</v>
      </c>
    </row>
  </sheetData>
  <sheetProtection selectLockedCells="1" selectUnlockedCells="1"/>
  <mergeCells count="11"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  <mergeCell ref="J78:L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4" max="255" man="1"/>
    <brk id="11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8">
      <selection activeCell="H44" sqref="H44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71</v>
      </c>
      <c r="C4" s="14" t="s">
        <v>70</v>
      </c>
      <c r="D4" s="14" t="s">
        <v>69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JUL!B9</f>
        <v>391</v>
      </c>
      <c r="C5" s="20">
        <f>JUL!C9</f>
        <v>21</v>
      </c>
      <c r="D5" s="20">
        <f>JUL!D9</f>
        <v>0</v>
      </c>
      <c r="E5" s="20">
        <f>JUL!E9</f>
        <v>28</v>
      </c>
      <c r="F5" s="20">
        <f>JUL!F9</f>
        <v>125</v>
      </c>
      <c r="G5" s="20">
        <f>JUL!G9</f>
        <v>6</v>
      </c>
      <c r="H5" s="20">
        <f>JUL!H9</f>
        <v>1953</v>
      </c>
      <c r="I5" s="20">
        <f aca="true" t="shared" si="0" ref="I5:I16">SUM(B5:H5)</f>
        <v>2524</v>
      </c>
    </row>
    <row r="6" spans="1:9" ht="12.75">
      <c r="A6" s="24" t="s">
        <v>49</v>
      </c>
      <c r="B6" s="20">
        <f>AUG!B9</f>
        <v>423</v>
      </c>
      <c r="C6" s="20">
        <f>AUG!C9</f>
        <v>9</v>
      </c>
      <c r="D6" s="20">
        <f>AUG!D9</f>
        <v>0</v>
      </c>
      <c r="E6" s="20">
        <f>AUG!E9</f>
        <v>38</v>
      </c>
      <c r="F6" s="20">
        <f>AUG!F9</f>
        <v>136</v>
      </c>
      <c r="G6" s="20">
        <f>AUG!G9</f>
        <v>6</v>
      </c>
      <c r="H6" s="20">
        <f>AUG!H9</f>
        <v>1949</v>
      </c>
      <c r="I6" s="20">
        <f t="shared" si="0"/>
        <v>2561</v>
      </c>
    </row>
    <row r="7" spans="1:9" ht="12.75">
      <c r="A7" s="24" t="s">
        <v>50</v>
      </c>
      <c r="B7" s="20">
        <f>SEP!B9</f>
        <v>438</v>
      </c>
      <c r="C7" s="20">
        <f>SEP!C9</f>
        <v>0</v>
      </c>
      <c r="D7" s="20">
        <f>SEP!D9</f>
        <v>0</v>
      </c>
      <c r="E7" s="20">
        <f>SEP!E9</f>
        <v>36</v>
      </c>
      <c r="F7" s="20">
        <f>SEP!F9</f>
        <v>129</v>
      </c>
      <c r="G7" s="20">
        <f>SEP!G9</f>
        <v>6</v>
      </c>
      <c r="H7" s="20">
        <f>SEP!H9</f>
        <v>1964</v>
      </c>
      <c r="I7" s="20">
        <f t="shared" si="0"/>
        <v>2573</v>
      </c>
    </row>
    <row r="8" spans="1:9" ht="12.75">
      <c r="A8" s="24" t="s">
        <v>51</v>
      </c>
      <c r="B8" s="20">
        <f>OCT!B9</f>
        <v>419</v>
      </c>
      <c r="C8" s="20">
        <f>OCT!C9</f>
        <v>16</v>
      </c>
      <c r="D8" s="20">
        <f>OCT!D9</f>
        <v>0</v>
      </c>
      <c r="E8" s="20">
        <f>OCT!E9</f>
        <v>35</v>
      </c>
      <c r="F8" s="20">
        <f>OCT!F9</f>
        <v>131</v>
      </c>
      <c r="G8" s="20">
        <f>OCT!G9</f>
        <v>6</v>
      </c>
      <c r="H8" s="20">
        <f>OCT!H9</f>
        <v>2018</v>
      </c>
      <c r="I8" s="20">
        <f t="shared" si="0"/>
        <v>2625</v>
      </c>
    </row>
    <row r="9" spans="1:9" ht="12.75">
      <c r="A9" s="24" t="s">
        <v>52</v>
      </c>
      <c r="B9" s="20">
        <f>NOV!B9</f>
        <v>407</v>
      </c>
      <c r="C9" s="20">
        <f>NOV!C9</f>
        <v>11</v>
      </c>
      <c r="D9" s="20">
        <f>NOV!D9</f>
        <v>0</v>
      </c>
      <c r="E9" s="20">
        <f>NOV!E9</f>
        <v>42</v>
      </c>
      <c r="F9" s="20">
        <f>NOV!F9</f>
        <v>131</v>
      </c>
      <c r="G9" s="20">
        <f>NOV!G9</f>
        <v>4</v>
      </c>
      <c r="H9" s="20">
        <f>NOV!H9</f>
        <v>1969</v>
      </c>
      <c r="I9" s="20">
        <f t="shared" si="0"/>
        <v>2564</v>
      </c>
    </row>
    <row r="10" spans="1:9" ht="12.75">
      <c r="A10" s="24" t="s">
        <v>53</v>
      </c>
      <c r="B10" s="20">
        <f>DEC!B9</f>
        <v>411</v>
      </c>
      <c r="C10" s="20">
        <f>DEC!C9</f>
        <v>5</v>
      </c>
      <c r="D10" s="20">
        <f>DEC!D9</f>
        <v>0</v>
      </c>
      <c r="E10" s="20">
        <f>DEC!E9</f>
        <v>37</v>
      </c>
      <c r="F10" s="20">
        <f>DEC!F9</f>
        <v>131</v>
      </c>
      <c r="G10" s="20">
        <f>DEC!G9</f>
        <v>4</v>
      </c>
      <c r="H10" s="20">
        <f>DEC!H9</f>
        <v>1983</v>
      </c>
      <c r="I10" s="20">
        <f t="shared" si="0"/>
        <v>2571</v>
      </c>
    </row>
    <row r="11" spans="1:9" ht="12.75">
      <c r="A11" s="24" t="s">
        <v>54</v>
      </c>
      <c r="B11" s="20">
        <f>JAN!B9</f>
        <v>419</v>
      </c>
      <c r="C11" s="20">
        <f>JAN!C9</f>
        <v>17</v>
      </c>
      <c r="D11" s="20">
        <f>JAN!D9</f>
        <v>0</v>
      </c>
      <c r="E11" s="20">
        <f>JAN!E9</f>
        <v>31</v>
      </c>
      <c r="F11" s="20">
        <f>JAN!F9</f>
        <v>128</v>
      </c>
      <c r="G11" s="20">
        <f>JAN!G9</f>
        <v>4</v>
      </c>
      <c r="H11" s="20">
        <f>JAN!H9</f>
        <v>1972</v>
      </c>
      <c r="I11" s="20">
        <f t="shared" si="0"/>
        <v>2571</v>
      </c>
    </row>
    <row r="12" spans="1:9" ht="12.75">
      <c r="A12" s="24" t="s">
        <v>55</v>
      </c>
      <c r="B12" s="20">
        <f>FEB!B9</f>
        <v>427</v>
      </c>
      <c r="C12" s="20">
        <f>FEB!C9</f>
        <v>0</v>
      </c>
      <c r="D12" s="20">
        <f>FEB!D9</f>
        <v>0</v>
      </c>
      <c r="E12" s="20">
        <f>FEB!E9</f>
        <v>33</v>
      </c>
      <c r="F12" s="20">
        <f>FEB!F9</f>
        <v>128</v>
      </c>
      <c r="G12" s="20">
        <f>FEB!G9</f>
        <v>3</v>
      </c>
      <c r="H12" s="20">
        <f>FEB!H9</f>
        <v>1950</v>
      </c>
      <c r="I12" s="20">
        <f t="shared" si="0"/>
        <v>2541</v>
      </c>
    </row>
    <row r="13" spans="1:9" ht="12.75">
      <c r="A13" s="24" t="s">
        <v>56</v>
      </c>
      <c r="B13" s="20">
        <f>MAR!B9</f>
        <v>0</v>
      </c>
      <c r="C13" s="20">
        <f>MAR!C9</f>
        <v>0</v>
      </c>
      <c r="D13" s="20">
        <f>MAR!D9</f>
        <v>0</v>
      </c>
      <c r="E13" s="20">
        <f>MAR!E9</f>
        <v>0</v>
      </c>
      <c r="F13" s="20">
        <f>MAR!F9</f>
        <v>0</v>
      </c>
      <c r="G13" s="20">
        <f>MAR!G9</f>
        <v>0</v>
      </c>
      <c r="H13" s="20">
        <f>MAR!H9</f>
        <v>0</v>
      </c>
      <c r="I13" s="20">
        <f t="shared" si="0"/>
        <v>0</v>
      </c>
    </row>
    <row r="14" spans="1:9" ht="12.75">
      <c r="A14" s="24" t="s">
        <v>57</v>
      </c>
      <c r="B14" s="20">
        <f>APR!B9</f>
        <v>0</v>
      </c>
      <c r="C14" s="20">
        <f>APR!C9</f>
        <v>0</v>
      </c>
      <c r="D14" s="20">
        <f>APR!D9</f>
        <v>0</v>
      </c>
      <c r="E14" s="20">
        <f>APR!E9</f>
        <v>0</v>
      </c>
      <c r="F14" s="20">
        <f>APR!F9</f>
        <v>0</v>
      </c>
      <c r="G14" s="20">
        <f>APR!G9</f>
        <v>0</v>
      </c>
      <c r="H14" s="20">
        <f>APR!H9</f>
        <v>0</v>
      </c>
      <c r="I14" s="20">
        <f t="shared" si="0"/>
        <v>0</v>
      </c>
    </row>
    <row r="15" spans="1:9" ht="12.75">
      <c r="A15" s="24" t="s">
        <v>58</v>
      </c>
      <c r="B15" s="20">
        <f>MAY!B9</f>
        <v>0</v>
      </c>
      <c r="C15" s="20">
        <f>MAY!C9</f>
        <v>0</v>
      </c>
      <c r="D15" s="20">
        <f>MAY!D9</f>
        <v>0</v>
      </c>
      <c r="E15" s="20">
        <f>MAY!E9</f>
        <v>0</v>
      </c>
      <c r="F15" s="20">
        <f>MAY!F9</f>
        <v>0</v>
      </c>
      <c r="G15" s="20">
        <f>MAY!G9</f>
        <v>0</v>
      </c>
      <c r="H15" s="20">
        <f>MAY!H9</f>
        <v>0</v>
      </c>
      <c r="I15" s="20">
        <f t="shared" si="0"/>
        <v>0</v>
      </c>
    </row>
    <row r="16" spans="1:9" ht="12.75">
      <c r="A16" s="24" t="s">
        <v>59</v>
      </c>
      <c r="B16" s="20">
        <f>JUN!B9</f>
        <v>0</v>
      </c>
      <c r="C16" s="20">
        <f>JUN!C9</f>
        <v>0</v>
      </c>
      <c r="D16" s="20">
        <f>JUN!D9</f>
        <v>0</v>
      </c>
      <c r="E16" s="20">
        <f>JUN!E9</f>
        <v>0</v>
      </c>
      <c r="F16" s="20">
        <f>JUN!F9</f>
        <v>0</v>
      </c>
      <c r="G16" s="20">
        <f>JUN!G9</f>
        <v>0</v>
      </c>
      <c r="H16" s="20">
        <f>JUN!H9</f>
        <v>0</v>
      </c>
      <c r="I16" s="20">
        <f t="shared" si="0"/>
        <v>0</v>
      </c>
    </row>
    <row r="17" spans="1:9" ht="12.75">
      <c r="A17" s="17" t="s">
        <v>47</v>
      </c>
      <c r="B17" s="20">
        <f>SUM(B5:B16)/COUNTIF(B5:B16,"&lt;&gt;0")</f>
        <v>416.875</v>
      </c>
      <c r="C17" s="20">
        <f aca="true" t="shared" si="1" ref="C17:I17">SUM(C5:C16)/COUNTIF(C5:C16,"&lt;&gt;0")</f>
        <v>13.166666666666666</v>
      </c>
      <c r="D17" s="20" t="e">
        <f t="shared" si="1"/>
        <v>#DIV/0!</v>
      </c>
      <c r="E17" s="20">
        <f t="shared" si="1"/>
        <v>35</v>
      </c>
      <c r="F17" s="20">
        <f t="shared" si="1"/>
        <v>129.875</v>
      </c>
      <c r="G17" s="20">
        <f t="shared" si="1"/>
        <v>4.875</v>
      </c>
      <c r="H17" s="20">
        <f t="shared" si="1"/>
        <v>1969.75</v>
      </c>
      <c r="I17" s="20">
        <f t="shared" si="1"/>
        <v>2566.25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71</v>
      </c>
      <c r="C20" s="14" t="s">
        <v>70</v>
      </c>
      <c r="D20" s="14" t="s">
        <v>69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JUL!B20</f>
        <v>109</v>
      </c>
      <c r="C21" s="23">
        <f>JUL!C20</f>
        <v>3</v>
      </c>
      <c r="D21" s="23">
        <f>JUL!D20</f>
        <v>0</v>
      </c>
      <c r="E21" s="23">
        <f>JUL!E20</f>
        <v>27</v>
      </c>
      <c r="F21" s="23">
        <f>JUL!F20</f>
        <v>117</v>
      </c>
      <c r="G21" s="23">
        <f>JUL!G20</f>
        <v>5</v>
      </c>
      <c r="H21" s="23">
        <f>JUL!H20</f>
        <v>872</v>
      </c>
      <c r="I21" s="20">
        <f aca="true" t="shared" si="2" ref="I21:I32">SUM(B21:H21)</f>
        <v>1133</v>
      </c>
    </row>
    <row r="22" spans="1:9" ht="12.75">
      <c r="A22" s="24" t="s">
        <v>49</v>
      </c>
      <c r="B22" s="23">
        <f>AUG!B20</f>
        <v>116</v>
      </c>
      <c r="C22" s="23">
        <f>AUG!C20</f>
        <v>3</v>
      </c>
      <c r="D22" s="23">
        <f>AUG!D20</f>
        <v>0</v>
      </c>
      <c r="E22" s="23">
        <f>AUG!E20</f>
        <v>36</v>
      </c>
      <c r="F22" s="23">
        <f>AUG!F20</f>
        <v>120</v>
      </c>
      <c r="G22" s="23">
        <f>AUG!G20</f>
        <v>5</v>
      </c>
      <c r="H22" s="23">
        <f>AUG!H20</f>
        <v>874</v>
      </c>
      <c r="I22" s="20">
        <f t="shared" si="2"/>
        <v>1154</v>
      </c>
    </row>
    <row r="23" spans="1:9" ht="12.75">
      <c r="A23" s="24" t="s">
        <v>50</v>
      </c>
      <c r="B23" s="23">
        <f>SEP!B20</f>
        <v>119</v>
      </c>
      <c r="C23" s="23">
        <f>SEP!C20</f>
        <v>0</v>
      </c>
      <c r="D23" s="23">
        <f>SEP!D20</f>
        <v>0</v>
      </c>
      <c r="E23" s="23">
        <f>SEP!E20</f>
        <v>35</v>
      </c>
      <c r="F23" s="23">
        <f>SEP!F20</f>
        <v>118</v>
      </c>
      <c r="G23" s="23">
        <f>SEP!G20</f>
        <v>5</v>
      </c>
      <c r="H23" s="23">
        <f>SEP!H20</f>
        <v>882</v>
      </c>
      <c r="I23" s="20">
        <f t="shared" si="2"/>
        <v>1159</v>
      </c>
    </row>
    <row r="24" spans="1:9" ht="12.75">
      <c r="A24" s="24" t="s">
        <v>51</v>
      </c>
      <c r="B24" s="23">
        <f>OCT!B20</f>
        <v>115</v>
      </c>
      <c r="C24" s="23">
        <f>OCT!C20</f>
        <v>4</v>
      </c>
      <c r="D24" s="23">
        <f>OCT!D20</f>
        <v>0</v>
      </c>
      <c r="E24" s="23">
        <f>OCT!E20</f>
        <v>34</v>
      </c>
      <c r="F24" s="23">
        <f>OCT!F20</f>
        <v>123</v>
      </c>
      <c r="G24" s="23">
        <f>OCT!G20</f>
        <v>5</v>
      </c>
      <c r="H24" s="23">
        <f>OCT!H20</f>
        <v>893</v>
      </c>
      <c r="I24" s="20">
        <f t="shared" si="2"/>
        <v>1174</v>
      </c>
    </row>
    <row r="25" spans="1:9" ht="12.75">
      <c r="A25" s="24" t="s">
        <v>52</v>
      </c>
      <c r="B25" s="20">
        <f>NOV!B20</f>
        <v>113</v>
      </c>
      <c r="C25" s="20">
        <f>NOV!C20</f>
        <v>3</v>
      </c>
      <c r="D25" s="20">
        <f>NOV!D20</f>
        <v>0</v>
      </c>
      <c r="E25" s="20">
        <f>NOV!E20</f>
        <v>41</v>
      </c>
      <c r="F25" s="20">
        <f>NOV!F20</f>
        <v>123</v>
      </c>
      <c r="G25" s="20">
        <f>NOV!G20</f>
        <v>3</v>
      </c>
      <c r="H25" s="20">
        <f>NOV!H20</f>
        <v>871</v>
      </c>
      <c r="I25" s="20">
        <f t="shared" si="2"/>
        <v>1154</v>
      </c>
    </row>
    <row r="26" spans="1:9" ht="12.75">
      <c r="A26" s="24" t="s">
        <v>53</v>
      </c>
      <c r="B26" s="20">
        <f>DEC!B20</f>
        <v>115</v>
      </c>
      <c r="C26" s="20">
        <f>DEC!C20</f>
        <v>1</v>
      </c>
      <c r="D26" s="20">
        <f>DEC!D20</f>
        <v>0</v>
      </c>
      <c r="E26" s="20">
        <f>DEC!E20</f>
        <v>37</v>
      </c>
      <c r="F26" s="20">
        <f>DEC!F20</f>
        <v>123</v>
      </c>
      <c r="G26" s="20">
        <f>DEC!G20</f>
        <v>3</v>
      </c>
      <c r="H26" s="20">
        <f>DEC!H20</f>
        <v>877</v>
      </c>
      <c r="I26" s="20">
        <f t="shared" si="2"/>
        <v>1156</v>
      </c>
    </row>
    <row r="27" spans="1:9" ht="12.75">
      <c r="A27" s="24" t="s">
        <v>54</v>
      </c>
      <c r="B27" s="20">
        <f>JAN!B20</f>
        <v>117</v>
      </c>
      <c r="C27" s="20">
        <f>JAN!C20</f>
        <v>5</v>
      </c>
      <c r="D27" s="20">
        <f>JAN!D20</f>
        <v>0</v>
      </c>
      <c r="E27" s="20">
        <f>JAN!E20</f>
        <v>31</v>
      </c>
      <c r="F27" s="20">
        <f>JAN!F20</f>
        <v>120</v>
      </c>
      <c r="G27" s="20">
        <f>JAN!G20</f>
        <v>3</v>
      </c>
      <c r="H27" s="20">
        <f>JAN!H20</f>
        <v>875</v>
      </c>
      <c r="I27" s="20">
        <f t="shared" si="2"/>
        <v>1151</v>
      </c>
    </row>
    <row r="28" spans="1:9" ht="12.75">
      <c r="A28" s="24" t="s">
        <v>55</v>
      </c>
      <c r="B28" s="20">
        <f>FEB!B20</f>
        <v>121</v>
      </c>
      <c r="C28" s="20">
        <f>FEB!C20</f>
        <v>0</v>
      </c>
      <c r="D28" s="20">
        <f>FEB!D20</f>
        <v>0</v>
      </c>
      <c r="E28" s="20">
        <f>FEB!E20</f>
        <v>33</v>
      </c>
      <c r="F28" s="20">
        <f>FEB!F20</f>
        <v>120</v>
      </c>
      <c r="G28" s="20">
        <f>FEB!G20</f>
        <v>2</v>
      </c>
      <c r="H28" s="20">
        <f>FEB!H20</f>
        <v>879</v>
      </c>
      <c r="I28" s="20">
        <f t="shared" si="2"/>
        <v>1155</v>
      </c>
    </row>
    <row r="29" spans="1:9" ht="12.75">
      <c r="A29" s="24" t="s">
        <v>56</v>
      </c>
      <c r="B29" s="20">
        <f>MAR!B20</f>
        <v>0</v>
      </c>
      <c r="C29" s="20">
        <f>MAR!C20</f>
        <v>0</v>
      </c>
      <c r="D29" s="20">
        <f>MAR!D20</f>
        <v>0</v>
      </c>
      <c r="E29" s="20">
        <f>MAR!E20</f>
        <v>0</v>
      </c>
      <c r="F29" s="20">
        <f>MAR!F20</f>
        <v>0</v>
      </c>
      <c r="G29" s="20">
        <f>MAR!G20</f>
        <v>0</v>
      </c>
      <c r="H29" s="20">
        <f>MAR!H20</f>
        <v>0</v>
      </c>
      <c r="I29" s="20">
        <f t="shared" si="2"/>
        <v>0</v>
      </c>
    </row>
    <row r="30" spans="1:9" ht="12.75">
      <c r="A30" s="24" t="s">
        <v>57</v>
      </c>
      <c r="B30" s="20">
        <f>APR!B20</f>
        <v>0</v>
      </c>
      <c r="C30" s="20">
        <f>APR!C20</f>
        <v>0</v>
      </c>
      <c r="D30" s="20">
        <f>APR!D20</f>
        <v>0</v>
      </c>
      <c r="E30" s="20">
        <f>APR!E20</f>
        <v>0</v>
      </c>
      <c r="F30" s="20">
        <f>APR!F20</f>
        <v>0</v>
      </c>
      <c r="G30" s="20">
        <f>APR!G20</f>
        <v>0</v>
      </c>
      <c r="H30" s="20">
        <f>APR!H20</f>
        <v>0</v>
      </c>
      <c r="I30" s="20">
        <f t="shared" si="2"/>
        <v>0</v>
      </c>
    </row>
    <row r="31" spans="1:9" ht="12.75">
      <c r="A31" s="24" t="s">
        <v>58</v>
      </c>
      <c r="B31" s="20">
        <f>MAY!B20</f>
        <v>0</v>
      </c>
      <c r="C31" s="20">
        <f>MAY!C20</f>
        <v>0</v>
      </c>
      <c r="D31" s="20">
        <f>MAY!D20</f>
        <v>0</v>
      </c>
      <c r="E31" s="20">
        <f>MAY!E20</f>
        <v>0</v>
      </c>
      <c r="F31" s="20">
        <f>MAY!F20</f>
        <v>0</v>
      </c>
      <c r="G31" s="20">
        <f>MAY!G20</f>
        <v>0</v>
      </c>
      <c r="H31" s="20">
        <f>MAY!H20</f>
        <v>0</v>
      </c>
      <c r="I31" s="20">
        <f t="shared" si="2"/>
        <v>0</v>
      </c>
    </row>
    <row r="32" spans="1:9" ht="12.75">
      <c r="A32" s="24" t="s">
        <v>59</v>
      </c>
      <c r="B32" s="20">
        <f>JUN!B20</f>
        <v>0</v>
      </c>
      <c r="C32" s="20">
        <f>JUN!C20</f>
        <v>0</v>
      </c>
      <c r="D32" s="20">
        <f>JUN!D20</f>
        <v>0</v>
      </c>
      <c r="E32" s="20">
        <f>JUN!E20</f>
        <v>0</v>
      </c>
      <c r="F32" s="20">
        <f>JUN!F20</f>
        <v>0</v>
      </c>
      <c r="G32" s="20">
        <f>JUN!G20</f>
        <v>0</v>
      </c>
      <c r="H32" s="20">
        <f>JUN!H20</f>
        <v>0</v>
      </c>
      <c r="I32" s="20">
        <f t="shared" si="2"/>
        <v>0</v>
      </c>
    </row>
    <row r="33" spans="1:9" ht="12.75">
      <c r="A33" s="17" t="s">
        <v>47</v>
      </c>
      <c r="B33" s="20">
        <f aca="true" t="shared" si="3" ref="B33:I33">SUM(B21:B32)/COUNTIF(B21:B32,"&lt;&gt;0")</f>
        <v>115.625</v>
      </c>
      <c r="C33" s="20">
        <f t="shared" si="3"/>
        <v>3.1666666666666665</v>
      </c>
      <c r="D33" s="20" t="e">
        <f t="shared" si="3"/>
        <v>#DIV/0!</v>
      </c>
      <c r="E33" s="20">
        <f t="shared" si="3"/>
        <v>34.25</v>
      </c>
      <c r="F33" s="20">
        <f t="shared" si="3"/>
        <v>120.5</v>
      </c>
      <c r="G33" s="20">
        <f t="shared" si="3"/>
        <v>3.875</v>
      </c>
      <c r="H33" s="20">
        <f t="shared" si="3"/>
        <v>877.875</v>
      </c>
      <c r="I33" s="20">
        <f t="shared" si="3"/>
        <v>1154.5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71</v>
      </c>
      <c r="C36" s="14" t="s">
        <v>70</v>
      </c>
      <c r="D36" s="14" t="s">
        <v>69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JUL!B31</f>
        <v>87496</v>
      </c>
      <c r="C37" s="20">
        <f>JUL!C31</f>
        <v>4918</v>
      </c>
      <c r="D37" s="20">
        <f>JUL!D31</f>
        <v>0</v>
      </c>
      <c r="E37" s="20">
        <f>JUL!E31</f>
        <v>8050</v>
      </c>
      <c r="F37" s="20">
        <f>JUL!F31</f>
        <v>25056</v>
      </c>
      <c r="G37" s="20">
        <f>JUL!G31</f>
        <v>1756</v>
      </c>
      <c r="H37" s="20">
        <f>JUL!H31</f>
        <v>430705</v>
      </c>
      <c r="I37" s="20">
        <f aca="true" t="shared" si="4" ref="I37:I48">SUM(B37:H37)</f>
        <v>557981</v>
      </c>
    </row>
    <row r="38" spans="1:9" ht="12.75">
      <c r="A38" s="24" t="s">
        <v>49</v>
      </c>
      <c r="B38" s="20">
        <f>AUG!B31</f>
        <v>94457</v>
      </c>
      <c r="C38" s="20">
        <f>AUG!C31</f>
        <v>1858</v>
      </c>
      <c r="D38" s="20">
        <f>AUG!D31</f>
        <v>0</v>
      </c>
      <c r="E38" s="20">
        <f>AUG!E31</f>
        <v>10877</v>
      </c>
      <c r="F38" s="20">
        <f>AUG!F31</f>
        <v>27186</v>
      </c>
      <c r="G38" s="20">
        <f>AUG!G31</f>
        <v>1756</v>
      </c>
      <c r="H38" s="20">
        <f>AUG!H31</f>
        <v>425965</v>
      </c>
      <c r="I38" s="20">
        <f t="shared" si="4"/>
        <v>562099</v>
      </c>
    </row>
    <row r="39" spans="1:9" ht="12.75">
      <c r="A39" s="24" t="s">
        <v>50</v>
      </c>
      <c r="B39" s="20">
        <f>SEP!B31</f>
        <v>97438</v>
      </c>
      <c r="C39" s="20">
        <f>SEP!C31</f>
        <v>0</v>
      </c>
      <c r="D39" s="20">
        <f>SEP!D31</f>
        <v>0</v>
      </c>
      <c r="E39" s="20">
        <f>SEP!E31</f>
        <v>10461</v>
      </c>
      <c r="F39" s="20">
        <f>SEP!F31</f>
        <v>26251</v>
      </c>
      <c r="G39" s="20">
        <f>SEP!G31</f>
        <v>1758</v>
      </c>
      <c r="H39" s="20">
        <f>SEP!H31</f>
        <v>428746</v>
      </c>
      <c r="I39" s="20">
        <f t="shared" si="4"/>
        <v>564654</v>
      </c>
    </row>
    <row r="40" spans="1:9" ht="12.75">
      <c r="A40" s="24" t="s">
        <v>51</v>
      </c>
      <c r="B40" s="20">
        <f>OCT!B31</f>
        <v>99556</v>
      </c>
      <c r="C40" s="20">
        <f>OCT!C31</f>
        <v>3607</v>
      </c>
      <c r="D40" s="20">
        <f>OCT!D31</f>
        <v>0</v>
      </c>
      <c r="E40" s="20">
        <f>OCT!E31</f>
        <v>10401</v>
      </c>
      <c r="F40" s="20">
        <f>OCT!F31</f>
        <v>28292</v>
      </c>
      <c r="G40" s="20">
        <f>OCT!G31</f>
        <v>1824</v>
      </c>
      <c r="H40" s="20">
        <f>OCT!H31</f>
        <v>459397</v>
      </c>
      <c r="I40" s="20">
        <f t="shared" si="4"/>
        <v>603077</v>
      </c>
    </row>
    <row r="41" spans="1:9" ht="12.75">
      <c r="A41" s="24" t="s">
        <v>52</v>
      </c>
      <c r="B41" s="20">
        <f>NOV!B31</f>
        <v>95643</v>
      </c>
      <c r="C41" s="20">
        <f>NOV!C31</f>
        <v>2563</v>
      </c>
      <c r="D41" s="20">
        <f>NOV!D31</f>
        <v>0</v>
      </c>
      <c r="E41" s="20">
        <f>NOV!E31</f>
        <v>12517</v>
      </c>
      <c r="F41" s="20">
        <f>NOV!F31</f>
        <v>28009</v>
      </c>
      <c r="G41" s="20">
        <f>NOV!G31</f>
        <v>1196</v>
      </c>
      <c r="H41" s="20">
        <f>NOV!H31</f>
        <v>443266</v>
      </c>
      <c r="I41" s="20">
        <f t="shared" si="4"/>
        <v>583194</v>
      </c>
    </row>
    <row r="42" spans="1:9" ht="12.75">
      <c r="A42" s="24" t="s">
        <v>53</v>
      </c>
      <c r="B42" s="20">
        <f>DEC!B31</f>
        <v>94678</v>
      </c>
      <c r="C42" s="20">
        <f>DEC!C31</f>
        <v>1307</v>
      </c>
      <c r="D42" s="20">
        <f>DEC!D31</f>
        <v>0</v>
      </c>
      <c r="E42" s="20">
        <f>DEC!E31</f>
        <v>11130</v>
      </c>
      <c r="F42" s="20">
        <f>DEC!F31</f>
        <v>28027</v>
      </c>
      <c r="G42" s="20">
        <f>DEC!G31</f>
        <v>1196</v>
      </c>
      <c r="H42" s="20">
        <f>DEC!H31</f>
        <v>445379</v>
      </c>
      <c r="I42" s="20">
        <f t="shared" si="4"/>
        <v>581717</v>
      </c>
    </row>
    <row r="43" spans="1:9" ht="12.75">
      <c r="A43" s="24" t="s">
        <v>54</v>
      </c>
      <c r="B43" s="20">
        <f>JAN!B31</f>
        <v>96732</v>
      </c>
      <c r="C43" s="20">
        <f>JAN!C31</f>
        <v>3247</v>
      </c>
      <c r="D43" s="20">
        <f>JAN!D31</f>
        <v>0</v>
      </c>
      <c r="E43" s="20">
        <f>JAN!E31</f>
        <v>9408</v>
      </c>
      <c r="F43" s="20">
        <f>JAN!F31</f>
        <v>26659</v>
      </c>
      <c r="G43" s="20">
        <f>JAN!G31</f>
        <v>1196</v>
      </c>
      <c r="H43" s="20">
        <f>JAN!H31</f>
        <v>437606</v>
      </c>
      <c r="I43" s="20">
        <f t="shared" si="4"/>
        <v>574848</v>
      </c>
    </row>
    <row r="44" spans="1:9" ht="12.75">
      <c r="A44" s="24" t="s">
        <v>55</v>
      </c>
      <c r="B44" s="20">
        <f>FEB!B31</f>
        <v>97095</v>
      </c>
      <c r="C44" s="20">
        <f>FEB!C31</f>
        <v>0</v>
      </c>
      <c r="D44" s="20">
        <f>FEB!D31</f>
        <v>0</v>
      </c>
      <c r="E44" s="20">
        <f>FEB!E31</f>
        <v>10004</v>
      </c>
      <c r="F44" s="20">
        <f>FEB!F31</f>
        <v>26507</v>
      </c>
      <c r="G44" s="20">
        <f>FEB!G31</f>
        <v>866</v>
      </c>
      <c r="H44" s="20">
        <f>FEB!H31</f>
        <v>438226</v>
      </c>
      <c r="I44" s="20">
        <f t="shared" si="4"/>
        <v>572698</v>
      </c>
    </row>
    <row r="45" spans="1:9" ht="12.75">
      <c r="A45" s="24" t="s">
        <v>56</v>
      </c>
      <c r="B45" s="20">
        <f>MAR!B31</f>
        <v>0</v>
      </c>
      <c r="C45" s="20">
        <f>MAR!C31</f>
        <v>0</v>
      </c>
      <c r="D45" s="20">
        <f>MAR!D31</f>
        <v>0</v>
      </c>
      <c r="E45" s="20">
        <f>MAR!E31</f>
        <v>0</v>
      </c>
      <c r="F45" s="20">
        <f>MAR!F31</f>
        <v>0</v>
      </c>
      <c r="G45" s="20">
        <f>MAR!G31</f>
        <v>0</v>
      </c>
      <c r="H45" s="20">
        <f>MAR!H31</f>
        <v>0</v>
      </c>
      <c r="I45" s="20">
        <f t="shared" si="4"/>
        <v>0</v>
      </c>
    </row>
    <row r="46" spans="1:9" ht="12.75">
      <c r="A46" s="24" t="s">
        <v>57</v>
      </c>
      <c r="B46" s="20">
        <f>APR!B31</f>
        <v>0</v>
      </c>
      <c r="C46" s="20">
        <f>APR!C31</f>
        <v>0</v>
      </c>
      <c r="D46" s="20">
        <f>APR!D31</f>
        <v>0</v>
      </c>
      <c r="E46" s="20">
        <f>APR!E31</f>
        <v>0</v>
      </c>
      <c r="F46" s="20">
        <f>APR!F31</f>
        <v>0</v>
      </c>
      <c r="G46" s="20">
        <f>APR!G31</f>
        <v>0</v>
      </c>
      <c r="H46" s="20">
        <f>APR!H31</f>
        <v>0</v>
      </c>
      <c r="I46" s="20">
        <f t="shared" si="4"/>
        <v>0</v>
      </c>
    </row>
    <row r="47" spans="1:9" ht="12.75">
      <c r="A47" s="24" t="s">
        <v>58</v>
      </c>
      <c r="B47" s="20">
        <f>MAY!B31</f>
        <v>0</v>
      </c>
      <c r="C47" s="20">
        <f>MAY!C31</f>
        <v>0</v>
      </c>
      <c r="D47" s="20">
        <f>MAY!D31</f>
        <v>0</v>
      </c>
      <c r="E47" s="20">
        <f>MAY!E31</f>
        <v>0</v>
      </c>
      <c r="F47" s="20">
        <f>MAY!F31</f>
        <v>0</v>
      </c>
      <c r="G47" s="20">
        <f>MAY!G31</f>
        <v>0</v>
      </c>
      <c r="H47" s="20">
        <f>MAY!H31</f>
        <v>0</v>
      </c>
      <c r="I47" s="20">
        <f t="shared" si="4"/>
        <v>0</v>
      </c>
    </row>
    <row r="48" spans="1:9" ht="12.75">
      <c r="A48" s="24" t="s">
        <v>59</v>
      </c>
      <c r="B48" s="20">
        <f>JUN!B31</f>
        <v>0</v>
      </c>
      <c r="C48" s="20">
        <f>JUN!C31</f>
        <v>0</v>
      </c>
      <c r="D48" s="20">
        <f>JUN!D31</f>
        <v>0</v>
      </c>
      <c r="E48" s="20">
        <f>JUN!E31</f>
        <v>0</v>
      </c>
      <c r="F48" s="20">
        <f>JUN!F31</f>
        <v>0</v>
      </c>
      <c r="G48" s="20">
        <f>JUN!G31</f>
        <v>0</v>
      </c>
      <c r="H48" s="20">
        <f>JUN!H31</f>
        <v>0</v>
      </c>
      <c r="I48" s="20">
        <f t="shared" si="4"/>
        <v>0</v>
      </c>
    </row>
    <row r="49" spans="1:9" ht="12.75">
      <c r="A49" s="17" t="s">
        <v>47</v>
      </c>
      <c r="B49" s="20">
        <f aca="true" t="shared" si="5" ref="B49:I49">SUM(B37:B48)/COUNTIF(B37:B48,"&lt;&gt;0")</f>
        <v>95386.875</v>
      </c>
      <c r="C49" s="20">
        <f t="shared" si="5"/>
        <v>2916.6666666666665</v>
      </c>
      <c r="D49" s="20" t="e">
        <f t="shared" si="5"/>
        <v>#DIV/0!</v>
      </c>
      <c r="E49" s="20">
        <f t="shared" si="5"/>
        <v>10356</v>
      </c>
      <c r="F49" s="20">
        <f t="shared" si="5"/>
        <v>26998.375</v>
      </c>
      <c r="G49" s="20">
        <f t="shared" si="5"/>
        <v>1443.5</v>
      </c>
      <c r="H49" s="20">
        <f t="shared" si="5"/>
        <v>438661.25</v>
      </c>
      <c r="I49" s="20">
        <f t="shared" si="5"/>
        <v>575033.5</v>
      </c>
    </row>
    <row r="50" spans="1:9" ht="12.75">
      <c r="A50" s="17"/>
      <c r="B50" s="20"/>
      <c r="C50" s="20"/>
      <c r="D50" s="20"/>
      <c r="E50" s="20"/>
      <c r="F50" s="20"/>
      <c r="G50" s="20"/>
      <c r="H50" s="20"/>
      <c r="I50" s="20"/>
    </row>
    <row r="53" ht="12.75">
      <c r="A53" s="18" t="s">
        <v>74</v>
      </c>
    </row>
    <row r="54" ht="12.75">
      <c r="A54" s="18"/>
    </row>
    <row r="55" spans="3:13" ht="12.75">
      <c r="C55" s="48" t="s">
        <v>19</v>
      </c>
      <c r="D55" s="49"/>
      <c r="E55" s="50"/>
      <c r="G55" s="48" t="s">
        <v>23</v>
      </c>
      <c r="H55" s="49"/>
      <c r="I55" s="50"/>
      <c r="K55" s="48" t="s">
        <v>24</v>
      </c>
      <c r="L55" s="49"/>
      <c r="M55" s="50"/>
    </row>
    <row r="56" spans="3:13" ht="12.75">
      <c r="C56" s="26"/>
      <c r="D56" s="26"/>
      <c r="E56" s="26" t="s">
        <v>72</v>
      </c>
      <c r="G56" s="26"/>
      <c r="H56" s="26"/>
      <c r="I56" s="26" t="s">
        <v>72</v>
      </c>
      <c r="K56" s="26"/>
      <c r="L56" s="26"/>
      <c r="M56" s="26" t="s">
        <v>72</v>
      </c>
    </row>
    <row r="57" spans="1:13" ht="12.75">
      <c r="A57" s="31" t="s">
        <v>46</v>
      </c>
      <c r="C57" s="26" t="s">
        <v>20</v>
      </c>
      <c r="D57" s="26" t="s">
        <v>21</v>
      </c>
      <c r="E57" s="26" t="s">
        <v>73</v>
      </c>
      <c r="G57" s="26" t="s">
        <v>20</v>
      </c>
      <c r="H57" s="26" t="s">
        <v>21</v>
      </c>
      <c r="I57" s="26" t="s">
        <v>73</v>
      </c>
      <c r="K57" s="26" t="s">
        <v>20</v>
      </c>
      <c r="L57" s="26" t="s">
        <v>21</v>
      </c>
      <c r="M57" s="26" t="s">
        <v>73</v>
      </c>
    </row>
    <row r="58" spans="1:13" ht="12.75">
      <c r="A58" s="24" t="s">
        <v>48</v>
      </c>
      <c r="C58" s="32">
        <f>JUL!I42</f>
        <v>1133</v>
      </c>
      <c r="D58" s="32">
        <f>JUL!I43</f>
        <v>2524</v>
      </c>
      <c r="E58" s="34">
        <f>JUL!I44</f>
        <v>2.2277140335392764</v>
      </c>
      <c r="G58" s="32">
        <f>JUL!I47</f>
        <v>872</v>
      </c>
      <c r="H58" s="32">
        <f>JUL!I48</f>
        <v>1953</v>
      </c>
      <c r="I58" s="34">
        <f>JUL!I49</f>
        <v>2.239678899082569</v>
      </c>
      <c r="K58" s="32">
        <f>JUL!I52</f>
        <v>261</v>
      </c>
      <c r="L58" s="32">
        <f>JUL!I53</f>
        <v>571</v>
      </c>
      <c r="M58" s="34">
        <f>JUL!I54</f>
        <v>2.1877394636015324</v>
      </c>
    </row>
    <row r="59" spans="1:13" ht="12.75">
      <c r="A59" s="24" t="s">
        <v>49</v>
      </c>
      <c r="C59" s="32">
        <f>AUG!I42</f>
        <v>1154</v>
      </c>
      <c r="D59" s="32">
        <f>AUG!I43</f>
        <v>2561</v>
      </c>
      <c r="E59" s="34">
        <f>AUG!I44</f>
        <v>2.2192374350086657</v>
      </c>
      <c r="G59" s="32">
        <f>AUG!I47</f>
        <v>874</v>
      </c>
      <c r="H59" s="32">
        <f>AUG!I48</f>
        <v>1949</v>
      </c>
      <c r="I59" s="34">
        <f>AUG!I49</f>
        <v>2.2299771167048057</v>
      </c>
      <c r="K59" s="32">
        <f>AUG!I52</f>
        <v>275</v>
      </c>
      <c r="L59" s="32">
        <f>AUG!I53</f>
        <v>612</v>
      </c>
      <c r="M59" s="34">
        <f>AUG!I54</f>
        <v>2.2254545454545456</v>
      </c>
    </row>
    <row r="60" spans="1:13" ht="12.75">
      <c r="A60" s="24" t="s">
        <v>50</v>
      </c>
      <c r="C60" s="32">
        <f>SEP!I42</f>
        <v>1159</v>
      </c>
      <c r="D60" s="32">
        <f>SEP!I43</f>
        <v>2573</v>
      </c>
      <c r="E60" s="34">
        <f>SEP!I44</f>
        <v>2.2200172562553924</v>
      </c>
      <c r="G60" s="32">
        <f>SEP!I47</f>
        <v>882</v>
      </c>
      <c r="H60" s="32">
        <f>SEP!I48</f>
        <v>1964</v>
      </c>
      <c r="I60" s="34">
        <f>SEP!I49</f>
        <v>2.2267573696145124</v>
      </c>
      <c r="K60" s="32">
        <f>SEP!I52</f>
        <v>277</v>
      </c>
      <c r="L60" s="32">
        <f>SEP!I53</f>
        <v>609</v>
      </c>
      <c r="M60" s="34">
        <f>SEP!I54</f>
        <v>2.1985559566787005</v>
      </c>
    </row>
    <row r="61" spans="1:13" ht="12.75">
      <c r="A61" s="24" t="s">
        <v>51</v>
      </c>
      <c r="C61" s="32">
        <f>OCT!I42</f>
        <v>1174</v>
      </c>
      <c r="D61" s="32">
        <f>OCT!I43</f>
        <v>2625</v>
      </c>
      <c r="E61" s="34">
        <f>OCT!I44</f>
        <v>2.2359454855195913</v>
      </c>
      <c r="G61" s="32">
        <f>OCT!I47</f>
        <v>893</v>
      </c>
      <c r="H61" s="32">
        <f>OCT!I48</f>
        <v>2018</v>
      </c>
      <c r="I61" s="34">
        <f>OCT!I49</f>
        <v>2.25979843225084</v>
      </c>
      <c r="K61" s="32">
        <f>OCT!I52</f>
        <v>281</v>
      </c>
      <c r="L61" s="32">
        <f>OCT!I53</f>
        <v>607</v>
      </c>
      <c r="M61" s="34">
        <f>OCT!I54</f>
        <v>2.1601423487544484</v>
      </c>
    </row>
    <row r="62" spans="1:13" ht="12.75">
      <c r="A62" s="24" t="s">
        <v>52</v>
      </c>
      <c r="C62" s="32">
        <f>NOV!I42</f>
        <v>1154</v>
      </c>
      <c r="D62" s="32">
        <f>NOV!I43</f>
        <v>2564</v>
      </c>
      <c r="E62" s="34">
        <f>NOV!I44</f>
        <v>2.221837088388215</v>
      </c>
      <c r="G62" s="32">
        <f>NOV!I47</f>
        <v>871</v>
      </c>
      <c r="H62" s="32">
        <f>NOV!I48</f>
        <v>1969</v>
      </c>
      <c r="I62" s="34">
        <f>NOV!I49</f>
        <v>2.2606199770378876</v>
      </c>
      <c r="K62" s="32">
        <f>NOV!I52</f>
        <v>283</v>
      </c>
      <c r="L62" s="32">
        <f>NOV!I53</f>
        <v>595</v>
      </c>
      <c r="M62" s="34">
        <f>NOV!I54</f>
        <v>2.1024734982332154</v>
      </c>
    </row>
    <row r="63" spans="1:13" ht="12.75">
      <c r="A63" s="24" t="s">
        <v>53</v>
      </c>
      <c r="C63" s="32">
        <f>DEC!I42</f>
        <v>1156</v>
      </c>
      <c r="D63" s="32">
        <f>DEC!I43</f>
        <v>2571</v>
      </c>
      <c r="E63" s="34">
        <f>DEC!I44</f>
        <v>2.2240484429065743</v>
      </c>
      <c r="G63" s="32">
        <f>DEC!I47</f>
        <v>877</v>
      </c>
      <c r="H63" s="32">
        <f>DEC!I48</f>
        <v>1983</v>
      </c>
      <c r="I63" s="34">
        <f>DEC!I49</f>
        <v>2.2611174458380843</v>
      </c>
      <c r="K63" s="32">
        <f>DEC!I52</f>
        <v>279</v>
      </c>
      <c r="L63" s="32">
        <f>DEC!I53</f>
        <v>588</v>
      </c>
      <c r="M63" s="34">
        <f>DEC!I54</f>
        <v>2.10752688172043</v>
      </c>
    </row>
    <row r="64" spans="1:13" ht="12.75">
      <c r="A64" s="24" t="s">
        <v>54</v>
      </c>
      <c r="C64" s="32">
        <f>JAN!I42</f>
        <v>1151</v>
      </c>
      <c r="D64" s="32">
        <f>JAN!I43</f>
        <v>2571</v>
      </c>
      <c r="E64" s="34">
        <f>JAN!I44</f>
        <v>2.2337098175499563</v>
      </c>
      <c r="G64" s="32">
        <f>JAN!I47</f>
        <v>875</v>
      </c>
      <c r="H64" s="32">
        <f>JAN!I48</f>
        <v>1972</v>
      </c>
      <c r="I64" s="34">
        <f>JAN!I49</f>
        <v>2.2537142857142856</v>
      </c>
      <c r="K64" s="32">
        <f>JAN!I52</f>
        <v>276</v>
      </c>
      <c r="L64" s="32">
        <f>JAN!I53</f>
        <v>599</v>
      </c>
      <c r="M64" s="34">
        <f>JAN!I54</f>
        <v>2.170289855072464</v>
      </c>
    </row>
    <row r="65" spans="1:13" ht="12.75">
      <c r="A65" s="24" t="s">
        <v>55</v>
      </c>
      <c r="C65" s="32">
        <f>FEB!I42</f>
        <v>1155</v>
      </c>
      <c r="D65" s="32">
        <f>FEB!I43</f>
        <v>2541</v>
      </c>
      <c r="E65" s="34">
        <f>FEB!I44</f>
        <v>2.2</v>
      </c>
      <c r="G65" s="32">
        <f>FEB!I47</f>
        <v>879</v>
      </c>
      <c r="H65" s="32">
        <f>FEB!I48</f>
        <v>1950</v>
      </c>
      <c r="I65" s="34">
        <f>FEB!I49</f>
        <v>2.218430034129693</v>
      </c>
      <c r="K65" s="32">
        <f>FEB!I52</f>
        <v>276</v>
      </c>
      <c r="L65" s="32">
        <f>FEB!I53</f>
        <v>591</v>
      </c>
      <c r="M65" s="34">
        <f>FEB!I54</f>
        <v>2.141304347826087</v>
      </c>
    </row>
    <row r="66" spans="1:13" ht="12.75">
      <c r="A66" s="24" t="s">
        <v>56</v>
      </c>
      <c r="C66" s="32">
        <f>MAR!I42</f>
        <v>0</v>
      </c>
      <c r="D66" s="32">
        <f>MAR!I43</f>
        <v>0</v>
      </c>
      <c r="E66" s="34" t="e">
        <f>MAR!I44</f>
        <v>#DIV/0!</v>
      </c>
      <c r="G66" s="32">
        <f>MAR!I47</f>
        <v>0</v>
      </c>
      <c r="H66" s="32">
        <f>MAR!I48</f>
        <v>0</v>
      </c>
      <c r="I66" s="34" t="e">
        <f>MAR!I49</f>
        <v>#DIV/0!</v>
      </c>
      <c r="K66" s="32">
        <f>MAR!I52</f>
        <v>0</v>
      </c>
      <c r="L66" s="32">
        <f>MAR!I53</f>
        <v>0</v>
      </c>
      <c r="M66" s="34" t="e">
        <f>MAR!I54</f>
        <v>#DIV/0!</v>
      </c>
    </row>
    <row r="67" spans="1:13" ht="12.75">
      <c r="A67" s="24" t="s">
        <v>57</v>
      </c>
      <c r="C67" s="32">
        <f>APR!I42</f>
        <v>0</v>
      </c>
      <c r="D67" s="32">
        <f>APR!I43</f>
        <v>0</v>
      </c>
      <c r="E67" s="34" t="e">
        <f>APR!I44</f>
        <v>#DIV/0!</v>
      </c>
      <c r="G67" s="32">
        <f>APR!I47</f>
        <v>0</v>
      </c>
      <c r="H67" s="32">
        <f>APR!I48</f>
        <v>0</v>
      </c>
      <c r="I67" s="34" t="e">
        <f>APR!I49</f>
        <v>#DIV/0!</v>
      </c>
      <c r="K67" s="32">
        <f>APR!I52</f>
        <v>0</v>
      </c>
      <c r="L67" s="32">
        <f>APR!I53</f>
        <v>0</v>
      </c>
      <c r="M67" s="34" t="e">
        <f>APR!I54</f>
        <v>#DIV/0!</v>
      </c>
    </row>
    <row r="68" spans="1:13" ht="12.75">
      <c r="A68" s="24" t="s">
        <v>58</v>
      </c>
      <c r="C68" s="32">
        <f>MAY!I42</f>
        <v>0</v>
      </c>
      <c r="D68" s="32">
        <f>MAY!I43</f>
        <v>0</v>
      </c>
      <c r="E68" s="34" t="e">
        <f>MAY!I44</f>
        <v>#DIV/0!</v>
      </c>
      <c r="G68" s="32">
        <f>MAY!I47</f>
        <v>0</v>
      </c>
      <c r="H68" s="32">
        <f>MAY!I48</f>
        <v>0</v>
      </c>
      <c r="I68" s="34" t="e">
        <f>MAY!I49</f>
        <v>#DIV/0!</v>
      </c>
      <c r="K68" s="32">
        <f>MAY!I52</f>
        <v>0</v>
      </c>
      <c r="L68" s="32">
        <f>MAY!I53</f>
        <v>0</v>
      </c>
      <c r="M68" s="34" t="e">
        <f>MAY!I54</f>
        <v>#DIV/0!</v>
      </c>
    </row>
    <row r="69" spans="1:13" ht="12.75">
      <c r="A69" s="24" t="s">
        <v>59</v>
      </c>
      <c r="C69" s="32">
        <f>JUN!I42</f>
        <v>0</v>
      </c>
      <c r="D69" s="32">
        <f>JUN!I43</f>
        <v>0</v>
      </c>
      <c r="E69" s="34" t="e">
        <f>JUN!I44</f>
        <v>#DIV/0!</v>
      </c>
      <c r="G69" s="32">
        <f>JUN!I47</f>
        <v>0</v>
      </c>
      <c r="H69" s="32">
        <f>JUN!I48</f>
        <v>0</v>
      </c>
      <c r="I69" s="34" t="e">
        <f>JUN!I49</f>
        <v>#DIV/0!</v>
      </c>
      <c r="K69" s="32">
        <f>JUN!I52</f>
        <v>0</v>
      </c>
      <c r="L69" s="32">
        <f>JUN!I53</f>
        <v>0</v>
      </c>
      <c r="M69" s="34" t="e">
        <f>JUN!I54</f>
        <v>#DIV/0!</v>
      </c>
    </row>
    <row r="70" spans="1:13" ht="12.75">
      <c r="A70" s="33" t="s">
        <v>47</v>
      </c>
      <c r="C70" s="20">
        <f>SUM(C58:C69)/COUNTIF(C58:C69,"&lt;&gt;0")</f>
        <v>1154.5</v>
      </c>
      <c r="D70" s="20">
        <f>SUM(D58:D69)/COUNTIF(D58:D69,"&lt;&gt;0")</f>
        <v>2566.25</v>
      </c>
      <c r="E70" s="34">
        <f>D70/C70</f>
        <v>2.2228237332178433</v>
      </c>
      <c r="G70" s="20">
        <f>SUM(G58:G69)/COUNTIF(G58:G69,"&lt;&gt;0")</f>
        <v>877.875</v>
      </c>
      <c r="H70" s="20">
        <f>SUM(H58:H69)/COUNTIF(H58:H69,"&lt;&gt;0")</f>
        <v>1969.75</v>
      </c>
      <c r="I70" s="34">
        <f>H70/G70</f>
        <v>2.2437704684607715</v>
      </c>
      <c r="K70" s="20">
        <f>SUM(K58:K69)/COUNTIF(K58:K69,"&lt;&gt;0")</f>
        <v>276</v>
      </c>
      <c r="L70" s="20">
        <f>SUM(L58:L69)/COUNTIF(L58:L69,"&lt;&gt;0")</f>
        <v>596.5</v>
      </c>
      <c r="M70" s="34">
        <f>L70/K70</f>
        <v>2.161231884057971</v>
      </c>
    </row>
    <row r="76" ht="12.75">
      <c r="A76" s="18" t="s">
        <v>75</v>
      </c>
    </row>
    <row r="78" spans="2:12" ht="12.75">
      <c r="B78" s="48" t="s">
        <v>43</v>
      </c>
      <c r="C78" s="49"/>
      <c r="D78" s="50"/>
      <c r="F78" s="48" t="s">
        <v>4</v>
      </c>
      <c r="G78" s="49"/>
      <c r="H78" s="50"/>
      <c r="J78" s="48" t="s">
        <v>71</v>
      </c>
      <c r="K78" s="49"/>
      <c r="L78" s="50"/>
    </row>
    <row r="79" spans="2:12" ht="12.75">
      <c r="B79" s="26"/>
      <c r="C79" s="26"/>
      <c r="D79" s="26" t="s">
        <v>72</v>
      </c>
      <c r="F79" s="26"/>
      <c r="G79" s="26"/>
      <c r="H79" s="26" t="s">
        <v>72</v>
      </c>
      <c r="J79" s="26"/>
      <c r="K79" s="26"/>
      <c r="L79" s="26" t="s">
        <v>72</v>
      </c>
    </row>
    <row r="80" spans="1:12" ht="12.75">
      <c r="A80" s="31" t="s">
        <v>46</v>
      </c>
      <c r="B80" s="26" t="s">
        <v>20</v>
      </c>
      <c r="C80" s="26" t="s">
        <v>21</v>
      </c>
      <c r="D80" s="26" t="s">
        <v>73</v>
      </c>
      <c r="F80" s="26" t="s">
        <v>20</v>
      </c>
      <c r="G80" s="26" t="s">
        <v>21</v>
      </c>
      <c r="H80" s="26" t="s">
        <v>73</v>
      </c>
      <c r="J80" s="26" t="s">
        <v>20</v>
      </c>
      <c r="K80" s="26" t="s">
        <v>21</v>
      </c>
      <c r="L80" s="26" t="s">
        <v>73</v>
      </c>
    </row>
    <row r="81" spans="1:12" ht="12.75">
      <c r="A81" s="24" t="s">
        <v>48</v>
      </c>
      <c r="B81" s="32">
        <f>JUL!I61</f>
        <v>261</v>
      </c>
      <c r="C81" s="32">
        <f>JUL!I62</f>
        <v>571</v>
      </c>
      <c r="D81" s="34">
        <f>JUL!I63</f>
        <v>2.1877394636015324</v>
      </c>
      <c r="F81" s="32">
        <f>JUL!I66</f>
        <v>122</v>
      </c>
      <c r="G81" s="32">
        <f>JUL!I67</f>
        <v>131</v>
      </c>
      <c r="H81" s="34">
        <f>JUL!I68</f>
        <v>1.0737704918032787</v>
      </c>
      <c r="J81" s="32">
        <f>JUL!I71</f>
        <v>109</v>
      </c>
      <c r="K81" s="32">
        <f>JUL!I72</f>
        <v>391</v>
      </c>
      <c r="L81" s="34">
        <f>JUL!I73</f>
        <v>3.5871559633027523</v>
      </c>
    </row>
    <row r="82" spans="1:12" ht="12.75">
      <c r="A82" s="24" t="s">
        <v>49</v>
      </c>
      <c r="B82" s="32">
        <f>AUG!I61</f>
        <v>280</v>
      </c>
      <c r="C82" s="32">
        <f>AUG!I62</f>
        <v>612</v>
      </c>
      <c r="D82" s="34">
        <f>AUG!I63</f>
        <v>2.1857142857142855</v>
      </c>
      <c r="F82" s="32">
        <f>AUG!I66</f>
        <v>125</v>
      </c>
      <c r="G82" s="32">
        <f>AUG!I67</f>
        <v>142</v>
      </c>
      <c r="H82" s="34">
        <f>AUG!I68</f>
        <v>1.136</v>
      </c>
      <c r="J82" s="32">
        <f>AUG!I71</f>
        <v>116</v>
      </c>
      <c r="K82" s="32">
        <f>AUG!I72</f>
        <v>423</v>
      </c>
      <c r="L82" s="34">
        <f>AUG!I73</f>
        <v>3.646551724137931</v>
      </c>
    </row>
    <row r="83" spans="1:12" ht="12.75">
      <c r="A83" s="24" t="s">
        <v>50</v>
      </c>
      <c r="B83" s="32">
        <f>SEP!I61</f>
        <v>277</v>
      </c>
      <c r="C83" s="32">
        <f>SEP!I62</f>
        <v>609</v>
      </c>
      <c r="D83" s="34">
        <f>SEP!I63</f>
        <v>2.1985559566787005</v>
      </c>
      <c r="F83" s="32">
        <f>SEP!I66</f>
        <v>123</v>
      </c>
      <c r="G83" s="32">
        <f>SEP!I67</f>
        <v>135</v>
      </c>
      <c r="H83" s="34">
        <f>SEP!I68</f>
        <v>1.0975609756097562</v>
      </c>
      <c r="J83" s="32">
        <f>SEP!I71</f>
        <v>119</v>
      </c>
      <c r="K83" s="32">
        <f>SEP!I72</f>
        <v>438</v>
      </c>
      <c r="L83" s="34">
        <f>SEP!I73</f>
        <v>3.680672268907563</v>
      </c>
    </row>
    <row r="84" spans="1:12" ht="12.75">
      <c r="A84" s="24" t="s">
        <v>51</v>
      </c>
      <c r="B84" s="32">
        <f>OCT!I61</f>
        <v>281</v>
      </c>
      <c r="C84" s="32">
        <f>OCT!I62</f>
        <v>607</v>
      </c>
      <c r="D84" s="34">
        <f>OCT!I63</f>
        <v>2.1601423487544484</v>
      </c>
      <c r="F84" s="32">
        <f>OCT!I66</f>
        <v>128</v>
      </c>
      <c r="G84" s="32">
        <f>OCT!I67</f>
        <v>137</v>
      </c>
      <c r="H84" s="34">
        <f>OCT!I68</f>
        <v>1.0703125</v>
      </c>
      <c r="J84" s="32">
        <f>OCT!I71</f>
        <v>115</v>
      </c>
      <c r="K84" s="32">
        <f>OCT!I67</f>
        <v>137</v>
      </c>
      <c r="L84" s="34">
        <f>OCT!I73</f>
        <v>3.643478260869565</v>
      </c>
    </row>
    <row r="85" spans="1:12" ht="12.75">
      <c r="A85" s="24" t="s">
        <v>52</v>
      </c>
      <c r="B85" s="32">
        <f>NOV!I61</f>
        <v>283</v>
      </c>
      <c r="C85" s="32">
        <f>NOV!I62</f>
        <v>595</v>
      </c>
      <c r="D85" s="34">
        <f>NOV!I63</f>
        <v>2.1024734982332154</v>
      </c>
      <c r="F85" s="32">
        <f>NOV!I66</f>
        <v>126</v>
      </c>
      <c r="G85" s="32">
        <f>NOV!I67</f>
        <v>135</v>
      </c>
      <c r="H85" s="34">
        <f>NOV!I63</f>
        <v>2.1024734982332154</v>
      </c>
      <c r="J85" s="32">
        <f>NOV!I71</f>
        <v>113</v>
      </c>
      <c r="K85" s="32">
        <f>NOV!I72</f>
        <v>407</v>
      </c>
      <c r="L85" s="34">
        <f>NOV!I73</f>
        <v>3.601769911504425</v>
      </c>
    </row>
    <row r="86" spans="1:12" ht="12.75">
      <c r="A86" s="24" t="s">
        <v>53</v>
      </c>
      <c r="B86" s="32">
        <f>DEC!I61</f>
        <v>279</v>
      </c>
      <c r="C86" s="32">
        <f>DEC!I62</f>
        <v>588</v>
      </c>
      <c r="D86" s="34">
        <f>DEC!I63</f>
        <v>2.10752688172043</v>
      </c>
      <c r="F86" s="32">
        <f>DEC!I66</f>
        <v>126</v>
      </c>
      <c r="G86" s="32">
        <f>DEC!I67</f>
        <v>135</v>
      </c>
      <c r="H86" s="34">
        <f>DEC!I63</f>
        <v>2.10752688172043</v>
      </c>
      <c r="J86" s="32">
        <f>DEC!I71</f>
        <v>115</v>
      </c>
      <c r="K86" s="32">
        <f>DEC!I72</f>
        <v>411</v>
      </c>
      <c r="L86" s="34">
        <f>DEC!I73</f>
        <v>3.5739130434782607</v>
      </c>
    </row>
    <row r="87" spans="1:12" ht="12.75">
      <c r="A87" s="24" t="s">
        <v>54</v>
      </c>
      <c r="B87" s="32">
        <f>JAN!I61</f>
        <v>276</v>
      </c>
      <c r="C87" s="32">
        <f>JAN!I62</f>
        <v>599</v>
      </c>
      <c r="D87" s="34">
        <f>JAN!I63</f>
        <v>2.170289855072464</v>
      </c>
      <c r="F87" s="32">
        <f>JAN!I66</f>
        <v>123</v>
      </c>
      <c r="G87" s="32">
        <f>JAN!I67</f>
        <v>132</v>
      </c>
      <c r="H87" s="34">
        <f>JAN!I68</f>
        <v>1.0731707317073171</v>
      </c>
      <c r="J87" s="32">
        <f>JAN!I71</f>
        <v>117</v>
      </c>
      <c r="K87" s="32">
        <f>JAN!I72</f>
        <v>419</v>
      </c>
      <c r="L87" s="34">
        <f>JAN!I73</f>
        <v>3.5811965811965814</v>
      </c>
    </row>
    <row r="88" spans="1:12" ht="12.75">
      <c r="A88" s="24" t="s">
        <v>55</v>
      </c>
      <c r="B88" s="32">
        <f>FEB!I61</f>
        <v>276</v>
      </c>
      <c r="C88" s="32">
        <f>FEB!I62</f>
        <v>591</v>
      </c>
      <c r="D88" s="34">
        <f>FEB!I63</f>
        <v>2.141304347826087</v>
      </c>
      <c r="F88" s="32">
        <f>FEB!I66</f>
        <v>122</v>
      </c>
      <c r="G88" s="32">
        <f>FEB!I67</f>
        <v>131</v>
      </c>
      <c r="H88" s="34">
        <f>FEB!I68</f>
        <v>1.0737704918032787</v>
      </c>
      <c r="J88" s="32">
        <f>FEB!I71</f>
        <v>121</v>
      </c>
      <c r="K88" s="32">
        <f>FEB!I72</f>
        <v>427</v>
      </c>
      <c r="L88" s="34">
        <f>FEB!I73</f>
        <v>3.5289256198347108</v>
      </c>
    </row>
    <row r="89" spans="1:12" ht="12.75">
      <c r="A89" s="24" t="s">
        <v>56</v>
      </c>
      <c r="B89" s="32">
        <f>MAR!I61</f>
        <v>0</v>
      </c>
      <c r="C89" s="32">
        <f>MAR!I62</f>
        <v>0</v>
      </c>
      <c r="D89" s="34" t="e">
        <f>MAR!I63</f>
        <v>#DIV/0!</v>
      </c>
      <c r="F89" s="32">
        <f>MAR!I66</f>
        <v>0</v>
      </c>
      <c r="G89" s="32">
        <f>MAR!I67</f>
        <v>0</v>
      </c>
      <c r="H89" s="34" t="e">
        <f>MAR!I68</f>
        <v>#DIV/0!</v>
      </c>
      <c r="J89" s="32">
        <f>MAR!I71</f>
        <v>0</v>
      </c>
      <c r="K89" s="32">
        <f>MAR!I72</f>
        <v>0</v>
      </c>
      <c r="L89" s="34" t="e">
        <f>MAR!I73</f>
        <v>#DIV/0!</v>
      </c>
    </row>
    <row r="90" spans="1:12" ht="12.75">
      <c r="A90" s="24" t="s">
        <v>57</v>
      </c>
      <c r="B90" s="32">
        <f>APR!I61</f>
        <v>0</v>
      </c>
      <c r="C90" s="32">
        <f>APR!I62</f>
        <v>0</v>
      </c>
      <c r="D90" s="34" t="e">
        <f>APR!I63</f>
        <v>#DIV/0!</v>
      </c>
      <c r="F90" s="32">
        <f>APR!I66</f>
        <v>0</v>
      </c>
      <c r="G90" s="32">
        <f>APR!I67</f>
        <v>0</v>
      </c>
      <c r="H90" s="34" t="e">
        <f>APR!I68</f>
        <v>#DIV/0!</v>
      </c>
      <c r="J90" s="32">
        <f>APR!I71</f>
        <v>0</v>
      </c>
      <c r="K90" s="32">
        <f>APR!I72</f>
        <v>0</v>
      </c>
      <c r="L90" s="34" t="e">
        <f>APR!I73</f>
        <v>#DIV/0!</v>
      </c>
    </row>
    <row r="91" spans="1:12" ht="12.75">
      <c r="A91" s="24" t="s">
        <v>58</v>
      </c>
      <c r="B91" s="32">
        <f>MAY!I61</f>
        <v>0</v>
      </c>
      <c r="C91" s="32">
        <f>MAY!I62</f>
        <v>0</v>
      </c>
      <c r="D91" s="34" t="e">
        <f>MAY!I63</f>
        <v>#DIV/0!</v>
      </c>
      <c r="F91" s="32">
        <f>MAY!I66</f>
        <v>0</v>
      </c>
      <c r="G91" s="32">
        <f>MAY!I67</f>
        <v>0</v>
      </c>
      <c r="H91" s="34" t="e">
        <f>MAY!I68</f>
        <v>#DIV/0!</v>
      </c>
      <c r="J91" s="32">
        <f>MAY!I71</f>
        <v>0</v>
      </c>
      <c r="K91" s="32">
        <f>MAY!I72</f>
        <v>0</v>
      </c>
      <c r="L91" s="34" t="e">
        <f>MAY!I73</f>
        <v>#DIV/0!</v>
      </c>
    </row>
    <row r="92" spans="1:12" ht="12.75">
      <c r="A92" s="24" t="s">
        <v>59</v>
      </c>
      <c r="B92" s="32">
        <f>JUN!I61</f>
        <v>0</v>
      </c>
      <c r="C92" s="32">
        <f>JUN!I62</f>
        <v>0</v>
      </c>
      <c r="D92" s="34" t="e">
        <f>JUN!I63</f>
        <v>#DIV/0!</v>
      </c>
      <c r="F92" s="32">
        <f>JUN!I66</f>
        <v>0</v>
      </c>
      <c r="G92" s="32">
        <f>JUN!I67</f>
        <v>0</v>
      </c>
      <c r="H92" s="34" t="e">
        <f>JUN!I68</f>
        <v>#DIV/0!</v>
      </c>
      <c r="J92" s="32">
        <f>JUN!I71</f>
        <v>0</v>
      </c>
      <c r="K92" s="32">
        <f>JUN!I72</f>
        <v>0</v>
      </c>
      <c r="L92" s="34" t="e">
        <f>JUN!I73</f>
        <v>#DIV/0!</v>
      </c>
    </row>
    <row r="93" spans="1:12" ht="12.75">
      <c r="A93" s="33" t="s">
        <v>47</v>
      </c>
      <c r="B93" s="20">
        <f>SUM(B81:B92)/COUNTIF(B81:B92,"&lt;&gt;0")</f>
        <v>276.625</v>
      </c>
      <c r="C93" s="20">
        <f>SUM(C81:C92)/COUNTIF(C81:C92,"&lt;&gt;0")</f>
        <v>596.5</v>
      </c>
      <c r="D93" s="34">
        <f>C93/B93</f>
        <v>2.15634884771803</v>
      </c>
      <c r="F93" s="20">
        <f>SUM(F81:F92)/COUNTIF(F81:F92,"&lt;&gt;0")</f>
        <v>124.375</v>
      </c>
      <c r="G93" s="20">
        <f>SUM(G81:G92)/COUNTIF(G81:G92,"&lt;&gt;0")</f>
        <v>134.75</v>
      </c>
      <c r="H93" s="34">
        <f>G93/F93</f>
        <v>1.0834170854271357</v>
      </c>
      <c r="J93" s="20">
        <f>SUM(J81:J92)/COUNTIF(J81:J92,"&lt;&gt;0")</f>
        <v>115.625</v>
      </c>
      <c r="K93" s="20">
        <f>SUM(K81:K92)/COUNTIF(K81:K92,"&lt;&gt;0")</f>
        <v>381.625</v>
      </c>
      <c r="L93" s="34">
        <f>K93/J93</f>
        <v>3.3005405405405406</v>
      </c>
    </row>
    <row r="97" spans="2:12" ht="12.75">
      <c r="B97" s="48" t="s">
        <v>70</v>
      </c>
      <c r="C97" s="49"/>
      <c r="D97" s="50"/>
      <c r="F97" s="48" t="s">
        <v>2</v>
      </c>
      <c r="G97" s="49"/>
      <c r="H97" s="50"/>
      <c r="J97" s="48" t="s">
        <v>69</v>
      </c>
      <c r="K97" s="49"/>
      <c r="L97" s="50"/>
    </row>
    <row r="98" spans="2:12" ht="12.75">
      <c r="B98" s="26"/>
      <c r="C98" s="26"/>
      <c r="D98" s="26" t="s">
        <v>72</v>
      </c>
      <c r="F98" s="26"/>
      <c r="G98" s="26"/>
      <c r="H98" s="26" t="s">
        <v>72</v>
      </c>
      <c r="J98" s="26"/>
      <c r="K98" s="26"/>
      <c r="L98" s="26" t="s">
        <v>72</v>
      </c>
    </row>
    <row r="99" spans="1:12" ht="12.75">
      <c r="A99" s="31" t="s">
        <v>46</v>
      </c>
      <c r="B99" s="26" t="s">
        <v>20</v>
      </c>
      <c r="C99" s="26" t="s">
        <v>21</v>
      </c>
      <c r="D99" s="26" t="s">
        <v>73</v>
      </c>
      <c r="F99" s="26" t="s">
        <v>20</v>
      </c>
      <c r="G99" s="26" t="s">
        <v>21</v>
      </c>
      <c r="H99" s="26" t="s">
        <v>73</v>
      </c>
      <c r="J99" s="26" t="s">
        <v>20</v>
      </c>
      <c r="K99" s="26" t="s">
        <v>21</v>
      </c>
      <c r="L99" s="26" t="s">
        <v>73</v>
      </c>
    </row>
    <row r="100" spans="1:12" ht="12.75">
      <c r="A100" s="24" t="s">
        <v>48</v>
      </c>
      <c r="B100" s="32">
        <f>JUL!I76</f>
        <v>3</v>
      </c>
      <c r="C100" s="32">
        <f>JUL!I77</f>
        <v>21</v>
      </c>
      <c r="D100" s="34">
        <f>JUL!I78</f>
        <v>7</v>
      </c>
      <c r="F100" s="32">
        <f>JUL!I81</f>
        <v>27</v>
      </c>
      <c r="G100" s="32">
        <f>JUL!I82</f>
        <v>28</v>
      </c>
      <c r="H100" s="34">
        <f>JUL!I83</f>
        <v>1.037037037037037</v>
      </c>
      <c r="J100" s="32">
        <f>JUL!I86</f>
        <v>0</v>
      </c>
      <c r="K100" s="32">
        <f>JUL!I87</f>
        <v>0</v>
      </c>
      <c r="L100" s="34" t="e">
        <f>JUL!I88</f>
        <v>#DIV/0!</v>
      </c>
    </row>
    <row r="101" spans="1:12" ht="12.75">
      <c r="A101" s="24" t="s">
        <v>49</v>
      </c>
      <c r="B101" s="32">
        <f>AUG!I76</f>
        <v>3</v>
      </c>
      <c r="C101" s="32">
        <f>AUG!I77</f>
        <v>9</v>
      </c>
      <c r="D101" s="34">
        <f>AUG!I78</f>
        <v>3</v>
      </c>
      <c r="F101" s="32">
        <f>AUG!I81</f>
        <v>36</v>
      </c>
      <c r="G101" s="32">
        <f>AUG!I82</f>
        <v>38</v>
      </c>
      <c r="H101" s="34">
        <f>AUG!I83</f>
        <v>1.0555555555555556</v>
      </c>
      <c r="J101" s="32">
        <f>AUG!I86</f>
        <v>0</v>
      </c>
      <c r="K101" s="32">
        <f>AUG!I87</f>
        <v>0</v>
      </c>
      <c r="L101" s="34" t="e">
        <f>AUG!I88</f>
        <v>#DIV/0!</v>
      </c>
    </row>
    <row r="102" spans="1:12" ht="12.75">
      <c r="A102" s="24" t="s">
        <v>50</v>
      </c>
      <c r="B102" s="32">
        <f>SEP!I76</f>
        <v>0</v>
      </c>
      <c r="C102" s="32">
        <f>SEP!I77</f>
        <v>0</v>
      </c>
      <c r="D102" s="34" t="e">
        <f>SEP!I78</f>
        <v>#DIV/0!</v>
      </c>
      <c r="F102" s="32">
        <f>SEP!I81</f>
        <v>35</v>
      </c>
      <c r="G102" s="32">
        <f>SEP!I82</f>
        <v>36</v>
      </c>
      <c r="H102" s="34">
        <f>SEP!I83</f>
        <v>1.0285714285714285</v>
      </c>
      <c r="J102" s="32">
        <f>SEP!I86</f>
        <v>0</v>
      </c>
      <c r="K102" s="32">
        <f>SEP!I87</f>
        <v>0</v>
      </c>
      <c r="L102" s="34" t="e">
        <f>SEP!I88</f>
        <v>#DIV/0!</v>
      </c>
    </row>
    <row r="103" spans="1:12" ht="12.75">
      <c r="A103" s="24" t="s">
        <v>51</v>
      </c>
      <c r="B103" s="32">
        <f>OCT!I76</f>
        <v>4</v>
      </c>
      <c r="C103" s="32">
        <f>OCT!I77</f>
        <v>16</v>
      </c>
      <c r="D103" s="34">
        <f>OCT!I78</f>
        <v>4</v>
      </c>
      <c r="F103" s="32">
        <f>OCT!I81</f>
        <v>34</v>
      </c>
      <c r="G103" s="32">
        <f>OCT!I82</f>
        <v>35</v>
      </c>
      <c r="H103" s="34">
        <f>OCT!I83</f>
        <v>1.0294117647058822</v>
      </c>
      <c r="J103" s="32">
        <f>OCT!I86</f>
        <v>0</v>
      </c>
      <c r="K103" s="32">
        <f>OCT!I87</f>
        <v>0</v>
      </c>
      <c r="L103" s="34" t="e">
        <f>OCT!I88</f>
        <v>#DIV/0!</v>
      </c>
    </row>
    <row r="104" spans="1:12" ht="12.75">
      <c r="A104" s="24" t="s">
        <v>52</v>
      </c>
      <c r="B104" s="32">
        <f>NOV!I76</f>
        <v>3</v>
      </c>
      <c r="C104" s="32">
        <f>NOV!I77</f>
        <v>11</v>
      </c>
      <c r="D104" s="34">
        <f>NOV!I78</f>
        <v>3.6666666666666665</v>
      </c>
      <c r="F104" s="32">
        <f>NOV!I81</f>
        <v>41</v>
      </c>
      <c r="G104" s="32">
        <f>NOV!I82</f>
        <v>42</v>
      </c>
      <c r="H104" s="34">
        <f>NOV!I83</f>
        <v>1.024390243902439</v>
      </c>
      <c r="J104" s="32">
        <f>NOV!I86</f>
        <v>0</v>
      </c>
      <c r="K104" s="32">
        <f>NOV!I87</f>
        <v>0</v>
      </c>
      <c r="L104" s="34" t="e">
        <f>NOV!I88</f>
        <v>#DIV/0!</v>
      </c>
    </row>
    <row r="105" spans="1:12" ht="12.75">
      <c r="A105" s="24" t="s">
        <v>53</v>
      </c>
      <c r="B105" s="32">
        <f>DEC!I76</f>
        <v>1</v>
      </c>
      <c r="C105" s="32">
        <f>DEC!I77</f>
        <v>5</v>
      </c>
      <c r="D105" s="34">
        <f>DEC!I78</f>
        <v>5</v>
      </c>
      <c r="F105" s="32">
        <f>DEC!I81</f>
        <v>37</v>
      </c>
      <c r="G105" s="32">
        <f>DEC!I82</f>
        <v>37</v>
      </c>
      <c r="H105" s="34">
        <f>DEC!I83</f>
        <v>1</v>
      </c>
      <c r="J105" s="32">
        <f>DEC!I86</f>
        <v>0</v>
      </c>
      <c r="K105" s="32">
        <f>DEC!I87</f>
        <v>0</v>
      </c>
      <c r="L105" s="34" t="e">
        <f>DEC!I88</f>
        <v>#DIV/0!</v>
      </c>
    </row>
    <row r="106" spans="1:12" ht="12.75">
      <c r="A106" s="24" t="s">
        <v>54</v>
      </c>
      <c r="B106" s="32">
        <f>JAN!I76</f>
        <v>5</v>
      </c>
      <c r="C106" s="32">
        <f>JAN!I77</f>
        <v>17</v>
      </c>
      <c r="D106" s="34">
        <f>JAN!I78</f>
        <v>3.4</v>
      </c>
      <c r="F106" s="32">
        <f>JAN!I81</f>
        <v>31</v>
      </c>
      <c r="G106" s="32">
        <f>JAN!I82</f>
        <v>31</v>
      </c>
      <c r="H106" s="34">
        <f>JAN!I83</f>
        <v>1</v>
      </c>
      <c r="J106" s="32">
        <f>JAN!I86</f>
        <v>0</v>
      </c>
      <c r="K106" s="32">
        <f>JAN!I87</f>
        <v>0</v>
      </c>
      <c r="L106" s="34" t="e">
        <f>JAN!I88</f>
        <v>#DIV/0!</v>
      </c>
    </row>
    <row r="107" spans="1:12" ht="12.75">
      <c r="A107" s="24" t="s">
        <v>55</v>
      </c>
      <c r="B107" s="32">
        <f>FEB!I76</f>
        <v>0</v>
      </c>
      <c r="C107" s="32">
        <f>FEB!I77</f>
        <v>0</v>
      </c>
      <c r="D107" s="34" t="e">
        <f>FEB!I78</f>
        <v>#DIV/0!</v>
      </c>
      <c r="F107" s="32">
        <f>FEB!I81</f>
        <v>33</v>
      </c>
      <c r="G107" s="32">
        <f>FEB!I82</f>
        <v>33</v>
      </c>
      <c r="H107" s="34">
        <f>FEB!I83</f>
        <v>1</v>
      </c>
      <c r="J107" s="32">
        <f>FEB!I86</f>
        <v>0</v>
      </c>
      <c r="K107" s="32">
        <f>FEB!I87</f>
        <v>0</v>
      </c>
      <c r="L107" s="34" t="e">
        <f>FEB!I88</f>
        <v>#DIV/0!</v>
      </c>
    </row>
    <row r="108" spans="1:12" ht="12.75">
      <c r="A108" s="24" t="s">
        <v>56</v>
      </c>
      <c r="B108" s="32">
        <f>MAR!I76</f>
        <v>0</v>
      </c>
      <c r="C108" s="32">
        <f>MAR!I77</f>
        <v>0</v>
      </c>
      <c r="D108" s="34" t="e">
        <f>MAR!I78</f>
        <v>#DIV/0!</v>
      </c>
      <c r="F108" s="32">
        <f>MAR!I81</f>
        <v>0</v>
      </c>
      <c r="G108" s="32">
        <f>MAR!I82</f>
        <v>0</v>
      </c>
      <c r="H108" s="34" t="e">
        <f>MAR!I83</f>
        <v>#DIV/0!</v>
      </c>
      <c r="J108" s="32">
        <f>MAR!I86</f>
        <v>0</v>
      </c>
      <c r="K108" s="32">
        <f>MAR!I87</f>
        <v>0</v>
      </c>
      <c r="L108" s="34" t="e">
        <f>MAR!I88</f>
        <v>#DIV/0!</v>
      </c>
    </row>
    <row r="109" spans="1:12" ht="12.75">
      <c r="A109" s="24" t="s">
        <v>57</v>
      </c>
      <c r="B109" s="32">
        <f>APR!I76</f>
        <v>0</v>
      </c>
      <c r="C109" s="32">
        <f>APR!I77</f>
        <v>0</v>
      </c>
      <c r="D109" s="34" t="e">
        <f>APR!I78</f>
        <v>#DIV/0!</v>
      </c>
      <c r="F109" s="32">
        <f>APR!I81</f>
        <v>0</v>
      </c>
      <c r="G109" s="32">
        <f>APR!I82</f>
        <v>0</v>
      </c>
      <c r="H109" s="34" t="e">
        <f>APR!I83</f>
        <v>#DIV/0!</v>
      </c>
      <c r="J109" s="32">
        <f>APR!I86</f>
        <v>0</v>
      </c>
      <c r="K109" s="32">
        <f>APR!I87</f>
        <v>0</v>
      </c>
      <c r="L109" s="34" t="e">
        <f>APR!I88</f>
        <v>#DIV/0!</v>
      </c>
    </row>
    <row r="110" spans="1:12" ht="12.75">
      <c r="A110" s="24" t="s">
        <v>58</v>
      </c>
      <c r="B110" s="32">
        <f>MAY!I76</f>
        <v>0</v>
      </c>
      <c r="C110" s="32">
        <f>MAY!I77</f>
        <v>0</v>
      </c>
      <c r="D110" s="34" t="e">
        <f>MAY!I78</f>
        <v>#DIV/0!</v>
      </c>
      <c r="F110" s="32">
        <f>MAY!I81</f>
        <v>0</v>
      </c>
      <c r="G110" s="32">
        <f>MAY!I82</f>
        <v>0</v>
      </c>
      <c r="H110" s="34" t="e">
        <f>MAY!I83</f>
        <v>#DIV/0!</v>
      </c>
      <c r="J110" s="32">
        <f>MAY!I86</f>
        <v>0</v>
      </c>
      <c r="K110" s="32">
        <f>MAY!I87</f>
        <v>0</v>
      </c>
      <c r="L110" s="34" t="e">
        <f>MAY!I88</f>
        <v>#DIV/0!</v>
      </c>
    </row>
    <row r="111" spans="1:12" ht="12.75">
      <c r="A111" s="24" t="s">
        <v>59</v>
      </c>
      <c r="B111" s="32">
        <f>JUN!I76</f>
        <v>0</v>
      </c>
      <c r="C111" s="32">
        <f>JUN!I77</f>
        <v>0</v>
      </c>
      <c r="D111" s="34" t="e">
        <f>JUN!I78</f>
        <v>#DIV/0!</v>
      </c>
      <c r="F111" s="32">
        <f>JUN!I81</f>
        <v>0</v>
      </c>
      <c r="G111" s="32">
        <f>JUN!I82</f>
        <v>0</v>
      </c>
      <c r="H111" s="34" t="e">
        <f>JUN!I83</f>
        <v>#DIV/0!</v>
      </c>
      <c r="J111" s="32">
        <f>JUN!I86</f>
        <v>0</v>
      </c>
      <c r="K111" s="32">
        <f>JUN!I87</f>
        <v>0</v>
      </c>
      <c r="L111" s="34" t="e">
        <f>JUN!I88</f>
        <v>#DIV/0!</v>
      </c>
    </row>
    <row r="112" spans="1:12" ht="12.75">
      <c r="A112" s="33" t="s">
        <v>47</v>
      </c>
      <c r="B112" s="20">
        <f>SUM(B100:B111)/COUNTIF(B100:B111,"&lt;&gt;0")</f>
        <v>3.1666666666666665</v>
      </c>
      <c r="C112" s="20">
        <f>SUM(C100:C111)/COUNTIF(C100:C111,"&lt;&gt;0")</f>
        <v>13.166666666666666</v>
      </c>
      <c r="D112" s="34">
        <f>C112/B112</f>
        <v>4.157894736842105</v>
      </c>
      <c r="F112" s="20">
        <f>SUM(F100:F111)/COUNTIF(F100:F111,"&lt;&gt;0")</f>
        <v>34.25</v>
      </c>
      <c r="G112" s="20">
        <f>SUM(G100:G111)/COUNTIF(G100:G111,"&lt;&gt;0")</f>
        <v>35</v>
      </c>
      <c r="H112" s="34">
        <f>G112/F112</f>
        <v>1.0218978102189782</v>
      </c>
      <c r="J112" s="20" t="e">
        <f>SUM(J100:J111)/COUNTIF(J100:J111,"&lt;&gt;0")</f>
        <v>#DIV/0!</v>
      </c>
      <c r="K112" s="20" t="e">
        <f>SUM(K100:K111)/COUNTIF(K100:K111,"&lt;&gt;0")</f>
        <v>#DIV/0!</v>
      </c>
      <c r="L112" s="34" t="e">
        <f>K112/J112</f>
        <v>#DIV/0!</v>
      </c>
    </row>
    <row r="116" ht="12.75">
      <c r="A116" s="18" t="s">
        <v>87</v>
      </c>
    </row>
    <row r="117" ht="12.75">
      <c r="A117" s="18"/>
    </row>
    <row r="118" spans="2:12" ht="12.75">
      <c r="B118" s="48" t="s">
        <v>23</v>
      </c>
      <c r="C118" s="49"/>
      <c r="D118" s="49"/>
      <c r="E118" s="49"/>
      <c r="F118" s="50"/>
      <c r="H118" s="48" t="s">
        <v>34</v>
      </c>
      <c r="I118" s="49"/>
      <c r="J118" s="49"/>
      <c r="K118" s="49"/>
      <c r="L118" s="50"/>
    </row>
    <row r="119" spans="2:12" ht="12.75">
      <c r="B119" s="26"/>
      <c r="C119" s="26"/>
      <c r="D119" s="26" t="s">
        <v>77</v>
      </c>
      <c r="E119" s="26"/>
      <c r="F119" s="26" t="s">
        <v>77</v>
      </c>
      <c r="H119" s="26"/>
      <c r="I119" s="26"/>
      <c r="J119" s="26" t="s">
        <v>77</v>
      </c>
      <c r="K119" s="26"/>
      <c r="L119" s="26" t="s">
        <v>77</v>
      </c>
    </row>
    <row r="120" spans="2:12" ht="12.75">
      <c r="B120" s="26"/>
      <c r="C120" s="26"/>
      <c r="D120" s="26" t="s">
        <v>78</v>
      </c>
      <c r="E120" s="26"/>
      <c r="F120" s="26" t="s">
        <v>78</v>
      </c>
      <c r="H120" s="26"/>
      <c r="I120" s="26"/>
      <c r="J120" s="26" t="s">
        <v>78</v>
      </c>
      <c r="K120" s="26"/>
      <c r="L120" s="26" t="s">
        <v>78</v>
      </c>
    </row>
    <row r="121" spans="1:12" ht="12.75">
      <c r="A121" s="31" t="s">
        <v>46</v>
      </c>
      <c r="B121" s="26" t="s">
        <v>29</v>
      </c>
      <c r="C121" s="26" t="s">
        <v>76</v>
      </c>
      <c r="D121" s="26" t="s">
        <v>79</v>
      </c>
      <c r="E121" s="26" t="s">
        <v>21</v>
      </c>
      <c r="F121" s="26" t="s">
        <v>80</v>
      </c>
      <c r="H121" s="26" t="s">
        <v>29</v>
      </c>
      <c r="I121" s="26" t="s">
        <v>76</v>
      </c>
      <c r="J121" s="26" t="s">
        <v>79</v>
      </c>
      <c r="K121" s="26" t="s">
        <v>21</v>
      </c>
      <c r="L121" s="26" t="s">
        <v>80</v>
      </c>
    </row>
    <row r="122" spans="1:12" ht="12.75">
      <c r="A122" s="24" t="s">
        <v>48</v>
      </c>
      <c r="B122" s="32">
        <f>JUL!C119</f>
        <v>430705</v>
      </c>
      <c r="C122" s="32">
        <f>JUL!E119</f>
        <v>872</v>
      </c>
      <c r="D122" s="34">
        <f>JUL!F119</f>
        <v>493.927752293578</v>
      </c>
      <c r="E122" s="32">
        <f>JUL!G119</f>
        <v>1953</v>
      </c>
      <c r="F122" s="34">
        <f>JUL!H119</f>
        <v>220.53507424475166</v>
      </c>
      <c r="H122" s="32">
        <f>JUL!C120</f>
        <v>127276</v>
      </c>
      <c r="I122" s="32">
        <f>JUL!E120</f>
        <v>261</v>
      </c>
      <c r="J122" s="34">
        <f>JUL!F120</f>
        <v>487.6475095785441</v>
      </c>
      <c r="K122" s="32">
        <f>JUL!G120</f>
        <v>571</v>
      </c>
      <c r="L122" s="34">
        <f>JUL!H120</f>
        <v>222.9001751313485</v>
      </c>
    </row>
    <row r="123" spans="1:12" ht="12.75">
      <c r="A123" s="24" t="s">
        <v>49</v>
      </c>
      <c r="B123" s="32">
        <f>AUG!C119</f>
        <v>425965</v>
      </c>
      <c r="C123" s="32">
        <f>AUG!E119</f>
        <v>874</v>
      </c>
      <c r="D123" s="34">
        <f>AUG!F119</f>
        <v>487.3741418764302</v>
      </c>
      <c r="E123" s="32">
        <f>AUG!G119</f>
        <v>1949</v>
      </c>
      <c r="F123" s="34">
        <f>AUG!H119</f>
        <v>218.55566957414058</v>
      </c>
      <c r="H123" s="32">
        <f>AUG!C120</f>
        <v>136134</v>
      </c>
      <c r="I123" s="32">
        <f>AUG!E120</f>
        <v>280</v>
      </c>
      <c r="J123" s="34">
        <f>AUG!F120</f>
        <v>486.1928571428571</v>
      </c>
      <c r="K123" s="32">
        <f>AUG!G120</f>
        <v>612</v>
      </c>
      <c r="L123" s="34">
        <f>AUG!H120</f>
        <v>222.44117647058823</v>
      </c>
    </row>
    <row r="124" spans="1:12" ht="12.75">
      <c r="A124" s="24" t="s">
        <v>50</v>
      </c>
      <c r="B124" s="32">
        <f>SEP!C119</f>
        <v>428746</v>
      </c>
      <c r="C124" s="32">
        <f>SEP!E119</f>
        <v>882</v>
      </c>
      <c r="D124" s="34">
        <f>SEP!F119</f>
        <v>486.1065759637188</v>
      </c>
      <c r="E124" s="32">
        <f>SEP!G119</f>
        <v>1964</v>
      </c>
      <c r="F124" s="34">
        <f>SEP!H119</f>
        <v>218.30244399185335</v>
      </c>
      <c r="H124" s="32">
        <f>SEP!C120</f>
        <v>135908</v>
      </c>
      <c r="I124" s="32">
        <f>SEP!E120</f>
        <v>277</v>
      </c>
      <c r="J124" s="34">
        <f>SEP!F120</f>
        <v>490.6425992779783</v>
      </c>
      <c r="K124" s="32">
        <f>SEP!G120</f>
        <v>609</v>
      </c>
      <c r="L124" s="34">
        <f>SEP!H120</f>
        <v>223.16584564860426</v>
      </c>
    </row>
    <row r="125" spans="1:12" ht="12.75">
      <c r="A125" s="24" t="s">
        <v>51</v>
      </c>
      <c r="B125" s="32">
        <f>OCT!C119</f>
        <v>459397</v>
      </c>
      <c r="C125" s="32">
        <f>OCT!E119</f>
        <v>893</v>
      </c>
      <c r="D125" s="34">
        <f>OCT!F119</f>
        <v>514.4423292273236</v>
      </c>
      <c r="E125" s="32">
        <f>OCT!G119</f>
        <v>2018</v>
      </c>
      <c r="F125" s="34">
        <f>OCT!H119</f>
        <v>227.64965312190287</v>
      </c>
      <c r="H125" s="32">
        <f>OCT!C120</f>
        <v>143680</v>
      </c>
      <c r="I125" s="32">
        <f>OCT!E120</f>
        <v>281</v>
      </c>
      <c r="J125" s="34">
        <f>OCT!F120</f>
        <v>511.3167259786477</v>
      </c>
      <c r="K125" s="32">
        <f>OCT!G120</f>
        <v>607</v>
      </c>
      <c r="L125" s="34">
        <f>OCT!H120</f>
        <v>236.70510708401977</v>
      </c>
    </row>
    <row r="126" spans="1:12" ht="12.75">
      <c r="A126" s="24" t="s">
        <v>52</v>
      </c>
      <c r="B126" s="32">
        <f>NOV!C119</f>
        <v>443266</v>
      </c>
      <c r="C126" s="32">
        <f>NOV!E119</f>
        <v>871</v>
      </c>
      <c r="D126" s="34">
        <f>NOV!F119</f>
        <v>508.91618828932263</v>
      </c>
      <c r="E126" s="32">
        <f>NOV!G119</f>
        <v>1969</v>
      </c>
      <c r="F126" s="34">
        <f>NOV!H119</f>
        <v>225.1223971559167</v>
      </c>
      <c r="H126" s="32">
        <f>NOV!C120</f>
        <v>139928</v>
      </c>
      <c r="I126" s="32">
        <f>NOV!E120</f>
        <v>283</v>
      </c>
      <c r="J126" s="34">
        <f>NOV!F120</f>
        <v>494.4452296819788</v>
      </c>
      <c r="K126" s="32">
        <f>NOV!G120</f>
        <v>595</v>
      </c>
      <c r="L126" s="34">
        <f>NOV!H120</f>
        <v>235.17310924369747</v>
      </c>
    </row>
    <row r="127" spans="1:12" ht="12.75">
      <c r="A127" s="24" t="s">
        <v>53</v>
      </c>
      <c r="B127" s="32">
        <f>DEC!C119</f>
        <v>445379</v>
      </c>
      <c r="C127" s="32">
        <f>DEC!E119</f>
        <v>877</v>
      </c>
      <c r="D127" s="34">
        <f>DEC!F119</f>
        <v>507.84378563283923</v>
      </c>
      <c r="E127" s="32">
        <f>DEC!G119</f>
        <v>1983</v>
      </c>
      <c r="F127" s="34">
        <f>DEC!H119</f>
        <v>224.59858799798286</v>
      </c>
      <c r="H127" s="32">
        <f>DEC!C119</f>
        <v>445379</v>
      </c>
      <c r="I127" s="32">
        <f>DEC!E119</f>
        <v>877</v>
      </c>
      <c r="J127" s="34">
        <f>DEC!F120</f>
        <v>488.6666666666667</v>
      </c>
      <c r="K127" s="32">
        <f>DEC!G120</f>
        <v>588</v>
      </c>
      <c r="L127" s="34">
        <f>DEC!H120</f>
        <v>231.8673469387755</v>
      </c>
    </row>
    <row r="128" spans="1:12" ht="12.75">
      <c r="A128" s="24" t="s">
        <v>54</v>
      </c>
      <c r="B128" s="32">
        <f>JAN!C119</f>
        <v>437606</v>
      </c>
      <c r="C128" s="32">
        <f>JAN!E119</f>
        <v>875</v>
      </c>
      <c r="D128" s="34">
        <f>JAN!F119</f>
        <v>500.12114285714284</v>
      </c>
      <c r="E128" s="32">
        <f>JAN!G119</f>
        <v>1972</v>
      </c>
      <c r="F128" s="34">
        <f>JAN!H119</f>
        <v>221.90973630831644</v>
      </c>
      <c r="H128" s="32">
        <f>JAN!C120</f>
        <v>137242</v>
      </c>
      <c r="I128" s="32">
        <f>JAN!E120</f>
        <v>276</v>
      </c>
      <c r="J128" s="34">
        <f>JAN!F120</f>
        <v>497.2536231884058</v>
      </c>
      <c r="K128" s="32">
        <f>JAN!G120</f>
        <v>599</v>
      </c>
      <c r="L128" s="34">
        <f>JAN!H120</f>
        <v>229.11853088480802</v>
      </c>
    </row>
    <row r="129" spans="1:12" ht="12.75">
      <c r="A129" s="24" t="s">
        <v>55</v>
      </c>
      <c r="B129" s="32">
        <f>FEB!C119</f>
        <v>438226</v>
      </c>
      <c r="C129" s="32">
        <f>FEB!E119</f>
        <v>879</v>
      </c>
      <c r="D129" s="34">
        <f>FEB!F119</f>
        <v>498.55062571103525</v>
      </c>
      <c r="E129" s="32">
        <f>FEB!G119</f>
        <v>1950</v>
      </c>
      <c r="F129" s="34">
        <f>FEB!H119</f>
        <v>224.73128205128205</v>
      </c>
      <c r="H129" s="32">
        <f>FEB!C120</f>
        <v>134472</v>
      </c>
      <c r="I129" s="32">
        <f>FEB!E120</f>
        <v>276</v>
      </c>
      <c r="J129" s="34">
        <f>FEB!F120</f>
        <v>487.2173913043478</v>
      </c>
      <c r="K129" s="32">
        <f>FEB!G120</f>
        <v>591</v>
      </c>
      <c r="L129" s="34">
        <f>FEB!H120</f>
        <v>227.53299492385787</v>
      </c>
    </row>
    <row r="130" spans="1:12" ht="12.75">
      <c r="A130" s="24" t="s">
        <v>56</v>
      </c>
      <c r="B130" s="32">
        <f>MAR!C1119</f>
        <v>0</v>
      </c>
      <c r="C130" s="32">
        <f>MAR!E119</f>
        <v>0</v>
      </c>
      <c r="D130" s="34" t="e">
        <f>MAR!F119</f>
        <v>#DIV/0!</v>
      </c>
      <c r="E130" s="32">
        <f>MAR!G119</f>
        <v>0</v>
      </c>
      <c r="F130" s="34" t="e">
        <f>MAR!H119</f>
        <v>#DIV/0!</v>
      </c>
      <c r="H130" s="32">
        <f>MAR!C120</f>
        <v>0</v>
      </c>
      <c r="I130" s="32">
        <f>MAR!E120</f>
        <v>0</v>
      </c>
      <c r="J130" s="34" t="e">
        <f>MAR!F120</f>
        <v>#DIV/0!</v>
      </c>
      <c r="K130" s="32">
        <f>MAR!G120</f>
        <v>0</v>
      </c>
      <c r="L130" s="34" t="e">
        <f>MAR!H120</f>
        <v>#DIV/0!</v>
      </c>
    </row>
    <row r="131" spans="1:12" ht="12.75">
      <c r="A131" s="24" t="s">
        <v>57</v>
      </c>
      <c r="B131" s="32">
        <f>APR!C119</f>
        <v>0</v>
      </c>
      <c r="C131" s="32">
        <f>APR!E119</f>
        <v>0</v>
      </c>
      <c r="D131" s="34" t="e">
        <f>APR!F119</f>
        <v>#DIV/0!</v>
      </c>
      <c r="E131" s="32">
        <f>APR!G119</f>
        <v>0</v>
      </c>
      <c r="F131" s="34" t="e">
        <f>APR!H119</f>
        <v>#DIV/0!</v>
      </c>
      <c r="H131" s="32">
        <f>APR!C120</f>
        <v>0</v>
      </c>
      <c r="I131" s="32">
        <f>APR!E120</f>
        <v>0</v>
      </c>
      <c r="J131" s="34" t="e">
        <f>APR!F120</f>
        <v>#DIV/0!</v>
      </c>
      <c r="K131" s="32">
        <f>APR!G120</f>
        <v>0</v>
      </c>
      <c r="L131" s="34" t="e">
        <f>APR!H120</f>
        <v>#DIV/0!</v>
      </c>
    </row>
    <row r="132" spans="1:12" ht="12.75">
      <c r="A132" s="24" t="s">
        <v>58</v>
      </c>
      <c r="B132" s="32">
        <f>MAY!C119</f>
        <v>0</v>
      </c>
      <c r="C132" s="32">
        <f>MAY!E119</f>
        <v>0</v>
      </c>
      <c r="D132" s="34" t="e">
        <f>MAY!F119</f>
        <v>#DIV/0!</v>
      </c>
      <c r="E132" s="32">
        <f>MAY!G119</f>
        <v>0</v>
      </c>
      <c r="F132" s="34" t="e">
        <f>MAY!H119</f>
        <v>#DIV/0!</v>
      </c>
      <c r="H132" s="32">
        <f>MAY!C120</f>
        <v>0</v>
      </c>
      <c r="I132" s="32">
        <f>MAY!E120</f>
        <v>0</v>
      </c>
      <c r="J132" s="34" t="e">
        <f>MAY!F120</f>
        <v>#DIV/0!</v>
      </c>
      <c r="K132" s="32">
        <f>MAY!G120</f>
        <v>0</v>
      </c>
      <c r="L132" s="34" t="e">
        <f>MAY!H120</f>
        <v>#DIV/0!</v>
      </c>
    </row>
    <row r="133" spans="1:12" ht="12.75">
      <c r="A133" s="24" t="s">
        <v>59</v>
      </c>
      <c r="B133" s="32">
        <f>JUN!C119</f>
        <v>0</v>
      </c>
      <c r="C133" s="32">
        <f>JUN!E119</f>
        <v>0</v>
      </c>
      <c r="D133" s="34" t="e">
        <f>JUN!F119</f>
        <v>#DIV/0!</v>
      </c>
      <c r="E133" s="32">
        <f>JUN!G119</f>
        <v>0</v>
      </c>
      <c r="F133" s="34" t="e">
        <f>JUN!H119</f>
        <v>#DIV/0!</v>
      </c>
      <c r="H133" s="32">
        <f>JUN!C120</f>
        <v>0</v>
      </c>
      <c r="I133" s="32">
        <f>JUN!E120</f>
        <v>0</v>
      </c>
      <c r="J133" s="34" t="e">
        <f>JUN!F120</f>
        <v>#DIV/0!</v>
      </c>
      <c r="K133" s="32">
        <f>JUN!G120</f>
        <v>0</v>
      </c>
      <c r="L133" s="34" t="e">
        <f>JUN!H120</f>
        <v>#DIV/0!</v>
      </c>
    </row>
    <row r="134" spans="1:12" ht="12.75">
      <c r="A134" s="33" t="s">
        <v>47</v>
      </c>
      <c r="B134" s="20">
        <f>SUM(B122:B133)/COUNTIF(B122:B133,"&lt;&gt;0")</f>
        <v>438661.25</v>
      </c>
      <c r="C134" s="20">
        <f>SUM(C122:C133)/COUNTIF(C122:C133,"&lt;&gt;0")</f>
        <v>877.875</v>
      </c>
      <c r="D134" s="34">
        <f>B134/C134</f>
        <v>499.68531966396125</v>
      </c>
      <c r="E134" s="32">
        <f>SUM(E122:E133)/COUNTIF(E122:E133,"&lt;&gt;0")</f>
        <v>1969.75</v>
      </c>
      <c r="F134" s="34">
        <f>B134/E134</f>
        <v>222.6989465668232</v>
      </c>
      <c r="H134" s="20">
        <f>SUM(H122:H133)/COUNTIF(H122:H133,"&lt;&gt;0")</f>
        <v>175002.375</v>
      </c>
      <c r="I134" s="20">
        <f>SUM(I122:I133)/COUNTIF(I122:I133,"&lt;&gt;0")</f>
        <v>351.375</v>
      </c>
      <c r="J134" s="34">
        <f>H134/I134</f>
        <v>498.0501600853789</v>
      </c>
      <c r="K134" s="32">
        <f>SUM(K122:K133)/COUNTIF(K122:K133,"&lt;&gt;0")</f>
        <v>596.5</v>
      </c>
      <c r="L134" s="34">
        <f>H134/K134</f>
        <v>293.3820201173512</v>
      </c>
    </row>
    <row r="137" ht="12.75">
      <c r="A137" s="35" t="s">
        <v>81</v>
      </c>
    </row>
    <row r="140" spans="3:8" ht="12.75">
      <c r="C140" s="26" t="s">
        <v>83</v>
      </c>
      <c r="D140" s="36"/>
      <c r="E140" s="36"/>
      <c r="F140" s="36"/>
      <c r="G140" s="36"/>
      <c r="H140" s="36"/>
    </row>
    <row r="141" spans="1:8" ht="12.75">
      <c r="A141" s="31" t="s">
        <v>46</v>
      </c>
      <c r="C141" s="26" t="s">
        <v>84</v>
      </c>
      <c r="D141" s="26" t="s">
        <v>4</v>
      </c>
      <c r="E141" s="26" t="s">
        <v>71</v>
      </c>
      <c r="F141" s="26" t="s">
        <v>70</v>
      </c>
      <c r="G141" s="26" t="s">
        <v>2</v>
      </c>
      <c r="H141" s="26" t="s">
        <v>69</v>
      </c>
    </row>
    <row r="142" spans="1:8" ht="12.75">
      <c r="A142" s="24" t="s">
        <v>48</v>
      </c>
      <c r="C142" s="32">
        <f>JUL!J130</f>
        <v>127276</v>
      </c>
      <c r="D142" s="32">
        <f>JUL!J131</f>
        <v>26812</v>
      </c>
      <c r="E142" s="32">
        <f>JUL!J132</f>
        <v>87496</v>
      </c>
      <c r="F142" s="32">
        <f>JUL!J133</f>
        <v>4918</v>
      </c>
      <c r="G142" s="32">
        <f>JUL!J134</f>
        <v>8050</v>
      </c>
      <c r="H142" s="32">
        <f>JUL!J135</f>
        <v>0</v>
      </c>
    </row>
    <row r="143" spans="1:8" ht="12.75">
      <c r="A143" s="24" t="s">
        <v>49</v>
      </c>
      <c r="C143" s="32">
        <f>AUG!J130</f>
        <v>136134</v>
      </c>
      <c r="D143" s="32">
        <f>AUG!J131</f>
        <v>28942</v>
      </c>
      <c r="E143" s="32">
        <f>AUG!J132</f>
        <v>94457</v>
      </c>
      <c r="F143" s="32">
        <f>AUG!J133</f>
        <v>1858</v>
      </c>
      <c r="G143" s="32">
        <f>AUG!J134</f>
        <v>10877</v>
      </c>
      <c r="H143" s="32">
        <f>AUG!J135</f>
        <v>0</v>
      </c>
    </row>
    <row r="144" spans="1:8" ht="12.75">
      <c r="A144" s="24" t="s">
        <v>50</v>
      </c>
      <c r="C144" s="32">
        <f>SEP!J130</f>
        <v>135908</v>
      </c>
      <c r="D144" s="32">
        <f>SEP!J131</f>
        <v>28009</v>
      </c>
      <c r="E144" s="32">
        <f>SEP!J132</f>
        <v>97438</v>
      </c>
      <c r="F144" s="32">
        <f>SEP!J133</f>
        <v>0</v>
      </c>
      <c r="G144" s="32">
        <f>SEP!J134</f>
        <v>10461</v>
      </c>
      <c r="H144" s="32">
        <f>SEP!J135</f>
        <v>0</v>
      </c>
    </row>
    <row r="145" spans="1:8" ht="12.75">
      <c r="A145" s="24" t="s">
        <v>51</v>
      </c>
      <c r="C145" s="32">
        <f>OCT!J130</f>
        <v>143680</v>
      </c>
      <c r="D145" s="32">
        <f>OCT!J131</f>
        <v>30116</v>
      </c>
      <c r="E145" s="32">
        <f>OCT!J132</f>
        <v>99556</v>
      </c>
      <c r="F145" s="32">
        <f>OCT!J133</f>
        <v>3607</v>
      </c>
      <c r="G145" s="32">
        <f>OCT!J134</f>
        <v>10401</v>
      </c>
      <c r="H145" s="32">
        <f>OCT!J135</f>
        <v>0</v>
      </c>
    </row>
    <row r="146" spans="1:8" ht="12.75">
      <c r="A146" s="24" t="s">
        <v>52</v>
      </c>
      <c r="C146" s="32">
        <f>NOV!J130</f>
        <v>139928</v>
      </c>
      <c r="D146" s="32">
        <f>NOV!J131</f>
        <v>29205</v>
      </c>
      <c r="E146" s="32">
        <f>NOV!J132</f>
        <v>95643</v>
      </c>
      <c r="F146" s="32">
        <f>NOV!J133</f>
        <v>2563</v>
      </c>
      <c r="G146" s="32">
        <f>NOV!J134</f>
        <v>12517</v>
      </c>
      <c r="H146" s="32">
        <f>NOV!J135</f>
        <v>0</v>
      </c>
    </row>
    <row r="147" spans="1:8" ht="12.75">
      <c r="A147" s="24" t="s">
        <v>53</v>
      </c>
      <c r="C147" s="32">
        <f>DEC!J130</f>
        <v>136338</v>
      </c>
      <c r="D147" s="32">
        <f>DEC!J131</f>
        <v>29223</v>
      </c>
      <c r="E147" s="32">
        <f>DEC!J132</f>
        <v>94678</v>
      </c>
      <c r="F147" s="32">
        <f>DEC!J133</f>
        <v>1307</v>
      </c>
      <c r="G147" s="32">
        <f>DEC!J134</f>
        <v>11130</v>
      </c>
      <c r="H147" s="32">
        <f>DEC!J135</f>
        <v>0</v>
      </c>
    </row>
    <row r="148" spans="1:8" ht="12.75">
      <c r="A148" s="24" t="s">
        <v>54</v>
      </c>
      <c r="C148" s="32">
        <f>JAN!J130</f>
        <v>137242</v>
      </c>
      <c r="D148" s="32">
        <f>JAN!J131</f>
        <v>27855</v>
      </c>
      <c r="E148" s="32">
        <f>JAN!J132</f>
        <v>96732</v>
      </c>
      <c r="F148" s="32">
        <f>JAN!J133</f>
        <v>3247</v>
      </c>
      <c r="G148" s="32">
        <f>JAN!J134</f>
        <v>9408</v>
      </c>
      <c r="H148" s="32">
        <f>JAN!J135</f>
        <v>0</v>
      </c>
    </row>
    <row r="149" spans="1:8" ht="12.75">
      <c r="A149" s="24" t="s">
        <v>55</v>
      </c>
      <c r="C149" s="32">
        <f>FEB!J130</f>
        <v>134472</v>
      </c>
      <c r="D149" s="32">
        <f>FEB!J131</f>
        <v>27373</v>
      </c>
      <c r="E149" s="32">
        <f>FEB!J132</f>
        <v>97095</v>
      </c>
      <c r="F149" s="32">
        <f>FEB!J133</f>
        <v>0</v>
      </c>
      <c r="G149" s="32">
        <f>FEB!J134</f>
        <v>10004</v>
      </c>
      <c r="H149" s="32">
        <f>FEB!J135</f>
        <v>0</v>
      </c>
    </row>
    <row r="150" spans="1:8" ht="12.75">
      <c r="A150" s="24" t="s">
        <v>56</v>
      </c>
      <c r="C150" s="32">
        <f>MAR!J130</f>
        <v>0</v>
      </c>
      <c r="D150" s="32">
        <f>MAR!J131</f>
        <v>0</v>
      </c>
      <c r="E150" s="32">
        <f>MAR!J132</f>
        <v>0</v>
      </c>
      <c r="F150" s="32">
        <f>MAR!J133</f>
        <v>0</v>
      </c>
      <c r="G150" s="32">
        <f>MAR!J134</f>
        <v>0</v>
      </c>
      <c r="H150" s="32">
        <f>MAR!J135</f>
        <v>0</v>
      </c>
    </row>
    <row r="151" spans="1:8" ht="12.75">
      <c r="A151" s="24" t="s">
        <v>57</v>
      </c>
      <c r="C151" s="32">
        <f>APR!J130</f>
        <v>0</v>
      </c>
      <c r="D151" s="32">
        <f>APR!J131</f>
        <v>0</v>
      </c>
      <c r="E151" s="32">
        <f>APR!J132</f>
        <v>0</v>
      </c>
      <c r="F151" s="32">
        <f>APR!GJ33</f>
        <v>0</v>
      </c>
      <c r="G151" s="32">
        <f>APR!J134</f>
        <v>0</v>
      </c>
      <c r="H151" s="32">
        <f>APR!J135</f>
        <v>0</v>
      </c>
    </row>
    <row r="152" spans="1:8" ht="12.75">
      <c r="A152" s="24" t="s">
        <v>58</v>
      </c>
      <c r="C152" s="32">
        <f>MAY!J130</f>
        <v>0</v>
      </c>
      <c r="D152" s="32">
        <f>MAY!J131</f>
        <v>0</v>
      </c>
      <c r="E152" s="32">
        <f>MAY!J132</f>
        <v>0</v>
      </c>
      <c r="F152" s="32">
        <f>MAY!J133</f>
        <v>0</v>
      </c>
      <c r="G152" s="32">
        <f>MAY!J134</f>
        <v>0</v>
      </c>
      <c r="H152" s="32">
        <f>MAY!J135</f>
        <v>0</v>
      </c>
    </row>
    <row r="153" spans="1:8" ht="12.75">
      <c r="A153" s="24" t="s">
        <v>59</v>
      </c>
      <c r="C153" s="32">
        <f>JUN!J130</f>
        <v>0</v>
      </c>
      <c r="D153" s="32">
        <f>JUN!J131</f>
        <v>0</v>
      </c>
      <c r="E153" s="32">
        <f>JUN!J132</f>
        <v>0</v>
      </c>
      <c r="F153" s="32">
        <f>JUN!J133</f>
        <v>0</v>
      </c>
      <c r="G153" s="32">
        <f>JUN!J134</f>
        <v>0</v>
      </c>
      <c r="H153" s="32">
        <f>JUN!J135</f>
        <v>0</v>
      </c>
    </row>
    <row r="154" spans="1:8" ht="12.75">
      <c r="A154" s="33" t="s">
        <v>47</v>
      </c>
      <c r="B154" s="20"/>
      <c r="C154" s="37">
        <f aca="true" t="shared" si="6" ref="C154:H154">SUM(C142:C153)/COUNTIF(C142:C153,"&lt;&gt;0")</f>
        <v>136372.25</v>
      </c>
      <c r="D154" s="37">
        <f t="shared" si="6"/>
        <v>28441.875</v>
      </c>
      <c r="E154" s="37">
        <f t="shared" si="6"/>
        <v>95386.875</v>
      </c>
      <c r="F154" s="37">
        <f t="shared" si="6"/>
        <v>2916.6666666666665</v>
      </c>
      <c r="G154" s="37">
        <f t="shared" si="6"/>
        <v>10356</v>
      </c>
      <c r="H154" s="37" t="e">
        <f t="shared" si="6"/>
        <v>#DIV/0!</v>
      </c>
    </row>
  </sheetData>
  <sheetProtection selectLockedCells="1" selectUnlockedCells="1"/>
  <mergeCells count="11"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  <mergeCell ref="J78:L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0">
      <selection activeCell="F23" sqref="F23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71</v>
      </c>
      <c r="C4" s="14" t="s">
        <v>70</v>
      </c>
      <c r="D4" s="14" t="s">
        <v>69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JUL!B10</f>
        <v>46</v>
      </c>
      <c r="C5" s="20">
        <f>JUL!C10</f>
        <v>0</v>
      </c>
      <c r="D5" s="20">
        <f>JUL!D10</f>
        <v>0</v>
      </c>
      <c r="E5" s="20">
        <f>JUL!E10</f>
        <v>9</v>
      </c>
      <c r="F5" s="20">
        <f>JUL!F10</f>
        <v>23</v>
      </c>
      <c r="G5" s="20">
        <f>JUL!G10</f>
        <v>2</v>
      </c>
      <c r="H5" s="20">
        <f>JUL!H10</f>
        <v>273</v>
      </c>
      <c r="I5" s="20">
        <f aca="true" t="shared" si="0" ref="I5:I16">SUM(B5:H5)</f>
        <v>353</v>
      </c>
    </row>
    <row r="6" spans="1:9" ht="12.75">
      <c r="A6" s="24" t="s">
        <v>49</v>
      </c>
      <c r="B6" s="20">
        <f>AUG!B10</f>
        <v>43</v>
      </c>
      <c r="C6" s="20">
        <f>AUG!C10</f>
        <v>5</v>
      </c>
      <c r="D6" s="20">
        <f>AUG!D10</f>
        <v>0</v>
      </c>
      <c r="E6" s="20">
        <f>AUG!E10</f>
        <v>9</v>
      </c>
      <c r="F6" s="20">
        <f>AUG!F10</f>
        <v>26</v>
      </c>
      <c r="G6" s="20">
        <f>AUG!G10</f>
        <v>1</v>
      </c>
      <c r="H6" s="20">
        <f>AUG!H10</f>
        <v>290</v>
      </c>
      <c r="I6" s="20">
        <f t="shared" si="0"/>
        <v>374</v>
      </c>
    </row>
    <row r="7" spans="1:9" ht="12.75">
      <c r="A7" s="24" t="s">
        <v>50</v>
      </c>
      <c r="B7" s="20">
        <f>SEP!B10</f>
        <v>44</v>
      </c>
      <c r="C7" s="20">
        <f>SEP!C10</f>
        <v>0</v>
      </c>
      <c r="D7" s="20">
        <f>SEP!D10</f>
        <v>0</v>
      </c>
      <c r="E7" s="20">
        <f>SEP!E10</f>
        <v>9</v>
      </c>
      <c r="F7" s="20">
        <f>SEP!F10</f>
        <v>25</v>
      </c>
      <c r="G7" s="20">
        <f>SEP!G10</f>
        <v>1</v>
      </c>
      <c r="H7" s="20">
        <f>SEP!H10</f>
        <v>305</v>
      </c>
      <c r="I7" s="20">
        <f t="shared" si="0"/>
        <v>384</v>
      </c>
    </row>
    <row r="8" spans="1:9" ht="12.75">
      <c r="A8" s="24" t="s">
        <v>51</v>
      </c>
      <c r="B8" s="20">
        <f>OCT!B10</f>
        <v>36</v>
      </c>
      <c r="C8" s="20">
        <f>OCT!C10</f>
        <v>4</v>
      </c>
      <c r="D8" s="20">
        <f>OCT!D10</f>
        <v>0</v>
      </c>
      <c r="E8" s="20">
        <f>OCT!E10</f>
        <v>9</v>
      </c>
      <c r="F8" s="20">
        <f>OCT!F10</f>
        <v>24</v>
      </c>
      <c r="G8" s="20">
        <f>OCT!G10</f>
        <v>1</v>
      </c>
      <c r="H8" s="20">
        <f>OCT!H10</f>
        <v>293</v>
      </c>
      <c r="I8" s="20">
        <f t="shared" si="0"/>
        <v>367</v>
      </c>
    </row>
    <row r="9" spans="1:9" ht="12.75">
      <c r="A9" s="24" t="s">
        <v>52</v>
      </c>
      <c r="B9" s="20">
        <f>NOV!B10</f>
        <v>57</v>
      </c>
      <c r="C9" s="20">
        <f>NOV!C10</f>
        <v>4</v>
      </c>
      <c r="D9" s="20">
        <f>NOV!D10</f>
        <v>0</v>
      </c>
      <c r="E9" s="20">
        <f>NOV!E10</f>
        <v>9</v>
      </c>
      <c r="F9" s="20">
        <f>NOV!F10</f>
        <v>23</v>
      </c>
      <c r="G9" s="20">
        <f>NOV!G10</f>
        <v>1</v>
      </c>
      <c r="H9" s="20">
        <f>NOV!H10</f>
        <v>301</v>
      </c>
      <c r="I9" s="20">
        <f t="shared" si="0"/>
        <v>395</v>
      </c>
    </row>
    <row r="10" spans="1:9" ht="12.75">
      <c r="A10" s="24" t="s">
        <v>53</v>
      </c>
      <c r="B10" s="20">
        <f>DEC!B10</f>
        <v>57</v>
      </c>
      <c r="C10" s="20">
        <f>DEC!C10</f>
        <v>0</v>
      </c>
      <c r="D10" s="20">
        <f>DEC!D10</f>
        <v>0</v>
      </c>
      <c r="E10" s="20">
        <f>DEC!E10</f>
        <v>9</v>
      </c>
      <c r="F10" s="20">
        <f>DEC!F10</f>
        <v>23</v>
      </c>
      <c r="G10" s="20">
        <f>DEC!G10</f>
        <v>1</v>
      </c>
      <c r="H10" s="20">
        <f>DEC!H10</f>
        <v>295</v>
      </c>
      <c r="I10" s="20">
        <f t="shared" si="0"/>
        <v>385</v>
      </c>
    </row>
    <row r="11" spans="1:9" ht="12.75">
      <c r="A11" s="24" t="s">
        <v>54</v>
      </c>
      <c r="B11" s="20">
        <f>JAN!B10</f>
        <v>57</v>
      </c>
      <c r="C11" s="20">
        <f>JAN!C10</f>
        <v>2</v>
      </c>
      <c r="D11" s="20">
        <f>JAN!D10</f>
        <v>0</v>
      </c>
      <c r="E11" s="20">
        <f>JAN!E10</f>
        <v>7</v>
      </c>
      <c r="F11" s="20">
        <f>JAN!F10</f>
        <v>23</v>
      </c>
      <c r="G11" s="20">
        <f>JAN!G10</f>
        <v>1</v>
      </c>
      <c r="H11" s="20">
        <f>JAN!H10</f>
        <v>297</v>
      </c>
      <c r="I11" s="20">
        <f t="shared" si="0"/>
        <v>387</v>
      </c>
    </row>
    <row r="12" spans="1:9" ht="12.75">
      <c r="A12" s="24" t="s">
        <v>55</v>
      </c>
      <c r="B12" s="20">
        <f>FEB!B10</f>
        <v>50</v>
      </c>
      <c r="C12" s="20">
        <f>FEB!C10</f>
        <v>2</v>
      </c>
      <c r="D12" s="20">
        <f>FEB!D10</f>
        <v>0</v>
      </c>
      <c r="E12" s="20">
        <f>FEB!E10</f>
        <v>7</v>
      </c>
      <c r="F12" s="20">
        <f>FEB!F10</f>
        <v>23</v>
      </c>
      <c r="G12" s="20">
        <f>FEB!G10</f>
        <v>1</v>
      </c>
      <c r="H12" s="20">
        <f>FEB!H10</f>
        <v>290</v>
      </c>
      <c r="I12" s="20">
        <f t="shared" si="0"/>
        <v>373</v>
      </c>
    </row>
    <row r="13" spans="1:9" ht="12.75">
      <c r="A13" s="24" t="s">
        <v>56</v>
      </c>
      <c r="B13" s="20">
        <f>MAR!B10</f>
        <v>0</v>
      </c>
      <c r="C13" s="20">
        <f>MAR!C10</f>
        <v>0</v>
      </c>
      <c r="D13" s="20">
        <f>MAR!D10</f>
        <v>0</v>
      </c>
      <c r="E13" s="20">
        <f>MAR!E10</f>
        <v>0</v>
      </c>
      <c r="F13" s="20">
        <f>MAR!F10</f>
        <v>0</v>
      </c>
      <c r="G13" s="20">
        <f>MAR!G10</f>
        <v>0</v>
      </c>
      <c r="H13" s="20">
        <f>MAR!H10</f>
        <v>0</v>
      </c>
      <c r="I13" s="20">
        <f t="shared" si="0"/>
        <v>0</v>
      </c>
    </row>
    <row r="14" spans="1:9" ht="12.75">
      <c r="A14" s="24" t="s">
        <v>57</v>
      </c>
      <c r="B14" s="20">
        <f>APR!B10</f>
        <v>0</v>
      </c>
      <c r="C14" s="20">
        <f>APR!C10</f>
        <v>0</v>
      </c>
      <c r="D14" s="20">
        <f>APR!D10</f>
        <v>0</v>
      </c>
      <c r="E14" s="20">
        <f>APR!E10</f>
        <v>0</v>
      </c>
      <c r="F14" s="20">
        <f>APR!F10</f>
        <v>0</v>
      </c>
      <c r="G14" s="20">
        <f>APR!G10</f>
        <v>0</v>
      </c>
      <c r="H14" s="20">
        <f>APR!H10</f>
        <v>0</v>
      </c>
      <c r="I14" s="20">
        <f t="shared" si="0"/>
        <v>0</v>
      </c>
    </row>
    <row r="15" spans="1:9" ht="12.75">
      <c r="A15" s="24" t="s">
        <v>58</v>
      </c>
      <c r="B15" s="20">
        <f>MAY!B10</f>
        <v>0</v>
      </c>
      <c r="C15" s="20">
        <f>MAY!C10</f>
        <v>0</v>
      </c>
      <c r="D15" s="20">
        <f>MAY!D10</f>
        <v>0</v>
      </c>
      <c r="E15" s="20">
        <f>MAY!E10</f>
        <v>0</v>
      </c>
      <c r="F15" s="20">
        <f>MAY!F10</f>
        <v>0</v>
      </c>
      <c r="G15" s="20">
        <f>MAY!G10</f>
        <v>0</v>
      </c>
      <c r="H15" s="20">
        <f>MAY!H10</f>
        <v>0</v>
      </c>
      <c r="I15" s="20">
        <f t="shared" si="0"/>
        <v>0</v>
      </c>
    </row>
    <row r="16" spans="1:9" ht="12.75">
      <c r="A16" s="24" t="s">
        <v>59</v>
      </c>
      <c r="B16" s="20">
        <f>JUN!B10</f>
        <v>0</v>
      </c>
      <c r="C16" s="20">
        <f>JUN!C10</f>
        <v>0</v>
      </c>
      <c r="D16" s="20">
        <f>JUN!D10</f>
        <v>0</v>
      </c>
      <c r="E16" s="20">
        <f>JUN!E10</f>
        <v>0</v>
      </c>
      <c r="F16" s="20">
        <f>JUN!F10</f>
        <v>0</v>
      </c>
      <c r="G16" s="20">
        <f>JUN!G10</f>
        <v>0</v>
      </c>
      <c r="H16" s="20">
        <f>JUN!H10</f>
        <v>0</v>
      </c>
      <c r="I16" s="20">
        <f t="shared" si="0"/>
        <v>0</v>
      </c>
    </row>
    <row r="17" spans="1:9" ht="12.75">
      <c r="A17" s="17" t="s">
        <v>47</v>
      </c>
      <c r="B17" s="20">
        <f>SUM(B5:B16)/COUNTIF(B5:B16,"&lt;&gt;0")</f>
        <v>48.75</v>
      </c>
      <c r="C17" s="20">
        <f aca="true" t="shared" si="1" ref="C17:I17">SUM(C5:C16)/COUNTIF(C5:C16,"&lt;&gt;0")</f>
        <v>3.4</v>
      </c>
      <c r="D17" s="20" t="e">
        <f t="shared" si="1"/>
        <v>#DIV/0!</v>
      </c>
      <c r="E17" s="20">
        <f t="shared" si="1"/>
        <v>8.5</v>
      </c>
      <c r="F17" s="20">
        <f t="shared" si="1"/>
        <v>23.75</v>
      </c>
      <c r="G17" s="20">
        <f t="shared" si="1"/>
        <v>1.125</v>
      </c>
      <c r="H17" s="20">
        <f t="shared" si="1"/>
        <v>293</v>
      </c>
      <c r="I17" s="20">
        <f t="shared" si="1"/>
        <v>377.25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71</v>
      </c>
      <c r="C20" s="14" t="s">
        <v>70</v>
      </c>
      <c r="D20" s="14" t="s">
        <v>69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JUL!B21</f>
        <v>13</v>
      </c>
      <c r="C21" s="23">
        <f>JUL!C21</f>
        <v>0</v>
      </c>
      <c r="D21" s="23">
        <f>JUL!D21</f>
        <v>0</v>
      </c>
      <c r="E21" s="23">
        <f>JUL!E21</f>
        <v>9</v>
      </c>
      <c r="F21" s="23">
        <f>JUL!F21</f>
        <v>22</v>
      </c>
      <c r="G21" s="23">
        <f>JUL!G21</f>
        <v>2</v>
      </c>
      <c r="H21" s="23">
        <f>JUL!H21</f>
        <v>127</v>
      </c>
      <c r="I21" s="20">
        <f aca="true" t="shared" si="2" ref="I21:I32">SUM(B21:H21)</f>
        <v>173</v>
      </c>
    </row>
    <row r="22" spans="1:9" ht="12.75">
      <c r="A22" s="24" t="s">
        <v>49</v>
      </c>
      <c r="B22" s="23">
        <f>AUG!B21</f>
        <v>12</v>
      </c>
      <c r="C22" s="23">
        <f>AUG!C21</f>
        <v>1</v>
      </c>
      <c r="D22" s="23">
        <f>AUG!D21</f>
        <v>0</v>
      </c>
      <c r="E22" s="23">
        <f>AUG!E21</f>
        <v>9</v>
      </c>
      <c r="F22" s="23">
        <f>AUG!F21</f>
        <v>24</v>
      </c>
      <c r="G22" s="23">
        <f>AUG!G21</f>
        <v>1</v>
      </c>
      <c r="H22" s="23">
        <f>AUG!H21</f>
        <v>130</v>
      </c>
      <c r="I22" s="20">
        <f t="shared" si="2"/>
        <v>177</v>
      </c>
    </row>
    <row r="23" spans="1:9" ht="12.75">
      <c r="A23" s="24" t="s">
        <v>50</v>
      </c>
      <c r="B23" s="23">
        <f>SEP!B21</f>
        <v>12</v>
      </c>
      <c r="C23" s="23">
        <f>SEP!C21</f>
        <v>0</v>
      </c>
      <c r="D23" s="23">
        <f>SEP!D21</f>
        <v>0</v>
      </c>
      <c r="E23" s="23">
        <f>SEP!E21</f>
        <v>9</v>
      </c>
      <c r="F23" s="23">
        <f>SEP!F21</f>
        <v>24</v>
      </c>
      <c r="G23" s="23">
        <f>SEP!G21</f>
        <v>1</v>
      </c>
      <c r="H23" s="23">
        <f>SEP!H21</f>
        <v>137</v>
      </c>
      <c r="I23" s="20">
        <f t="shared" si="2"/>
        <v>183</v>
      </c>
    </row>
    <row r="24" spans="1:9" ht="12.75">
      <c r="A24" s="24" t="s">
        <v>51</v>
      </c>
      <c r="B24" s="23">
        <f>OCT!B21</f>
        <v>17</v>
      </c>
      <c r="C24" s="23">
        <f>OCT!C21</f>
        <v>1</v>
      </c>
      <c r="D24" s="23">
        <f>OCT!D21</f>
        <v>0</v>
      </c>
      <c r="E24" s="23">
        <f>OCT!E21</f>
        <v>9</v>
      </c>
      <c r="F24" s="23">
        <f>OCT!F21</f>
        <v>23</v>
      </c>
      <c r="G24" s="23">
        <f>OCT!G21</f>
        <v>1</v>
      </c>
      <c r="H24" s="23">
        <f>OCT!H21</f>
        <v>136</v>
      </c>
      <c r="I24" s="20">
        <f t="shared" si="2"/>
        <v>187</v>
      </c>
    </row>
    <row r="25" spans="1:9" ht="12.75">
      <c r="A25" s="24" t="s">
        <v>52</v>
      </c>
      <c r="B25" s="20">
        <f>NOV!B21</f>
        <v>17</v>
      </c>
      <c r="C25" s="20">
        <f>NOV!C21</f>
        <v>1</v>
      </c>
      <c r="D25" s="20">
        <f>NOV!D21</f>
        <v>0</v>
      </c>
      <c r="E25" s="20">
        <f>NOV!E21</f>
        <v>9</v>
      </c>
      <c r="F25" s="20">
        <f>NOV!F21</f>
        <v>22</v>
      </c>
      <c r="G25" s="20">
        <f>NOV!G21</f>
        <v>1</v>
      </c>
      <c r="H25" s="20">
        <f>NOV!H21</f>
        <v>140</v>
      </c>
      <c r="I25" s="20">
        <f t="shared" si="2"/>
        <v>190</v>
      </c>
    </row>
    <row r="26" spans="1:9" ht="12.75">
      <c r="A26" s="24" t="s">
        <v>53</v>
      </c>
      <c r="B26" s="20">
        <f>DEC!B21</f>
        <v>17</v>
      </c>
      <c r="C26" s="20">
        <f>DEC!C21</f>
        <v>0</v>
      </c>
      <c r="D26" s="20">
        <f>DEC!D21</f>
        <v>0</v>
      </c>
      <c r="E26" s="20">
        <f>DEC!E21</f>
        <v>9</v>
      </c>
      <c r="F26" s="20">
        <f>DEC!F21</f>
        <v>22</v>
      </c>
      <c r="G26" s="20">
        <f>DEC!G21</f>
        <v>1</v>
      </c>
      <c r="H26" s="20">
        <f>DEC!H21</f>
        <v>138</v>
      </c>
      <c r="I26" s="20">
        <f t="shared" si="2"/>
        <v>187</v>
      </c>
    </row>
    <row r="27" spans="1:9" ht="12.75">
      <c r="A27" s="24" t="s">
        <v>54</v>
      </c>
      <c r="B27" s="20">
        <f>JAN!B21</f>
        <v>17</v>
      </c>
      <c r="C27" s="20">
        <f>JAN!C21</f>
        <v>1</v>
      </c>
      <c r="D27" s="20">
        <f>JAN!D21</f>
        <v>0</v>
      </c>
      <c r="E27" s="20">
        <f>JAN!E21</f>
        <v>7</v>
      </c>
      <c r="F27" s="20">
        <f>JAN!F21</f>
        <v>22</v>
      </c>
      <c r="G27" s="20">
        <f>JAN!G21</f>
        <v>1</v>
      </c>
      <c r="H27" s="20">
        <f>JAN!H21</f>
        <v>139</v>
      </c>
      <c r="I27" s="20">
        <f t="shared" si="2"/>
        <v>187</v>
      </c>
    </row>
    <row r="28" spans="1:9" ht="12.75">
      <c r="A28" s="24" t="s">
        <v>55</v>
      </c>
      <c r="B28" s="20">
        <f>FEB!B21</f>
        <v>17</v>
      </c>
      <c r="C28" s="20">
        <f>FEB!C21</f>
        <v>1</v>
      </c>
      <c r="D28" s="20">
        <f>FEB!D21</f>
        <v>0</v>
      </c>
      <c r="E28" s="20">
        <f>FEB!E21</f>
        <v>7</v>
      </c>
      <c r="F28" s="20">
        <f>FEB!F21</f>
        <v>22</v>
      </c>
      <c r="G28" s="20">
        <f>FEB!G21</f>
        <v>1</v>
      </c>
      <c r="H28" s="20">
        <f>FEB!H21</f>
        <v>131</v>
      </c>
      <c r="I28" s="20">
        <f t="shared" si="2"/>
        <v>179</v>
      </c>
    </row>
    <row r="29" spans="1:9" ht="12.75">
      <c r="A29" s="24" t="s">
        <v>56</v>
      </c>
      <c r="B29" s="20">
        <f>MAR!B21</f>
        <v>0</v>
      </c>
      <c r="C29" s="20">
        <f>MAR!C21</f>
        <v>0</v>
      </c>
      <c r="D29" s="20">
        <f>MAR!D21</f>
        <v>0</v>
      </c>
      <c r="E29" s="20">
        <f>MAR!E21</f>
        <v>0</v>
      </c>
      <c r="F29" s="20">
        <f>MAR!F21</f>
        <v>0</v>
      </c>
      <c r="G29" s="20">
        <f>MAR!G21</f>
        <v>0</v>
      </c>
      <c r="H29" s="20">
        <f>MAR!H21</f>
        <v>0</v>
      </c>
      <c r="I29" s="20">
        <f t="shared" si="2"/>
        <v>0</v>
      </c>
    </row>
    <row r="30" spans="1:9" ht="12.75">
      <c r="A30" s="24" t="s">
        <v>57</v>
      </c>
      <c r="B30" s="20">
        <f>APR!B21</f>
        <v>0</v>
      </c>
      <c r="C30" s="20">
        <f>APR!C21</f>
        <v>0</v>
      </c>
      <c r="D30" s="20">
        <f>APR!D21</f>
        <v>0</v>
      </c>
      <c r="E30" s="20">
        <f>APR!E21</f>
        <v>0</v>
      </c>
      <c r="F30" s="20">
        <f>APR!F21</f>
        <v>0</v>
      </c>
      <c r="G30" s="20">
        <f>APR!G21</f>
        <v>0</v>
      </c>
      <c r="H30" s="20">
        <f>APR!H21</f>
        <v>0</v>
      </c>
      <c r="I30" s="20">
        <f t="shared" si="2"/>
        <v>0</v>
      </c>
    </row>
    <row r="31" spans="1:9" ht="12.75">
      <c r="A31" s="24" t="s">
        <v>58</v>
      </c>
      <c r="B31" s="20">
        <f>MAY!B21</f>
        <v>0</v>
      </c>
      <c r="C31" s="20">
        <f>MAY!C21</f>
        <v>0</v>
      </c>
      <c r="D31" s="20">
        <f>MAY!D21</f>
        <v>0</v>
      </c>
      <c r="E31" s="20">
        <f>MAY!E21</f>
        <v>0</v>
      </c>
      <c r="F31" s="20">
        <f>MAY!F21</f>
        <v>0</v>
      </c>
      <c r="G31" s="20">
        <f>MAY!G21</f>
        <v>0</v>
      </c>
      <c r="H31" s="20">
        <f>MAY!H21</f>
        <v>0</v>
      </c>
      <c r="I31" s="20">
        <f t="shared" si="2"/>
        <v>0</v>
      </c>
    </row>
    <row r="32" spans="1:9" ht="12.75">
      <c r="A32" s="24" t="s">
        <v>59</v>
      </c>
      <c r="B32" s="20">
        <f>JUN!B21</f>
        <v>0</v>
      </c>
      <c r="C32" s="20">
        <f>JUN!C21</f>
        <v>0</v>
      </c>
      <c r="D32" s="20">
        <f>JUN!D21</f>
        <v>0</v>
      </c>
      <c r="E32" s="20">
        <f>JUN!E21</f>
        <v>0</v>
      </c>
      <c r="F32" s="20">
        <f>JUN!F21</f>
        <v>0</v>
      </c>
      <c r="G32" s="20">
        <f>JUN!G21</f>
        <v>0</v>
      </c>
      <c r="H32" s="20">
        <f>JUN!H21</f>
        <v>0</v>
      </c>
      <c r="I32" s="20">
        <f t="shared" si="2"/>
        <v>0</v>
      </c>
    </row>
    <row r="33" spans="1:9" ht="12.75">
      <c r="A33" s="17" t="s">
        <v>47</v>
      </c>
      <c r="B33" s="20">
        <f aca="true" t="shared" si="3" ref="B33:I33">SUM(B21:B32)/COUNTIF(B21:B32,"&lt;&gt;0")</f>
        <v>15.25</v>
      </c>
      <c r="C33" s="20">
        <f t="shared" si="3"/>
        <v>1</v>
      </c>
      <c r="D33" s="20" t="e">
        <f t="shared" si="3"/>
        <v>#DIV/0!</v>
      </c>
      <c r="E33" s="20">
        <f t="shared" si="3"/>
        <v>8.5</v>
      </c>
      <c r="F33" s="20">
        <f t="shared" si="3"/>
        <v>22.625</v>
      </c>
      <c r="G33" s="20">
        <f t="shared" si="3"/>
        <v>1.125</v>
      </c>
      <c r="H33" s="20">
        <f t="shared" si="3"/>
        <v>134.75</v>
      </c>
      <c r="I33" s="20">
        <f t="shared" si="3"/>
        <v>182.875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71</v>
      </c>
      <c r="C36" s="14" t="s">
        <v>70</v>
      </c>
      <c r="D36" s="14" t="s">
        <v>69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JUL!B32</f>
        <v>11828</v>
      </c>
      <c r="C37" s="20">
        <f>JUL!C32</f>
        <v>0</v>
      </c>
      <c r="D37" s="20">
        <f>JUL!D32</f>
        <v>0</v>
      </c>
      <c r="E37" s="20">
        <f>JUL!E32</f>
        <v>2695</v>
      </c>
      <c r="F37" s="20">
        <f>JUL!F32</f>
        <v>4559</v>
      </c>
      <c r="G37" s="20">
        <f>JUL!G32</f>
        <v>586</v>
      </c>
      <c r="H37" s="20">
        <f>JUL!H32</f>
        <v>57867</v>
      </c>
      <c r="I37" s="20">
        <f aca="true" t="shared" si="4" ref="I37:I48">SUM(B37:H37)</f>
        <v>77535</v>
      </c>
    </row>
    <row r="38" spans="1:9" ht="12.75">
      <c r="A38" s="24" t="s">
        <v>49</v>
      </c>
      <c r="B38" s="20">
        <f>AUG!B32</f>
        <v>10045</v>
      </c>
      <c r="C38" s="20">
        <f>AUG!C32</f>
        <v>1806</v>
      </c>
      <c r="D38" s="20">
        <f>AUG!D32</f>
        <v>0</v>
      </c>
      <c r="E38" s="20">
        <f>AUG!E32</f>
        <v>2695</v>
      </c>
      <c r="F38" s="20">
        <f>AUG!F32</f>
        <v>5232</v>
      </c>
      <c r="G38" s="20">
        <f>AUG!G32</f>
        <v>286</v>
      </c>
      <c r="H38" s="20">
        <f>AUG!H32</f>
        <v>61146</v>
      </c>
      <c r="I38" s="20">
        <f t="shared" si="4"/>
        <v>81210</v>
      </c>
    </row>
    <row r="39" spans="1:9" ht="12.75">
      <c r="A39" s="24" t="s">
        <v>50</v>
      </c>
      <c r="B39" s="20">
        <f>SEP!B32</f>
        <v>10919</v>
      </c>
      <c r="C39" s="20">
        <f>SEP!C32</f>
        <v>0</v>
      </c>
      <c r="D39" s="20">
        <f>SEP!D32</f>
        <v>0</v>
      </c>
      <c r="E39" s="20">
        <f>SEP!E32</f>
        <v>2722</v>
      </c>
      <c r="F39" s="20">
        <f>SEP!F32</f>
        <v>4999</v>
      </c>
      <c r="G39" s="20">
        <f>SEP!G32</f>
        <v>286</v>
      </c>
      <c r="H39" s="20">
        <f>SEP!H32</f>
        <v>63746</v>
      </c>
      <c r="I39" s="20">
        <f t="shared" si="4"/>
        <v>82672</v>
      </c>
    </row>
    <row r="40" spans="1:9" ht="12.75">
      <c r="A40" s="24" t="s">
        <v>51</v>
      </c>
      <c r="B40" s="20">
        <f>OCT!B32</f>
        <v>14519</v>
      </c>
      <c r="C40" s="20">
        <f>OCT!C32</f>
        <v>888</v>
      </c>
      <c r="D40" s="20">
        <f>OCT!D32</f>
        <v>0</v>
      </c>
      <c r="E40" s="20">
        <f>OCT!E32</f>
        <v>2801</v>
      </c>
      <c r="F40" s="20">
        <f>OCT!F32</f>
        <v>5120</v>
      </c>
      <c r="G40" s="20">
        <f>OCT!G32</f>
        <v>298</v>
      </c>
      <c r="H40" s="20">
        <f>OCT!H32</f>
        <v>65641</v>
      </c>
      <c r="I40" s="20">
        <f t="shared" si="4"/>
        <v>89267</v>
      </c>
    </row>
    <row r="41" spans="1:9" ht="12.75">
      <c r="A41" s="24" t="s">
        <v>52</v>
      </c>
      <c r="B41" s="20">
        <f>NOV!B32</f>
        <v>14591</v>
      </c>
      <c r="C41" s="20">
        <f>NOV!C32</f>
        <v>944</v>
      </c>
      <c r="D41" s="20">
        <f>NOV!D32</f>
        <v>0</v>
      </c>
      <c r="E41" s="20">
        <f>NOV!E32</f>
        <v>2801</v>
      </c>
      <c r="F41" s="20">
        <f>NOV!F32</f>
        <v>4939</v>
      </c>
      <c r="G41" s="20">
        <f>NOV!G32</f>
        <v>298</v>
      </c>
      <c r="H41" s="20">
        <f>NOV!H32</f>
        <v>67597</v>
      </c>
      <c r="I41" s="20">
        <f t="shared" si="4"/>
        <v>91170</v>
      </c>
    </row>
    <row r="42" spans="1:9" ht="12.75">
      <c r="A42" s="24" t="s">
        <v>53</v>
      </c>
      <c r="B42" s="20">
        <f>DEC!B32</f>
        <v>14256</v>
      </c>
      <c r="C42" s="20">
        <f>DEC!C32</f>
        <v>0</v>
      </c>
      <c r="D42" s="20">
        <f>DEC!D32</f>
        <v>0</v>
      </c>
      <c r="E42" s="20">
        <f>DEC!E32</f>
        <v>2804</v>
      </c>
      <c r="F42" s="20">
        <f>DEC!F32</f>
        <v>4826</v>
      </c>
      <c r="G42" s="20">
        <f>DEC!G32</f>
        <v>298</v>
      </c>
      <c r="H42" s="20">
        <f>DEC!H32</f>
        <v>62147</v>
      </c>
      <c r="I42" s="20">
        <f t="shared" si="4"/>
        <v>84331</v>
      </c>
    </row>
    <row r="43" spans="1:9" ht="12.75">
      <c r="A43" s="24" t="s">
        <v>54</v>
      </c>
      <c r="B43" s="20">
        <f>JAN!B32</f>
        <v>14462</v>
      </c>
      <c r="C43" s="20">
        <f>JAN!C32</f>
        <v>450</v>
      </c>
      <c r="D43" s="20">
        <f>JAN!D32</f>
        <v>0</v>
      </c>
      <c r="E43" s="20">
        <f>JAN!E32</f>
        <v>2144</v>
      </c>
      <c r="F43" s="20">
        <f>JAN!F32</f>
        <v>4664</v>
      </c>
      <c r="G43" s="20">
        <f>JAN!G32</f>
        <v>298</v>
      </c>
      <c r="H43" s="20">
        <f>JAN!H32</f>
        <v>61819</v>
      </c>
      <c r="I43" s="20">
        <f t="shared" si="4"/>
        <v>83837</v>
      </c>
    </row>
    <row r="44" spans="1:9" ht="12.75">
      <c r="A44" s="24" t="s">
        <v>55</v>
      </c>
      <c r="B44" s="20">
        <f>FEB!B32</f>
        <v>12912</v>
      </c>
      <c r="C44" s="20">
        <f>FEB!C32</f>
        <v>450</v>
      </c>
      <c r="D44" s="20">
        <f>FEB!D32</f>
        <v>0</v>
      </c>
      <c r="E44" s="20">
        <f>FEB!E32</f>
        <v>2176</v>
      </c>
      <c r="F44" s="20">
        <f>FEB!F32</f>
        <v>4652</v>
      </c>
      <c r="G44" s="20">
        <f>FEB!G32</f>
        <v>298</v>
      </c>
      <c r="H44" s="20">
        <f>FEB!H32</f>
        <v>61023</v>
      </c>
      <c r="I44" s="20">
        <f t="shared" si="4"/>
        <v>81511</v>
      </c>
    </row>
    <row r="45" spans="1:9" ht="12.75">
      <c r="A45" s="24" t="s">
        <v>56</v>
      </c>
      <c r="B45" s="20">
        <f>MAR!B32</f>
        <v>0</v>
      </c>
      <c r="C45" s="20">
        <f>MAR!C32</f>
        <v>0</v>
      </c>
      <c r="D45" s="20">
        <f>MAR!D32</f>
        <v>0</v>
      </c>
      <c r="E45" s="20">
        <f>MAR!E32</f>
        <v>0</v>
      </c>
      <c r="F45" s="20">
        <f>MAR!F32</f>
        <v>0</v>
      </c>
      <c r="G45" s="20">
        <f>MAR!G32</f>
        <v>0</v>
      </c>
      <c r="H45" s="20">
        <f>MAR!H32</f>
        <v>0</v>
      </c>
      <c r="I45" s="20">
        <f t="shared" si="4"/>
        <v>0</v>
      </c>
    </row>
    <row r="46" spans="1:9" ht="12.75">
      <c r="A46" s="24" t="s">
        <v>57</v>
      </c>
      <c r="B46" s="20">
        <f>APR!B32</f>
        <v>0</v>
      </c>
      <c r="C46" s="20">
        <f>APR!C32</f>
        <v>0</v>
      </c>
      <c r="D46" s="20">
        <f>APR!D32</f>
        <v>0</v>
      </c>
      <c r="E46" s="20">
        <f>APR!E32</f>
        <v>0</v>
      </c>
      <c r="F46" s="20">
        <f>APR!F32</f>
        <v>0</v>
      </c>
      <c r="G46" s="20">
        <f>APR!G32</f>
        <v>0</v>
      </c>
      <c r="H46" s="20">
        <f>APR!H32</f>
        <v>0</v>
      </c>
      <c r="I46" s="20">
        <f t="shared" si="4"/>
        <v>0</v>
      </c>
    </row>
    <row r="47" spans="1:9" ht="12.75">
      <c r="A47" s="24" t="s">
        <v>58</v>
      </c>
      <c r="B47" s="20">
        <f>MAY!B32</f>
        <v>0</v>
      </c>
      <c r="C47" s="20">
        <f>MAY!C32</f>
        <v>0</v>
      </c>
      <c r="D47" s="20">
        <f>MAY!D32</f>
        <v>0</v>
      </c>
      <c r="E47" s="20">
        <f>MAY!E32</f>
        <v>0</v>
      </c>
      <c r="F47" s="20">
        <f>MAY!F32</f>
        <v>0</v>
      </c>
      <c r="G47" s="20">
        <f>MAY!G32</f>
        <v>0</v>
      </c>
      <c r="H47" s="20">
        <f>MAY!H32</f>
        <v>0</v>
      </c>
      <c r="I47" s="20">
        <f t="shared" si="4"/>
        <v>0</v>
      </c>
    </row>
    <row r="48" spans="1:9" ht="12.75">
      <c r="A48" s="24" t="s">
        <v>59</v>
      </c>
      <c r="B48" s="20">
        <f>JUN!B32</f>
        <v>0</v>
      </c>
      <c r="C48" s="20">
        <f>JUN!C32</f>
        <v>0</v>
      </c>
      <c r="D48" s="20">
        <f>JUN!D32</f>
        <v>0</v>
      </c>
      <c r="E48" s="20">
        <f>JUN!E32</f>
        <v>0</v>
      </c>
      <c r="F48" s="20">
        <f>JUN!F32</f>
        <v>0</v>
      </c>
      <c r="G48" s="20">
        <f>JUN!G32</f>
        <v>0</v>
      </c>
      <c r="H48" s="20">
        <f>JUN!H32</f>
        <v>0</v>
      </c>
      <c r="I48" s="20">
        <f t="shared" si="4"/>
        <v>0</v>
      </c>
    </row>
    <row r="49" spans="1:9" ht="12.75">
      <c r="A49" s="17" t="s">
        <v>47</v>
      </c>
      <c r="B49" s="20">
        <f aca="true" t="shared" si="5" ref="B49:I49">SUM(B37:B48)/COUNTIF(B37:B48,"&lt;&gt;0")</f>
        <v>12941.5</v>
      </c>
      <c r="C49" s="20">
        <f t="shared" si="5"/>
        <v>907.6</v>
      </c>
      <c r="D49" s="20" t="e">
        <f t="shared" si="5"/>
        <v>#DIV/0!</v>
      </c>
      <c r="E49" s="20">
        <f t="shared" si="5"/>
        <v>2604.75</v>
      </c>
      <c r="F49" s="20">
        <f t="shared" si="5"/>
        <v>4873.875</v>
      </c>
      <c r="G49" s="20">
        <f t="shared" si="5"/>
        <v>331</v>
      </c>
      <c r="H49" s="20">
        <f t="shared" si="5"/>
        <v>62623.25</v>
      </c>
      <c r="I49" s="20">
        <f t="shared" si="5"/>
        <v>83941.625</v>
      </c>
    </row>
    <row r="50" spans="1:9" ht="12.75">
      <c r="A50" s="17"/>
      <c r="B50" s="20"/>
      <c r="C50" s="20"/>
      <c r="D50" s="20"/>
      <c r="E50" s="20"/>
      <c r="F50" s="20"/>
      <c r="G50" s="20"/>
      <c r="H50" s="20"/>
      <c r="I50" s="20"/>
    </row>
    <row r="53" ht="12.75">
      <c r="A53" s="18" t="s">
        <v>74</v>
      </c>
    </row>
    <row r="54" ht="12.75">
      <c r="A54" s="18"/>
    </row>
    <row r="55" spans="3:13" ht="12.75">
      <c r="C55" s="48" t="s">
        <v>19</v>
      </c>
      <c r="D55" s="49"/>
      <c r="E55" s="50"/>
      <c r="G55" s="48" t="s">
        <v>23</v>
      </c>
      <c r="H55" s="49"/>
      <c r="I55" s="50"/>
      <c r="K55" s="48" t="s">
        <v>24</v>
      </c>
      <c r="L55" s="49"/>
      <c r="M55" s="50"/>
    </row>
    <row r="56" spans="3:13" ht="12.75">
      <c r="C56" s="26"/>
      <c r="D56" s="26"/>
      <c r="E56" s="26" t="s">
        <v>72</v>
      </c>
      <c r="G56" s="26"/>
      <c r="H56" s="26"/>
      <c r="I56" s="26" t="s">
        <v>72</v>
      </c>
      <c r="K56" s="26"/>
      <c r="L56" s="26"/>
      <c r="M56" s="26" t="s">
        <v>72</v>
      </c>
    </row>
    <row r="57" spans="1:13" ht="12.75">
      <c r="A57" s="31" t="s">
        <v>46</v>
      </c>
      <c r="C57" s="26" t="s">
        <v>20</v>
      </c>
      <c r="D57" s="26" t="s">
        <v>21</v>
      </c>
      <c r="E57" s="26" t="s">
        <v>73</v>
      </c>
      <c r="G57" s="26" t="s">
        <v>20</v>
      </c>
      <c r="H57" s="26" t="s">
        <v>21</v>
      </c>
      <c r="I57" s="26" t="s">
        <v>73</v>
      </c>
      <c r="K57" s="26" t="s">
        <v>20</v>
      </c>
      <c r="L57" s="26" t="s">
        <v>21</v>
      </c>
      <c r="M57" s="26" t="s">
        <v>73</v>
      </c>
    </row>
    <row r="58" spans="1:13" ht="12.75">
      <c r="A58" s="24" t="s">
        <v>48</v>
      </c>
      <c r="C58" s="32">
        <f>JUL!J42</f>
        <v>173</v>
      </c>
      <c r="D58" s="32">
        <f>JUL!J43</f>
        <v>353</v>
      </c>
      <c r="E58" s="34">
        <f>JUL!J44</f>
        <v>2.040462427745665</v>
      </c>
      <c r="G58" s="32">
        <f>JUL!J47</f>
        <v>127</v>
      </c>
      <c r="H58" s="32">
        <f>JUL!J48</f>
        <v>273</v>
      </c>
      <c r="I58" s="34">
        <f>JUL!J49</f>
        <v>2.1496062992125986</v>
      </c>
      <c r="K58" s="32">
        <f>JUL!J52</f>
        <v>46</v>
      </c>
      <c r="L58" s="32">
        <f>JUL!J53</f>
        <v>80</v>
      </c>
      <c r="M58" s="34">
        <f>JUL!J54</f>
        <v>1.7391304347826086</v>
      </c>
    </row>
    <row r="59" spans="1:13" ht="12.75">
      <c r="A59" s="24" t="s">
        <v>49</v>
      </c>
      <c r="C59" s="32">
        <f>AUG!J42</f>
        <v>177</v>
      </c>
      <c r="D59" s="32">
        <f>AUG!J43</f>
        <v>374</v>
      </c>
      <c r="E59" s="34">
        <f>AUG!J44</f>
        <v>2.1129943502824857</v>
      </c>
      <c r="G59" s="32">
        <f>AUG!J47</f>
        <v>130</v>
      </c>
      <c r="H59" s="32">
        <f>AUG!J48</f>
        <v>290</v>
      </c>
      <c r="I59" s="34">
        <f>AUG!J49</f>
        <v>2.230769230769231</v>
      </c>
      <c r="K59" s="32">
        <f>AUG!J52</f>
        <v>47</v>
      </c>
      <c r="L59" s="32">
        <f>AUG!J53</f>
        <v>84</v>
      </c>
      <c r="M59" s="34">
        <f>AUG!J54</f>
        <v>1.7872340425531914</v>
      </c>
    </row>
    <row r="60" spans="1:13" ht="12.75">
      <c r="A60" s="24" t="s">
        <v>50</v>
      </c>
      <c r="C60" s="32">
        <f>SEP!J42</f>
        <v>183</v>
      </c>
      <c r="D60" s="32">
        <f>SEP!J43</f>
        <v>384</v>
      </c>
      <c r="E60" s="34">
        <f>SEP!J44</f>
        <v>2.098360655737705</v>
      </c>
      <c r="G60" s="32">
        <f>SEP!J47</f>
        <v>137</v>
      </c>
      <c r="H60" s="32">
        <f>SEP!J48</f>
        <v>305</v>
      </c>
      <c r="I60" s="34">
        <f>SEP!J49</f>
        <v>2.2262773722627736</v>
      </c>
      <c r="K60" s="32">
        <f>SEP!J52</f>
        <v>46</v>
      </c>
      <c r="L60" s="32">
        <f>SEP!J53</f>
        <v>79</v>
      </c>
      <c r="M60" s="34">
        <f>SEP!J54</f>
        <v>1.7173913043478262</v>
      </c>
    </row>
    <row r="61" spans="1:13" ht="12.75">
      <c r="A61" s="24" t="s">
        <v>51</v>
      </c>
      <c r="C61" s="32">
        <f>OCT!J42</f>
        <v>187</v>
      </c>
      <c r="D61" s="32">
        <f>OCT!J43</f>
        <v>367</v>
      </c>
      <c r="E61" s="34">
        <f>OCT!J44</f>
        <v>1.9625668449197862</v>
      </c>
      <c r="G61" s="32">
        <f>OCT!J47</f>
        <v>136</v>
      </c>
      <c r="H61" s="32">
        <f>OCT!J48</f>
        <v>293</v>
      </c>
      <c r="I61" s="34">
        <f>OCT!J49</f>
        <v>2.1544117647058822</v>
      </c>
      <c r="K61" s="32">
        <f>OCT!J52</f>
        <v>51</v>
      </c>
      <c r="L61" s="32">
        <f>OCT!J53</f>
        <v>74</v>
      </c>
      <c r="M61" s="34">
        <f>OCT!J54</f>
        <v>1.4509803921568627</v>
      </c>
    </row>
    <row r="62" spans="1:13" ht="12.75">
      <c r="A62" s="24" t="s">
        <v>52</v>
      </c>
      <c r="C62" s="32">
        <f>NOV!J42</f>
        <v>190</v>
      </c>
      <c r="D62" s="32">
        <f>NOV!J43</f>
        <v>395</v>
      </c>
      <c r="E62" s="34">
        <f>NOV!J44</f>
        <v>2.0789473684210527</v>
      </c>
      <c r="G62" s="32">
        <f>NOV!J47</f>
        <v>140</v>
      </c>
      <c r="H62" s="32">
        <f>NOV!J48</f>
        <v>301</v>
      </c>
      <c r="I62" s="34">
        <f>NOV!J49</f>
        <v>2.15</v>
      </c>
      <c r="K62" s="32">
        <f>NOV!J52</f>
        <v>50</v>
      </c>
      <c r="L62" s="32">
        <f>NOV!J53</f>
        <v>94</v>
      </c>
      <c r="M62" s="34">
        <f>NOV!J54</f>
        <v>1.88</v>
      </c>
    </row>
    <row r="63" spans="1:13" ht="12.75">
      <c r="A63" s="24" t="s">
        <v>53</v>
      </c>
      <c r="C63" s="32">
        <f>DEC!J42</f>
        <v>187</v>
      </c>
      <c r="D63" s="32">
        <f>DEC!J43</f>
        <v>385</v>
      </c>
      <c r="E63" s="34">
        <f>DEC!J44</f>
        <v>2.0588235294117645</v>
      </c>
      <c r="G63" s="32">
        <f>DEC!J47</f>
        <v>138</v>
      </c>
      <c r="H63" s="32">
        <f>DEC!J48</f>
        <v>295</v>
      </c>
      <c r="I63" s="34">
        <f>DEC!J49</f>
        <v>2.13768115942029</v>
      </c>
      <c r="K63" s="32">
        <f>DEC!J52</f>
        <v>49</v>
      </c>
      <c r="L63" s="32">
        <f>DEC!J53</f>
        <v>90</v>
      </c>
      <c r="M63" s="34">
        <f>DEC!J54</f>
        <v>1.836734693877551</v>
      </c>
    </row>
    <row r="64" spans="1:13" ht="12.75">
      <c r="A64" s="24" t="s">
        <v>54</v>
      </c>
      <c r="C64" s="32">
        <f>JAN!J42</f>
        <v>187</v>
      </c>
      <c r="D64" s="32">
        <f>JAN!J43</f>
        <v>387</v>
      </c>
      <c r="E64" s="34">
        <f>JAN!J44</f>
        <v>2.06951871657754</v>
      </c>
      <c r="G64" s="32">
        <f>JAN!J47</f>
        <v>139</v>
      </c>
      <c r="H64" s="32">
        <f>JAN!J48</f>
        <v>297</v>
      </c>
      <c r="I64" s="34">
        <f>JAN!J49</f>
        <v>2.1366906474820144</v>
      </c>
      <c r="K64" s="32">
        <f>JAN!J52</f>
        <v>48</v>
      </c>
      <c r="L64" s="32">
        <f>JAN!J53</f>
        <v>89</v>
      </c>
      <c r="M64" s="34">
        <f>JAN!J54</f>
        <v>1.8541666666666667</v>
      </c>
    </row>
    <row r="65" spans="1:13" ht="12.75">
      <c r="A65" s="24" t="s">
        <v>55</v>
      </c>
      <c r="C65" s="32">
        <f>FEB!J42</f>
        <v>179</v>
      </c>
      <c r="D65" s="32">
        <f>FEB!J43</f>
        <v>373</v>
      </c>
      <c r="E65" s="34">
        <f>FEB!J44</f>
        <v>2.083798882681564</v>
      </c>
      <c r="G65" s="32">
        <f>FEB!J47</f>
        <v>131</v>
      </c>
      <c r="H65" s="32">
        <f>FEB!J48</f>
        <v>290</v>
      </c>
      <c r="I65" s="34">
        <f>FEB!J49</f>
        <v>2.213740458015267</v>
      </c>
      <c r="K65" s="32">
        <f>FEB!J52</f>
        <v>48</v>
      </c>
      <c r="L65" s="32">
        <f>FEB!J53</f>
        <v>82</v>
      </c>
      <c r="M65" s="34">
        <f>FEB!J54</f>
        <v>1.7083333333333333</v>
      </c>
    </row>
    <row r="66" spans="1:13" ht="12.75">
      <c r="A66" s="24" t="s">
        <v>56</v>
      </c>
      <c r="C66" s="32">
        <f>MAR!J42</f>
        <v>0</v>
      </c>
      <c r="D66" s="32">
        <f>MAR!J43</f>
        <v>0</v>
      </c>
      <c r="E66" s="34" t="e">
        <f>MAR!J44</f>
        <v>#DIV/0!</v>
      </c>
      <c r="G66" s="32">
        <f>MAR!J47</f>
        <v>0</v>
      </c>
      <c r="H66" s="32">
        <f>MAR!J48</f>
        <v>0</v>
      </c>
      <c r="I66" s="34" t="e">
        <f>MAR!J49</f>
        <v>#DIV/0!</v>
      </c>
      <c r="K66" s="32">
        <f>MAR!J52</f>
        <v>0</v>
      </c>
      <c r="L66" s="32">
        <f>MAR!J53</f>
        <v>0</v>
      </c>
      <c r="M66" s="34" t="e">
        <f>MAR!J54</f>
        <v>#DIV/0!</v>
      </c>
    </row>
    <row r="67" spans="1:13" ht="12.75">
      <c r="A67" s="24" t="s">
        <v>57</v>
      </c>
      <c r="C67" s="32">
        <f>APR!J42</f>
        <v>0</v>
      </c>
      <c r="D67" s="32">
        <f>APR!J43</f>
        <v>0</v>
      </c>
      <c r="E67" s="34" t="e">
        <f>APR!J44</f>
        <v>#DIV/0!</v>
      </c>
      <c r="G67" s="32">
        <f>APR!J47</f>
        <v>0</v>
      </c>
      <c r="H67" s="32">
        <f>APR!J48</f>
        <v>0</v>
      </c>
      <c r="I67" s="34" t="e">
        <f>APR!J49</f>
        <v>#DIV/0!</v>
      </c>
      <c r="K67" s="32">
        <f>APR!J52</f>
        <v>0</v>
      </c>
      <c r="L67" s="32">
        <f>APR!J53</f>
        <v>0</v>
      </c>
      <c r="M67" s="34" t="e">
        <f>APR!J54</f>
        <v>#DIV/0!</v>
      </c>
    </row>
    <row r="68" spans="1:13" ht="12.75">
      <c r="A68" s="24" t="s">
        <v>58</v>
      </c>
      <c r="C68" s="32">
        <f>MAY!J42</f>
        <v>0</v>
      </c>
      <c r="D68" s="32">
        <f>MAY!J43</f>
        <v>0</v>
      </c>
      <c r="E68" s="34" t="e">
        <f>MAY!J44</f>
        <v>#DIV/0!</v>
      </c>
      <c r="G68" s="32">
        <f>MAY!J47</f>
        <v>0</v>
      </c>
      <c r="H68" s="32">
        <f>MAY!J48</f>
        <v>0</v>
      </c>
      <c r="I68" s="34" t="e">
        <f>MAY!J49</f>
        <v>#DIV/0!</v>
      </c>
      <c r="K68" s="32">
        <f>MAY!J52</f>
        <v>0</v>
      </c>
      <c r="L68" s="32">
        <f>MAY!J53</f>
        <v>0</v>
      </c>
      <c r="M68" s="34" t="e">
        <f>MAY!J54</f>
        <v>#DIV/0!</v>
      </c>
    </row>
    <row r="69" spans="1:13" ht="12.75">
      <c r="A69" s="24" t="s">
        <v>59</v>
      </c>
      <c r="C69" s="32">
        <f>JUN!J42</f>
        <v>0</v>
      </c>
      <c r="D69" s="32">
        <f>JUN!J43</f>
        <v>0</v>
      </c>
      <c r="E69" s="34" t="e">
        <f>JUN!J44</f>
        <v>#DIV/0!</v>
      </c>
      <c r="G69" s="32">
        <f>JUN!J47</f>
        <v>0</v>
      </c>
      <c r="H69" s="32">
        <f>JUN!J48</f>
        <v>0</v>
      </c>
      <c r="I69" s="34" t="e">
        <f>JUN!J49</f>
        <v>#DIV/0!</v>
      </c>
      <c r="K69" s="32">
        <f>JUN!J52</f>
        <v>0</v>
      </c>
      <c r="L69" s="32">
        <f>JUN!J53</f>
        <v>0</v>
      </c>
      <c r="M69" s="34" t="e">
        <f>JUN!J54</f>
        <v>#DIV/0!</v>
      </c>
    </row>
    <row r="70" spans="1:13" ht="12.75">
      <c r="A70" s="33" t="s">
        <v>47</v>
      </c>
      <c r="C70" s="20">
        <f>SUM(C58:C69)/COUNTIF(C58:C69,"&lt;&gt;0")</f>
        <v>182.875</v>
      </c>
      <c r="D70" s="20">
        <f>SUM(D58:D69)/COUNTIF(D58:D69,"&lt;&gt;0")</f>
        <v>377.25</v>
      </c>
      <c r="E70" s="34">
        <f>D70/C70</f>
        <v>2.0628844839371157</v>
      </c>
      <c r="G70" s="20">
        <f>SUM(G58:G69)/COUNTIF(G58:G69,"&lt;&gt;0")</f>
        <v>134.75</v>
      </c>
      <c r="H70" s="20">
        <f>SUM(H58:H69)/COUNTIF(H58:H69,"&lt;&gt;0")</f>
        <v>293</v>
      </c>
      <c r="I70" s="34">
        <f>H70/G70</f>
        <v>2.174397031539889</v>
      </c>
      <c r="K70" s="20">
        <f>SUM(K58:K69)/COUNTIF(K58:K69,"&lt;&gt;0")</f>
        <v>48.125</v>
      </c>
      <c r="L70" s="20">
        <f>SUM(L58:L69)/COUNTIF(L58:L69,"&lt;&gt;0")</f>
        <v>84</v>
      </c>
      <c r="M70" s="34">
        <f>L70/K70</f>
        <v>1.7454545454545454</v>
      </c>
    </row>
    <row r="76" ht="12.75">
      <c r="A76" s="18" t="s">
        <v>75</v>
      </c>
    </row>
    <row r="78" spans="2:12" ht="12.75">
      <c r="B78" s="48" t="s">
        <v>43</v>
      </c>
      <c r="C78" s="49"/>
      <c r="D78" s="50"/>
      <c r="F78" s="48" t="s">
        <v>4</v>
      </c>
      <c r="G78" s="49"/>
      <c r="H78" s="50"/>
      <c r="J78" s="48" t="s">
        <v>71</v>
      </c>
      <c r="K78" s="49"/>
      <c r="L78" s="50"/>
    </row>
    <row r="79" spans="2:12" ht="12.75">
      <c r="B79" s="26"/>
      <c r="C79" s="26"/>
      <c r="D79" s="26" t="s">
        <v>72</v>
      </c>
      <c r="F79" s="26"/>
      <c r="G79" s="26"/>
      <c r="H79" s="26" t="s">
        <v>72</v>
      </c>
      <c r="J79" s="26"/>
      <c r="K79" s="26"/>
      <c r="L79" s="26" t="s">
        <v>72</v>
      </c>
    </row>
    <row r="80" spans="1:12" ht="12.75">
      <c r="A80" s="31" t="s">
        <v>46</v>
      </c>
      <c r="B80" s="26" t="s">
        <v>20</v>
      </c>
      <c r="C80" s="26" t="s">
        <v>21</v>
      </c>
      <c r="D80" s="26" t="s">
        <v>73</v>
      </c>
      <c r="F80" s="26" t="s">
        <v>20</v>
      </c>
      <c r="G80" s="26" t="s">
        <v>21</v>
      </c>
      <c r="H80" s="26" t="s">
        <v>73</v>
      </c>
      <c r="J80" s="26" t="s">
        <v>20</v>
      </c>
      <c r="K80" s="26" t="s">
        <v>21</v>
      </c>
      <c r="L80" s="26" t="s">
        <v>73</v>
      </c>
    </row>
    <row r="81" spans="1:12" ht="12.75">
      <c r="A81" s="24" t="s">
        <v>48</v>
      </c>
      <c r="B81" s="32">
        <f>JUL!J61</f>
        <v>46</v>
      </c>
      <c r="C81" s="32">
        <f>JUL!J62</f>
        <v>80</v>
      </c>
      <c r="D81" s="34">
        <f>JUL!J63</f>
        <v>1.7391304347826086</v>
      </c>
      <c r="F81" s="32">
        <f>JUL!J66</f>
        <v>24</v>
      </c>
      <c r="G81" s="32">
        <f>JUL!J67</f>
        <v>25</v>
      </c>
      <c r="H81" s="34">
        <f>JUL!J68</f>
        <v>1.0416666666666667</v>
      </c>
      <c r="J81" s="32">
        <f>JUL!J71</f>
        <v>13</v>
      </c>
      <c r="K81" s="32">
        <f>JUL!J72</f>
        <v>46</v>
      </c>
      <c r="L81" s="34">
        <f>JUL!F73</f>
        <v>3.1030927835051547</v>
      </c>
    </row>
    <row r="82" spans="1:12" ht="12.75">
      <c r="A82" s="24" t="s">
        <v>49</v>
      </c>
      <c r="B82" s="32">
        <f>AUG!J61</f>
        <v>47</v>
      </c>
      <c r="C82" s="32">
        <f>AUG!J62</f>
        <v>84</v>
      </c>
      <c r="D82" s="34">
        <f>AUG!J63</f>
        <v>1.7872340425531914</v>
      </c>
      <c r="F82" s="32">
        <f>AUG!J66</f>
        <v>25</v>
      </c>
      <c r="G82" s="32">
        <f>AUG!J67</f>
        <v>27</v>
      </c>
      <c r="H82" s="34">
        <f>AUG!J68</f>
        <v>1.08</v>
      </c>
      <c r="J82" s="32">
        <f>AUG!J71</f>
        <v>12</v>
      </c>
      <c r="K82" s="32">
        <f>AUG!J72</f>
        <v>43</v>
      </c>
      <c r="L82" s="34">
        <f>AUG!J73</f>
        <v>3.5833333333333335</v>
      </c>
    </row>
    <row r="83" spans="1:12" ht="12.75">
      <c r="A83" s="24" t="s">
        <v>50</v>
      </c>
      <c r="B83" s="32">
        <f>SEP!J61</f>
        <v>46</v>
      </c>
      <c r="C83" s="32">
        <f>SEP!J62</f>
        <v>79</v>
      </c>
      <c r="D83" s="34">
        <f>SEP!J63</f>
        <v>1.7173913043478262</v>
      </c>
      <c r="F83" s="32">
        <f>SEP!J66</f>
        <v>25</v>
      </c>
      <c r="G83" s="32">
        <f>SEP!J67</f>
        <v>26</v>
      </c>
      <c r="H83" s="34">
        <f>SEP!J68</f>
        <v>1.04</v>
      </c>
      <c r="J83" s="32">
        <f>SEP!J71</f>
        <v>12</v>
      </c>
      <c r="K83" s="32">
        <f>SEP!J72</f>
        <v>44</v>
      </c>
      <c r="L83" s="34">
        <f>SEP!J73</f>
        <v>3.6666666666666665</v>
      </c>
    </row>
    <row r="84" spans="1:12" ht="12.75">
      <c r="A84" s="24" t="s">
        <v>51</v>
      </c>
      <c r="B84" s="32">
        <f>OCT!J61</f>
        <v>51</v>
      </c>
      <c r="C84" s="32">
        <f>OCT!J62</f>
        <v>74</v>
      </c>
      <c r="D84" s="34">
        <f>OCT!J63</f>
        <v>1.4509803921568627</v>
      </c>
      <c r="F84" s="32">
        <f>OCT!J66</f>
        <v>24</v>
      </c>
      <c r="G84" s="32">
        <f>OCT!J67</f>
        <v>25</v>
      </c>
      <c r="H84" s="34">
        <f>OCT!J68</f>
        <v>1.0416666666666667</v>
      </c>
      <c r="J84" s="32">
        <f>OCT!J71</f>
        <v>17</v>
      </c>
      <c r="K84" s="32">
        <f>OCT!J67</f>
        <v>25</v>
      </c>
      <c r="L84" s="34">
        <f>OCT!J73</f>
        <v>2.1176470588235294</v>
      </c>
    </row>
    <row r="85" spans="1:12" ht="12.75">
      <c r="A85" s="24" t="s">
        <v>52</v>
      </c>
      <c r="B85" s="32">
        <f>NOV!J61</f>
        <v>50</v>
      </c>
      <c r="C85" s="32">
        <f>NOV!J62</f>
        <v>94</v>
      </c>
      <c r="D85" s="34">
        <f>NOV!J63</f>
        <v>1.88</v>
      </c>
      <c r="F85" s="32">
        <f>NOV!J66</f>
        <v>23</v>
      </c>
      <c r="G85" s="32">
        <f>NOV!J67</f>
        <v>24</v>
      </c>
      <c r="H85" s="34">
        <f>NOV!J63</f>
        <v>1.88</v>
      </c>
      <c r="J85" s="32">
        <f>NOV!J71</f>
        <v>17</v>
      </c>
      <c r="K85" s="32">
        <f>NOV!J72</f>
        <v>57</v>
      </c>
      <c r="L85" s="34">
        <f>NOV!J73</f>
        <v>3.3529411764705883</v>
      </c>
    </row>
    <row r="86" spans="1:12" ht="12.75">
      <c r="A86" s="24" t="s">
        <v>53</v>
      </c>
      <c r="B86" s="32">
        <f>DEC!J61</f>
        <v>49</v>
      </c>
      <c r="C86" s="32">
        <f>DEC!J62</f>
        <v>90</v>
      </c>
      <c r="D86" s="34">
        <f>DEC!J63</f>
        <v>1.836734693877551</v>
      </c>
      <c r="F86" s="32">
        <f>DEC!J66</f>
        <v>23</v>
      </c>
      <c r="G86" s="32">
        <f>DEC!J67</f>
        <v>24</v>
      </c>
      <c r="H86" s="34">
        <f>DEC!J63</f>
        <v>1.836734693877551</v>
      </c>
      <c r="J86" s="32">
        <f>DEC!J71</f>
        <v>17</v>
      </c>
      <c r="K86" s="32">
        <f>DEC!J72</f>
        <v>57</v>
      </c>
      <c r="L86" s="34">
        <f>DEC!J73</f>
        <v>3.3529411764705883</v>
      </c>
    </row>
    <row r="87" spans="1:12" ht="12.75">
      <c r="A87" s="24" t="s">
        <v>54</v>
      </c>
      <c r="B87" s="32">
        <f>JAN!J61</f>
        <v>48</v>
      </c>
      <c r="C87" s="32">
        <f>JAN!J62</f>
        <v>90</v>
      </c>
      <c r="D87" s="34">
        <f>JAN!J63</f>
        <v>1.875</v>
      </c>
      <c r="F87" s="32">
        <f>JAN!J66</f>
        <v>23</v>
      </c>
      <c r="G87" s="32">
        <f>JAN!J67</f>
        <v>24</v>
      </c>
      <c r="H87" s="34">
        <f>JAN!J68</f>
        <v>1.0434782608695652</v>
      </c>
      <c r="J87" s="32">
        <f>JAN!J71</f>
        <v>17</v>
      </c>
      <c r="K87" s="32">
        <f>JAN!J72</f>
        <v>57</v>
      </c>
      <c r="L87" s="34">
        <f>JAN!J73</f>
        <v>3.3529411764705883</v>
      </c>
    </row>
    <row r="88" spans="1:12" ht="12.75">
      <c r="A88" s="24" t="s">
        <v>55</v>
      </c>
      <c r="B88" s="32">
        <f>FEB!J61</f>
        <v>48</v>
      </c>
      <c r="C88" s="32">
        <f>FEB!J62</f>
        <v>83</v>
      </c>
      <c r="D88" s="34">
        <f>FEB!J63</f>
        <v>1.7291666666666667</v>
      </c>
      <c r="F88" s="32">
        <f>FEB!J66</f>
        <v>23</v>
      </c>
      <c r="G88" s="32">
        <f>FEB!J67</f>
        <v>24</v>
      </c>
      <c r="H88" s="34">
        <f>FEB!J68</f>
        <v>1.0434782608695652</v>
      </c>
      <c r="J88" s="32">
        <f>FEB!J71</f>
        <v>17</v>
      </c>
      <c r="K88" s="32">
        <f>FEB!J72</f>
        <v>50</v>
      </c>
      <c r="L88" s="34">
        <f>FEB!J73</f>
        <v>2.9411764705882355</v>
      </c>
    </row>
    <row r="89" spans="1:12" ht="12.75">
      <c r="A89" s="24" t="s">
        <v>56</v>
      </c>
      <c r="B89" s="32">
        <f>MAR!J61</f>
        <v>0</v>
      </c>
      <c r="C89" s="32">
        <f>MAR!J62</f>
        <v>0</v>
      </c>
      <c r="D89" s="34" t="e">
        <f>MAR!J63</f>
        <v>#DIV/0!</v>
      </c>
      <c r="F89" s="32">
        <f>MAR!J66</f>
        <v>0</v>
      </c>
      <c r="G89" s="32">
        <f>MAR!J67</f>
        <v>0</v>
      </c>
      <c r="H89" s="34" t="e">
        <f>MAR!J68</f>
        <v>#DIV/0!</v>
      </c>
      <c r="J89" s="32">
        <f>MAR!J71</f>
        <v>0</v>
      </c>
      <c r="K89" s="32">
        <f>MAR!J72</f>
        <v>0</v>
      </c>
      <c r="L89" s="34" t="e">
        <f>MAR!J73</f>
        <v>#DIV/0!</v>
      </c>
    </row>
    <row r="90" spans="1:12" ht="12.75">
      <c r="A90" s="24" t="s">
        <v>57</v>
      </c>
      <c r="B90" s="32">
        <f>APR!J61</f>
        <v>0</v>
      </c>
      <c r="C90" s="32">
        <f>APR!J62</f>
        <v>0</v>
      </c>
      <c r="D90" s="34" t="e">
        <f>APR!J63</f>
        <v>#DIV/0!</v>
      </c>
      <c r="F90" s="32">
        <f>APR!J66</f>
        <v>0</v>
      </c>
      <c r="G90" s="32">
        <f>APR!J67</f>
        <v>0</v>
      </c>
      <c r="H90" s="34" t="e">
        <f>APR!J68</f>
        <v>#DIV/0!</v>
      </c>
      <c r="J90" s="32">
        <f>APR!J71</f>
        <v>0</v>
      </c>
      <c r="K90" s="32">
        <f>APR!J72</f>
        <v>0</v>
      </c>
      <c r="L90" s="34" t="e">
        <f>APR!J73</f>
        <v>#DIV/0!</v>
      </c>
    </row>
    <row r="91" spans="1:12" ht="12.75">
      <c r="A91" s="24" t="s">
        <v>58</v>
      </c>
      <c r="B91" s="32">
        <f>MAY!J61</f>
        <v>0</v>
      </c>
      <c r="C91" s="32">
        <f>MAY!J62</f>
        <v>0</v>
      </c>
      <c r="D91" s="34" t="e">
        <f>MAY!J63</f>
        <v>#DIV/0!</v>
      </c>
      <c r="F91" s="32">
        <f>MAY!J66</f>
        <v>0</v>
      </c>
      <c r="G91" s="32">
        <f>MAY!J67</f>
        <v>0</v>
      </c>
      <c r="H91" s="34" t="e">
        <f>MAY!J68</f>
        <v>#DIV/0!</v>
      </c>
      <c r="J91" s="32">
        <f>MAY!J71</f>
        <v>0</v>
      </c>
      <c r="K91" s="32">
        <f>MAY!J72</f>
        <v>0</v>
      </c>
      <c r="L91" s="34" t="e">
        <f>MAY!J73</f>
        <v>#DIV/0!</v>
      </c>
    </row>
    <row r="92" spans="1:12" ht="12.75">
      <c r="A92" s="24" t="s">
        <v>59</v>
      </c>
      <c r="B92" s="32">
        <f>JUN!J61</f>
        <v>0</v>
      </c>
      <c r="C92" s="32">
        <f>JUN!J62</f>
        <v>0</v>
      </c>
      <c r="D92" s="34" t="e">
        <f>JUN!J63</f>
        <v>#DIV/0!</v>
      </c>
      <c r="F92" s="32">
        <f>JUN!J66</f>
        <v>0</v>
      </c>
      <c r="G92" s="32">
        <f>JUN!J67</f>
        <v>0</v>
      </c>
      <c r="H92" s="34" t="e">
        <f>JUN!J68</f>
        <v>#DIV/0!</v>
      </c>
      <c r="J92" s="32">
        <f>JUN!J71</f>
        <v>0</v>
      </c>
      <c r="K92" s="32">
        <f>JUN!J72</f>
        <v>0</v>
      </c>
      <c r="L92" s="34" t="e">
        <f>JUN!J73</f>
        <v>#DIV/0!</v>
      </c>
    </row>
    <row r="93" spans="1:12" ht="12.75">
      <c r="A93" s="33" t="s">
        <v>47</v>
      </c>
      <c r="B93" s="20">
        <f>SUM(B81:B92)/COUNTIF(B81:B92,"&lt;&gt;0")</f>
        <v>48.125</v>
      </c>
      <c r="C93" s="20">
        <f>SUM(C81:C92)/COUNTIF(C81:C92,"&lt;&gt;0")</f>
        <v>84.25</v>
      </c>
      <c r="D93" s="34">
        <f>C93/B93</f>
        <v>1.7506493506493506</v>
      </c>
      <c r="F93" s="20">
        <f>SUM(F81:F92)/COUNTIF(F81:F92,"&lt;&gt;0")</f>
        <v>23.75</v>
      </c>
      <c r="G93" s="20">
        <f>SUM(G81:G92)/COUNTIF(G81:G92,"&lt;&gt;0")</f>
        <v>24.875</v>
      </c>
      <c r="H93" s="34">
        <f>G93/F93</f>
        <v>1.0473684210526315</v>
      </c>
      <c r="J93" s="20">
        <f>SUM(J81:J92)/COUNTIF(J81:J92,"&lt;&gt;0")</f>
        <v>15.25</v>
      </c>
      <c r="K93" s="20">
        <f>SUM(K81:K92)/COUNTIF(K81:K92,"&lt;&gt;0")</f>
        <v>47.375</v>
      </c>
      <c r="L93" s="34">
        <f>K93/J93</f>
        <v>3.1065573770491803</v>
      </c>
    </row>
    <row r="97" spans="2:12" ht="12.75">
      <c r="B97" s="48" t="s">
        <v>70</v>
      </c>
      <c r="C97" s="49"/>
      <c r="D97" s="50"/>
      <c r="F97" s="48" t="s">
        <v>2</v>
      </c>
      <c r="G97" s="49"/>
      <c r="H97" s="50"/>
      <c r="J97" s="48" t="s">
        <v>69</v>
      </c>
      <c r="K97" s="49"/>
      <c r="L97" s="50"/>
    </row>
    <row r="98" spans="2:12" ht="12.75">
      <c r="B98" s="26"/>
      <c r="C98" s="26"/>
      <c r="D98" s="26" t="s">
        <v>72</v>
      </c>
      <c r="F98" s="26"/>
      <c r="G98" s="26"/>
      <c r="H98" s="26" t="s">
        <v>72</v>
      </c>
      <c r="J98" s="26"/>
      <c r="K98" s="26"/>
      <c r="L98" s="26" t="s">
        <v>72</v>
      </c>
    </row>
    <row r="99" spans="1:12" ht="12.75">
      <c r="A99" s="31" t="s">
        <v>46</v>
      </c>
      <c r="B99" s="26" t="s">
        <v>20</v>
      </c>
      <c r="C99" s="26" t="s">
        <v>21</v>
      </c>
      <c r="D99" s="26" t="s">
        <v>73</v>
      </c>
      <c r="F99" s="26" t="s">
        <v>20</v>
      </c>
      <c r="G99" s="26" t="s">
        <v>21</v>
      </c>
      <c r="H99" s="26" t="s">
        <v>73</v>
      </c>
      <c r="J99" s="26" t="s">
        <v>20</v>
      </c>
      <c r="K99" s="26" t="s">
        <v>21</v>
      </c>
      <c r="L99" s="26" t="s">
        <v>73</v>
      </c>
    </row>
    <row r="100" spans="1:12" ht="12.75">
      <c r="A100" s="24" t="s">
        <v>48</v>
      </c>
      <c r="B100" s="32">
        <f>JUL!J76</f>
        <v>0</v>
      </c>
      <c r="C100" s="32">
        <f>JUL!J77</f>
        <v>0</v>
      </c>
      <c r="D100" s="34" t="e">
        <f>JUL!J78</f>
        <v>#DIV/0!</v>
      </c>
      <c r="F100" s="32">
        <f>JUL!J81</f>
        <v>9</v>
      </c>
      <c r="G100" s="32">
        <f>JUL!J82</f>
        <v>9</v>
      </c>
      <c r="H100" s="34">
        <f>JUL!J83</f>
        <v>1</v>
      </c>
      <c r="J100" s="32">
        <f>JUL!J86</f>
        <v>0</v>
      </c>
      <c r="K100" s="32">
        <f>JUL!J87</f>
        <v>0</v>
      </c>
      <c r="L100" s="34" t="e">
        <f>JUL!J88</f>
        <v>#DIV/0!</v>
      </c>
    </row>
    <row r="101" spans="1:12" ht="12.75">
      <c r="A101" s="24" t="s">
        <v>49</v>
      </c>
      <c r="B101" s="32">
        <f>AUG!J76</f>
        <v>1</v>
      </c>
      <c r="C101" s="32">
        <f>AUG!J77</f>
        <v>5</v>
      </c>
      <c r="D101" s="34">
        <f>AUG!J78</f>
        <v>5</v>
      </c>
      <c r="F101" s="32">
        <f>AUG!J81</f>
        <v>9</v>
      </c>
      <c r="G101" s="32">
        <f>AUG!J82</f>
        <v>9</v>
      </c>
      <c r="H101" s="34">
        <f>AUG!J83</f>
        <v>1</v>
      </c>
      <c r="J101" s="32">
        <f>AUG!J86</f>
        <v>0</v>
      </c>
      <c r="K101" s="32">
        <f>AUG!J87</f>
        <v>0</v>
      </c>
      <c r="L101" s="34" t="e">
        <f>AUG!J88</f>
        <v>#DIV/0!</v>
      </c>
    </row>
    <row r="102" spans="1:12" ht="12.75">
      <c r="A102" s="24" t="s">
        <v>50</v>
      </c>
      <c r="B102" s="32">
        <f>SEP!J76</f>
        <v>0</v>
      </c>
      <c r="C102" s="32">
        <f>SEP!J77</f>
        <v>0</v>
      </c>
      <c r="D102" s="34" t="e">
        <f>SEP!J78</f>
        <v>#DIV/0!</v>
      </c>
      <c r="F102" s="32">
        <f>SEP!J81</f>
        <v>9</v>
      </c>
      <c r="G102" s="32">
        <f>SEP!J82</f>
        <v>9</v>
      </c>
      <c r="H102" s="34">
        <f>SEP!J83</f>
        <v>1</v>
      </c>
      <c r="J102" s="32">
        <f>SEP!J86</f>
        <v>0</v>
      </c>
      <c r="K102" s="32">
        <f>SEP!J87</f>
        <v>0</v>
      </c>
      <c r="L102" s="34" t="e">
        <f>SEP!J88</f>
        <v>#DIV/0!</v>
      </c>
    </row>
    <row r="103" spans="1:12" ht="12.75">
      <c r="A103" s="24" t="s">
        <v>51</v>
      </c>
      <c r="B103" s="32">
        <f>OCT!J76</f>
        <v>1</v>
      </c>
      <c r="C103" s="32">
        <f>OCT!J77</f>
        <v>4</v>
      </c>
      <c r="D103" s="34">
        <f>OCT!J78</f>
        <v>4</v>
      </c>
      <c r="F103" s="32">
        <f>OCT!J81</f>
        <v>9</v>
      </c>
      <c r="G103" s="32">
        <f>OCT!J82</f>
        <v>9</v>
      </c>
      <c r="H103" s="34">
        <f>OCT!J83</f>
        <v>1</v>
      </c>
      <c r="J103" s="32">
        <f>OCT!J86</f>
        <v>0</v>
      </c>
      <c r="K103" s="32">
        <f>OCT!J87</f>
        <v>0</v>
      </c>
      <c r="L103" s="34" t="e">
        <f>OCT!J88</f>
        <v>#DIV/0!</v>
      </c>
    </row>
    <row r="104" spans="1:12" ht="12.75">
      <c r="A104" s="24" t="s">
        <v>52</v>
      </c>
      <c r="B104" s="32">
        <f>NOV!J76</f>
        <v>1</v>
      </c>
      <c r="C104" s="32">
        <f>NOV!J77</f>
        <v>4</v>
      </c>
      <c r="D104" s="34">
        <f>NOV!J78</f>
        <v>4</v>
      </c>
      <c r="F104" s="32">
        <f>NOV!J81</f>
        <v>9</v>
      </c>
      <c r="G104" s="32">
        <f>NOV!J82</f>
        <v>9</v>
      </c>
      <c r="H104" s="34">
        <f>NOV!J83</f>
        <v>1</v>
      </c>
      <c r="J104" s="32">
        <f>NOV!J86</f>
        <v>0</v>
      </c>
      <c r="K104" s="32">
        <f>NOV!J87</f>
        <v>0</v>
      </c>
      <c r="L104" s="34" t="e">
        <f>NOV!J88</f>
        <v>#DIV/0!</v>
      </c>
    </row>
    <row r="105" spans="1:12" ht="12.75">
      <c r="A105" s="24" t="s">
        <v>53</v>
      </c>
      <c r="B105" s="32">
        <f>DEC!J76</f>
        <v>0</v>
      </c>
      <c r="C105" s="32">
        <f>DEC!J77</f>
        <v>0</v>
      </c>
      <c r="D105" s="34" t="e">
        <f>DEC!J78</f>
        <v>#DIV/0!</v>
      </c>
      <c r="F105" s="32">
        <f>DEC!J81</f>
        <v>9</v>
      </c>
      <c r="G105" s="32">
        <f>DEC!J82</f>
        <v>9</v>
      </c>
      <c r="H105" s="34">
        <f>DEC!J83</f>
        <v>1</v>
      </c>
      <c r="J105" s="32">
        <f>DEC!J86</f>
        <v>0</v>
      </c>
      <c r="K105" s="32">
        <f>DEC!J87</f>
        <v>0</v>
      </c>
      <c r="L105" s="34" t="e">
        <f>DEC!J88</f>
        <v>#DIV/0!</v>
      </c>
    </row>
    <row r="106" spans="1:12" ht="12.75">
      <c r="A106" s="24" t="s">
        <v>54</v>
      </c>
      <c r="B106" s="32">
        <f>JAN!J76</f>
        <v>1</v>
      </c>
      <c r="C106" s="32">
        <f>JAN!J77</f>
        <v>2</v>
      </c>
      <c r="D106" s="34">
        <f>JAN!J78</f>
        <v>2</v>
      </c>
      <c r="F106" s="32">
        <f>JAN!J81</f>
        <v>7</v>
      </c>
      <c r="G106" s="32">
        <f>JAN!J82</f>
        <v>7</v>
      </c>
      <c r="H106" s="34">
        <f>JAN!J83</f>
        <v>1</v>
      </c>
      <c r="J106" s="32">
        <f>JAN!J86</f>
        <v>0</v>
      </c>
      <c r="K106" s="32">
        <f>JAN!J87</f>
        <v>0</v>
      </c>
      <c r="L106" s="34" t="e">
        <f>JAN!J88</f>
        <v>#DIV/0!</v>
      </c>
    </row>
    <row r="107" spans="1:12" ht="12.75">
      <c r="A107" s="24" t="s">
        <v>55</v>
      </c>
      <c r="B107" s="32">
        <f>FEB!J76</f>
        <v>1</v>
      </c>
      <c r="C107" s="32">
        <f>FEB!J77</f>
        <v>2</v>
      </c>
      <c r="D107" s="34">
        <f>FEB!J78</f>
        <v>2</v>
      </c>
      <c r="F107" s="32">
        <f>FEB!J81</f>
        <v>7</v>
      </c>
      <c r="G107" s="32">
        <f>FEB!J82</f>
        <v>7</v>
      </c>
      <c r="H107" s="34">
        <f>FEB!J83</f>
        <v>1</v>
      </c>
      <c r="J107" s="32">
        <f>FEB!J86</f>
        <v>0</v>
      </c>
      <c r="K107" s="32">
        <f>FEB!J87</f>
        <v>0</v>
      </c>
      <c r="L107" s="34" t="e">
        <f>FEB!J88</f>
        <v>#DIV/0!</v>
      </c>
    </row>
    <row r="108" spans="1:12" ht="12.75">
      <c r="A108" s="24" t="s">
        <v>56</v>
      </c>
      <c r="B108" s="32">
        <f>MAR!J76</f>
        <v>0</v>
      </c>
      <c r="C108" s="32">
        <f>MAR!J77</f>
        <v>0</v>
      </c>
      <c r="D108" s="34" t="e">
        <f>MAR!J78</f>
        <v>#DIV/0!</v>
      </c>
      <c r="F108" s="32">
        <f>MAR!J81</f>
        <v>0</v>
      </c>
      <c r="G108" s="32">
        <f>MAR!J82</f>
        <v>0</v>
      </c>
      <c r="H108" s="34" t="e">
        <f>MAR!J83</f>
        <v>#DIV/0!</v>
      </c>
      <c r="J108" s="32">
        <f>MAR!J86</f>
        <v>0</v>
      </c>
      <c r="K108" s="32">
        <f>MAR!J87</f>
        <v>0</v>
      </c>
      <c r="L108" s="34" t="e">
        <f>MAR!J88</f>
        <v>#DIV/0!</v>
      </c>
    </row>
    <row r="109" spans="1:12" ht="12.75">
      <c r="A109" s="24" t="s">
        <v>57</v>
      </c>
      <c r="B109" s="32">
        <f>APR!J76</f>
        <v>0</v>
      </c>
      <c r="C109" s="32">
        <f>APR!J77</f>
        <v>0</v>
      </c>
      <c r="D109" s="34" t="e">
        <f>APR!J78</f>
        <v>#DIV/0!</v>
      </c>
      <c r="F109" s="32">
        <f>APR!J81</f>
        <v>0</v>
      </c>
      <c r="G109" s="32">
        <f>APR!J82</f>
        <v>0</v>
      </c>
      <c r="H109" s="34" t="e">
        <f>APR!J83</f>
        <v>#DIV/0!</v>
      </c>
      <c r="J109" s="32">
        <f>APR!J86</f>
        <v>0</v>
      </c>
      <c r="K109" s="32">
        <f>APR!J87</f>
        <v>0</v>
      </c>
      <c r="L109" s="34" t="e">
        <f>APR!J88</f>
        <v>#DIV/0!</v>
      </c>
    </row>
    <row r="110" spans="1:12" ht="12.75">
      <c r="A110" s="24" t="s">
        <v>58</v>
      </c>
      <c r="B110" s="32">
        <f>MAY!J76</f>
        <v>0</v>
      </c>
      <c r="C110" s="32">
        <f>MAY!J77</f>
        <v>0</v>
      </c>
      <c r="D110" s="34" t="e">
        <f>MAY!J78</f>
        <v>#DIV/0!</v>
      </c>
      <c r="F110" s="32">
        <f>MAY!J81</f>
        <v>0</v>
      </c>
      <c r="G110" s="32">
        <f>MAY!J82</f>
        <v>0</v>
      </c>
      <c r="H110" s="34" t="e">
        <f>MAY!J83</f>
        <v>#DIV/0!</v>
      </c>
      <c r="J110" s="32">
        <f>MAY!J86</f>
        <v>0</v>
      </c>
      <c r="K110" s="32">
        <f>MAY!J87</f>
        <v>0</v>
      </c>
      <c r="L110" s="34" t="e">
        <f>MAY!J88</f>
        <v>#DIV/0!</v>
      </c>
    </row>
    <row r="111" spans="1:12" ht="12.75">
      <c r="A111" s="24" t="s">
        <v>59</v>
      </c>
      <c r="B111" s="32">
        <f>JUN!J76</f>
        <v>0</v>
      </c>
      <c r="C111" s="32">
        <f>JUN!J77</f>
        <v>0</v>
      </c>
      <c r="D111" s="34" t="e">
        <f>JUN!J78</f>
        <v>#DIV/0!</v>
      </c>
      <c r="F111" s="32">
        <f>JUN!J81</f>
        <v>0</v>
      </c>
      <c r="G111" s="32">
        <f>JUN!J82</f>
        <v>0</v>
      </c>
      <c r="H111" s="34" t="e">
        <f>JUN!J83</f>
        <v>#DIV/0!</v>
      </c>
      <c r="J111" s="32">
        <f>JUN!J86</f>
        <v>0</v>
      </c>
      <c r="K111" s="32">
        <f>JUN!J87</f>
        <v>0</v>
      </c>
      <c r="L111" s="34" t="e">
        <f>JUN!J88</f>
        <v>#DIV/0!</v>
      </c>
    </row>
    <row r="112" spans="1:12" ht="12.75">
      <c r="A112" s="33" t="s">
        <v>47</v>
      </c>
      <c r="B112" s="20">
        <f>SUM(B100:B111)/COUNTIF(B100:B111,"&lt;&gt;0")</f>
        <v>1</v>
      </c>
      <c r="C112" s="20">
        <f>SUM(C100:C111)/COUNTIF(C100:C111,"&lt;&gt;0")</f>
        <v>3.4</v>
      </c>
      <c r="D112" s="34">
        <f>C112/B112</f>
        <v>3.4</v>
      </c>
      <c r="F112" s="20">
        <f>SUM(F100:F111)/COUNTIF(F100:F111,"&lt;&gt;0")</f>
        <v>8.5</v>
      </c>
      <c r="G112" s="20">
        <f>SUM(G100:G111)/COUNTIF(G100:G111,"&lt;&gt;0")</f>
        <v>8.5</v>
      </c>
      <c r="H112" s="34">
        <f>G112/F112</f>
        <v>1</v>
      </c>
      <c r="J112" s="20" t="e">
        <f>SUM(J100:J111)/COUNTIF(J100:J111,"&lt;&gt;0")</f>
        <v>#DIV/0!</v>
      </c>
      <c r="K112" s="20" t="e">
        <f>SUM(K100:K111)/COUNTIF(K100:K111,"&lt;&gt;0")</f>
        <v>#DIV/0!</v>
      </c>
      <c r="L112" s="34" t="e">
        <f>K112/J112</f>
        <v>#DIV/0!</v>
      </c>
    </row>
    <row r="116" ht="12.75">
      <c r="A116" s="18" t="s">
        <v>87</v>
      </c>
    </row>
    <row r="117" ht="12.75">
      <c r="A117" s="18"/>
    </row>
    <row r="118" spans="2:12" ht="12.75">
      <c r="B118" s="48" t="s">
        <v>23</v>
      </c>
      <c r="C118" s="49"/>
      <c r="D118" s="49"/>
      <c r="E118" s="49"/>
      <c r="F118" s="50"/>
      <c r="H118" s="48" t="s">
        <v>34</v>
      </c>
      <c r="I118" s="49"/>
      <c r="J118" s="49"/>
      <c r="K118" s="49"/>
      <c r="L118" s="50"/>
    </row>
    <row r="119" spans="2:12" ht="12.75">
      <c r="B119" s="26"/>
      <c r="C119" s="26"/>
      <c r="D119" s="26" t="s">
        <v>77</v>
      </c>
      <c r="E119" s="26"/>
      <c r="F119" s="26" t="s">
        <v>77</v>
      </c>
      <c r="H119" s="26"/>
      <c r="I119" s="26"/>
      <c r="J119" s="26" t="s">
        <v>77</v>
      </c>
      <c r="K119" s="26"/>
      <c r="L119" s="26" t="s">
        <v>77</v>
      </c>
    </row>
    <row r="120" spans="2:12" ht="12.75">
      <c r="B120" s="26"/>
      <c r="C120" s="26"/>
      <c r="D120" s="26" t="s">
        <v>78</v>
      </c>
      <c r="E120" s="26"/>
      <c r="F120" s="26" t="s">
        <v>78</v>
      </c>
      <c r="H120" s="26"/>
      <c r="I120" s="26"/>
      <c r="J120" s="26" t="s">
        <v>78</v>
      </c>
      <c r="K120" s="26"/>
      <c r="L120" s="26" t="s">
        <v>78</v>
      </c>
    </row>
    <row r="121" spans="1:12" ht="12.75">
      <c r="A121" s="31" t="s">
        <v>46</v>
      </c>
      <c r="B121" s="26" t="s">
        <v>29</v>
      </c>
      <c r="C121" s="26" t="s">
        <v>76</v>
      </c>
      <c r="D121" s="26" t="s">
        <v>79</v>
      </c>
      <c r="E121" s="26" t="s">
        <v>21</v>
      </c>
      <c r="F121" s="26" t="s">
        <v>80</v>
      </c>
      <c r="H121" s="26" t="s">
        <v>29</v>
      </c>
      <c r="I121" s="26" t="s">
        <v>76</v>
      </c>
      <c r="J121" s="26" t="s">
        <v>79</v>
      </c>
      <c r="K121" s="26" t="s">
        <v>21</v>
      </c>
      <c r="L121" s="26" t="s">
        <v>80</v>
      </c>
    </row>
    <row r="122" spans="1:12" ht="12.75">
      <c r="A122" s="24" t="s">
        <v>48</v>
      </c>
      <c r="B122" s="32">
        <f>JUL!C123</f>
        <v>57867</v>
      </c>
      <c r="C122" s="32">
        <f>JUL!E123</f>
        <v>127</v>
      </c>
      <c r="D122" s="34">
        <f>JUL!F123</f>
        <v>455.6456692913386</v>
      </c>
      <c r="E122" s="32">
        <f>JUL!G123</f>
        <v>273</v>
      </c>
      <c r="F122" s="34">
        <f>JUL!H123</f>
        <v>211.96703296703296</v>
      </c>
      <c r="H122" s="32">
        <f>JUL!C124</f>
        <v>19668</v>
      </c>
      <c r="I122" s="32">
        <f>JUL!E124</f>
        <v>46</v>
      </c>
      <c r="J122" s="34">
        <f>JUL!F124</f>
        <v>427.5652173913044</v>
      </c>
      <c r="K122" s="32">
        <f>JUL!G124</f>
        <v>80</v>
      </c>
      <c r="L122" s="34">
        <f>JUL!H124</f>
        <v>245.85</v>
      </c>
    </row>
    <row r="123" spans="1:12" ht="12.75">
      <c r="A123" s="24" t="s">
        <v>49</v>
      </c>
      <c r="B123" s="32">
        <f>AUG!C123</f>
        <v>61146</v>
      </c>
      <c r="C123" s="32">
        <f>AUG!E123</f>
        <v>130</v>
      </c>
      <c r="D123" s="34">
        <f>AUG!F123</f>
        <v>470.3538461538462</v>
      </c>
      <c r="E123" s="32">
        <f>AUG!G123</f>
        <v>290</v>
      </c>
      <c r="F123" s="34">
        <f>AUG!H123</f>
        <v>210.84827586206896</v>
      </c>
      <c r="H123" s="32">
        <f>AUG!C124</f>
        <v>20064</v>
      </c>
      <c r="I123" s="32">
        <f>AUG!E124</f>
        <v>47</v>
      </c>
      <c r="J123" s="34">
        <f>AUG!F124</f>
        <v>426.8936170212766</v>
      </c>
      <c r="K123" s="32">
        <f>AUG!G124</f>
        <v>84</v>
      </c>
      <c r="L123" s="34">
        <f>AUG!H124</f>
        <v>238.85714285714286</v>
      </c>
    </row>
    <row r="124" spans="1:12" ht="12.75">
      <c r="A124" s="24" t="s">
        <v>50</v>
      </c>
      <c r="B124" s="32">
        <f>SEP!C123</f>
        <v>63746</v>
      </c>
      <c r="C124" s="32">
        <f>SEP!E123</f>
        <v>137</v>
      </c>
      <c r="D124" s="34">
        <f>SEP!F123</f>
        <v>465.2992700729927</v>
      </c>
      <c r="E124" s="32">
        <f>SEP!G123</f>
        <v>305</v>
      </c>
      <c r="F124" s="34">
        <f>SEP!H123</f>
        <v>209.0032786885246</v>
      </c>
      <c r="H124" s="32">
        <f>SEP!C124</f>
        <v>18926</v>
      </c>
      <c r="I124" s="32">
        <f>SEP!E124</f>
        <v>46</v>
      </c>
      <c r="J124" s="34">
        <f>SEP!F124</f>
        <v>411.4347826086956</v>
      </c>
      <c r="K124" s="32">
        <f>SEP!G124</f>
        <v>79</v>
      </c>
      <c r="L124" s="34">
        <f>SEP!H124</f>
        <v>239.56962025316454</v>
      </c>
    </row>
    <row r="125" spans="1:12" ht="12.75">
      <c r="A125" s="24" t="s">
        <v>51</v>
      </c>
      <c r="B125" s="32">
        <f>OCT!C123</f>
        <v>65641</v>
      </c>
      <c r="C125" s="32">
        <f>OCT!E123</f>
        <v>136</v>
      </c>
      <c r="D125" s="34">
        <f>OCT!F123</f>
        <v>482.65441176470586</v>
      </c>
      <c r="E125" s="32">
        <f>OCT!G123</f>
        <v>293</v>
      </c>
      <c r="F125" s="34">
        <f>OCT!H123</f>
        <v>224.0307167235495</v>
      </c>
      <c r="H125" s="32">
        <f>OCT!C124</f>
        <v>23626</v>
      </c>
      <c r="I125" s="32">
        <f>OCT!E124</f>
        <v>51</v>
      </c>
      <c r="J125" s="34">
        <f>OCT!F124</f>
        <v>463.2549019607843</v>
      </c>
      <c r="K125" s="32">
        <f>OCT!G124</f>
        <v>74</v>
      </c>
      <c r="L125" s="34">
        <f>OCT!H124</f>
        <v>319.27027027027026</v>
      </c>
    </row>
    <row r="126" spans="1:12" ht="12.75">
      <c r="A126" s="24" t="s">
        <v>52</v>
      </c>
      <c r="B126" s="32">
        <f>NOV!C123</f>
        <v>67597</v>
      </c>
      <c r="C126" s="32">
        <f>NOV!E123</f>
        <v>140</v>
      </c>
      <c r="D126" s="34">
        <f>NOV!F123</f>
        <v>482.8357142857143</v>
      </c>
      <c r="E126" s="32">
        <f>NOV!G123</f>
        <v>301</v>
      </c>
      <c r="F126" s="34">
        <f>NOV!H123</f>
        <v>224.5747508305648</v>
      </c>
      <c r="H126" s="32">
        <f>NOV!C124</f>
        <v>23573</v>
      </c>
      <c r="I126" s="32">
        <f>NOV!E124</f>
        <v>50</v>
      </c>
      <c r="J126" s="34">
        <f>NOV!F124</f>
        <v>471.46</v>
      </c>
      <c r="K126" s="32">
        <f>NOV!G124</f>
        <v>94</v>
      </c>
      <c r="L126" s="34">
        <f>NOV!H124</f>
        <v>250.77659574468086</v>
      </c>
    </row>
    <row r="127" spans="1:12" ht="12.75">
      <c r="A127" s="24" t="s">
        <v>53</v>
      </c>
      <c r="B127" s="32">
        <f>DEC!C123</f>
        <v>62147</v>
      </c>
      <c r="C127" s="32">
        <f>DEC!E123</f>
        <v>138</v>
      </c>
      <c r="D127" s="34">
        <f>DEC!F123</f>
        <v>450.34057971014494</v>
      </c>
      <c r="E127" s="32">
        <f>DEC!G123</f>
        <v>295</v>
      </c>
      <c r="F127" s="34">
        <f>DEC!H123</f>
        <v>210.6677966101695</v>
      </c>
      <c r="H127" s="32">
        <f>DEC!C124</f>
        <v>22184</v>
      </c>
      <c r="I127" s="32">
        <f>DEC!E124</f>
        <v>49</v>
      </c>
      <c r="J127" s="34">
        <f>DEC!F124</f>
        <v>452.734693877551</v>
      </c>
      <c r="K127" s="32">
        <f>DEC!G124</f>
        <v>90</v>
      </c>
      <c r="L127" s="34">
        <f>DEC!H124</f>
        <v>246.48888888888888</v>
      </c>
    </row>
    <row r="128" spans="1:12" ht="12.75">
      <c r="A128" s="24" t="s">
        <v>54</v>
      </c>
      <c r="B128" s="32">
        <f>JAN!C123</f>
        <v>61819</v>
      </c>
      <c r="C128" s="32">
        <f>JAN!E123</f>
        <v>139</v>
      </c>
      <c r="D128" s="34">
        <f>JAN!F123</f>
        <v>444.7410071942446</v>
      </c>
      <c r="E128" s="32">
        <f>JAN!G123</f>
        <v>297</v>
      </c>
      <c r="F128" s="34">
        <f>JAN!H123</f>
        <v>208.14478114478115</v>
      </c>
      <c r="H128" s="32">
        <f>JAN!C124</f>
        <v>22018</v>
      </c>
      <c r="I128" s="32">
        <f>JAN!E124</f>
        <v>48</v>
      </c>
      <c r="J128" s="34">
        <f>JAN!F124</f>
        <v>458.7083333333333</v>
      </c>
      <c r="K128" s="32">
        <f>JAN!G124</f>
        <v>90</v>
      </c>
      <c r="L128" s="34">
        <f>JAN!H124</f>
        <v>244.64444444444445</v>
      </c>
    </row>
    <row r="129" spans="1:12" ht="12.75">
      <c r="A129" s="24" t="s">
        <v>55</v>
      </c>
      <c r="B129" s="32">
        <f>FEB!C123</f>
        <v>61023</v>
      </c>
      <c r="C129" s="32">
        <f>FEB!E123</f>
        <v>131</v>
      </c>
      <c r="D129" s="34">
        <f>FEB!F123</f>
        <v>465.82442748091603</v>
      </c>
      <c r="E129" s="32">
        <f>FEB!G123</f>
        <v>290</v>
      </c>
      <c r="F129" s="34">
        <f>FEB!H123</f>
        <v>210.4241379310345</v>
      </c>
      <c r="H129" s="32">
        <f>FEB!C124</f>
        <v>20488</v>
      </c>
      <c r="I129" s="32">
        <f>FEB!E124</f>
        <v>48</v>
      </c>
      <c r="J129" s="34">
        <f>FEB!F124</f>
        <v>426.8333333333333</v>
      </c>
      <c r="K129" s="32">
        <f>FEB!G124</f>
        <v>83</v>
      </c>
      <c r="L129" s="34">
        <f>FEB!H124</f>
        <v>246.84337349397592</v>
      </c>
    </row>
    <row r="130" spans="1:12" ht="12.75">
      <c r="A130" s="24" t="s">
        <v>56</v>
      </c>
      <c r="B130" s="32">
        <f>MAR!C123</f>
        <v>0</v>
      </c>
      <c r="C130" s="32">
        <f>MAR!E123</f>
        <v>0</v>
      </c>
      <c r="D130" s="34" t="e">
        <f>MAR!F123</f>
        <v>#DIV/0!</v>
      </c>
      <c r="E130" s="32">
        <f>MAR!G123</f>
        <v>0</v>
      </c>
      <c r="F130" s="34" t="e">
        <f>MAR!H123</f>
        <v>#DIV/0!</v>
      </c>
      <c r="H130" s="32">
        <f>MAR!C124</f>
        <v>0</v>
      </c>
      <c r="I130" s="32">
        <f>MAR!E124</f>
        <v>0</v>
      </c>
      <c r="J130" s="34" t="e">
        <f>MAR!F124</f>
        <v>#DIV/0!</v>
      </c>
      <c r="K130" s="32">
        <f>MAR!G124</f>
        <v>0</v>
      </c>
      <c r="L130" s="34" t="e">
        <f>MAR!H124</f>
        <v>#DIV/0!</v>
      </c>
    </row>
    <row r="131" spans="1:12" ht="12.75">
      <c r="A131" s="24" t="s">
        <v>57</v>
      </c>
      <c r="B131" s="32">
        <f>APR!C123</f>
        <v>0</v>
      </c>
      <c r="C131" s="32">
        <f>APR!E123</f>
        <v>0</v>
      </c>
      <c r="D131" s="34" t="e">
        <f>APR!F123</f>
        <v>#DIV/0!</v>
      </c>
      <c r="E131" s="32">
        <f>APR!G123</f>
        <v>0</v>
      </c>
      <c r="F131" s="34" t="e">
        <f>APR!H123</f>
        <v>#DIV/0!</v>
      </c>
      <c r="H131" s="32">
        <f>APR!C124</f>
        <v>0</v>
      </c>
      <c r="I131" s="32">
        <f>APR!E124</f>
        <v>0</v>
      </c>
      <c r="J131" s="34" t="e">
        <f>APR!F124</f>
        <v>#DIV/0!</v>
      </c>
      <c r="K131" s="32">
        <f>APR!G124</f>
        <v>0</v>
      </c>
      <c r="L131" s="34" t="e">
        <f>APR!H124</f>
        <v>#DIV/0!</v>
      </c>
    </row>
    <row r="132" spans="1:12" ht="12.75">
      <c r="A132" s="24" t="s">
        <v>58</v>
      </c>
      <c r="B132" s="32">
        <f>MAY!C123</f>
        <v>0</v>
      </c>
      <c r="C132" s="32">
        <f>MAY!E123</f>
        <v>0</v>
      </c>
      <c r="D132" s="34" t="e">
        <f>MAY!F123</f>
        <v>#DIV/0!</v>
      </c>
      <c r="E132" s="32">
        <f>MAY!G123</f>
        <v>0</v>
      </c>
      <c r="F132" s="34" t="e">
        <f>MAY!H107</f>
        <v>#DIV/0!</v>
      </c>
      <c r="H132" s="32">
        <f>MAY!C124</f>
        <v>0</v>
      </c>
      <c r="I132" s="32">
        <f>MAY!E124</f>
        <v>0</v>
      </c>
      <c r="J132" s="34" t="e">
        <f>MAY!F124</f>
        <v>#DIV/0!</v>
      </c>
      <c r="K132" s="32">
        <f>MAY!G124</f>
        <v>0</v>
      </c>
      <c r="L132" s="34" t="e">
        <f>MAY!H124</f>
        <v>#DIV/0!</v>
      </c>
    </row>
    <row r="133" spans="1:12" ht="12.75">
      <c r="A133" s="24" t="s">
        <v>59</v>
      </c>
      <c r="B133" s="32">
        <f>JUN!C123</f>
        <v>0</v>
      </c>
      <c r="C133" s="32">
        <f>JUN!E123</f>
        <v>0</v>
      </c>
      <c r="D133" s="34" t="e">
        <f>JUN!F123</f>
        <v>#DIV/0!</v>
      </c>
      <c r="E133" s="32">
        <f>JUN!G123</f>
        <v>0</v>
      </c>
      <c r="F133" s="34" t="e">
        <f>JUN!H123</f>
        <v>#DIV/0!</v>
      </c>
      <c r="H133" s="32">
        <f>JUN!C124</f>
        <v>0</v>
      </c>
      <c r="I133" s="32">
        <f>JUN!E124</f>
        <v>0</v>
      </c>
      <c r="J133" s="34" t="e">
        <f>JUN!F124</f>
        <v>#DIV/0!</v>
      </c>
      <c r="K133" s="32">
        <f>JUN!G124</f>
        <v>0</v>
      </c>
      <c r="L133" s="34" t="e">
        <f>JUN!H124</f>
        <v>#DIV/0!</v>
      </c>
    </row>
    <row r="134" spans="1:12" ht="12.75">
      <c r="A134" s="33" t="s">
        <v>47</v>
      </c>
      <c r="B134" s="20">
        <f>SUM(B122:B133)/COUNTIF(B122:B133,"&lt;&gt;0")</f>
        <v>62623.25</v>
      </c>
      <c r="C134" s="20">
        <f>SUM(C122:C133)/COUNTIF(C122:C133,"&lt;&gt;0")</f>
        <v>134.75</v>
      </c>
      <c r="D134" s="34">
        <f>B134/C134</f>
        <v>464.7365491651206</v>
      </c>
      <c r="E134" s="32">
        <f>SUM(E122:E133)/COUNTIF(E122:E133,"&lt;&gt;0")</f>
        <v>293</v>
      </c>
      <c r="F134" s="34">
        <f>B134/E134</f>
        <v>213.73122866894198</v>
      </c>
      <c r="H134" s="20">
        <f>SUM(H122:H133)/COUNTIF(H122:H133,"&lt;&gt;0")</f>
        <v>21318.375</v>
      </c>
      <c r="I134" s="20">
        <f>SUM(I122:I133)/COUNTIF(I122:I133,"&lt;&gt;0")</f>
        <v>48.125</v>
      </c>
      <c r="J134" s="34">
        <f>H134/I134</f>
        <v>442.9792207792208</v>
      </c>
      <c r="K134" s="32">
        <f>SUM(K122:K133)/COUNTIF(K122:K133,"&lt;&gt;0")</f>
        <v>84.25</v>
      </c>
      <c r="L134" s="34">
        <f>H134/K134</f>
        <v>253.03709198813056</v>
      </c>
    </row>
    <row r="137" ht="12.75">
      <c r="A137" s="35" t="s">
        <v>81</v>
      </c>
    </row>
    <row r="140" spans="3:8" ht="12.75">
      <c r="C140" s="26" t="s">
        <v>83</v>
      </c>
      <c r="D140" s="36"/>
      <c r="E140" s="36"/>
      <c r="F140" s="36"/>
      <c r="G140" s="36"/>
      <c r="H140" s="36"/>
    </row>
    <row r="141" spans="1:8" ht="12.75">
      <c r="A141" s="31" t="s">
        <v>46</v>
      </c>
      <c r="C141" s="26" t="s">
        <v>84</v>
      </c>
      <c r="D141" s="26" t="s">
        <v>4</v>
      </c>
      <c r="E141" s="26" t="s">
        <v>71</v>
      </c>
      <c r="F141" s="26" t="s">
        <v>70</v>
      </c>
      <c r="G141" s="26" t="s">
        <v>2</v>
      </c>
      <c r="H141" s="26" t="s">
        <v>69</v>
      </c>
    </row>
    <row r="142" spans="1:8" ht="12.75">
      <c r="A142" s="24" t="s">
        <v>48</v>
      </c>
      <c r="C142" s="32">
        <f>JUL!K130</f>
        <v>19668</v>
      </c>
      <c r="D142" s="32">
        <f>JUL!K131</f>
        <v>5145</v>
      </c>
      <c r="E142" s="32">
        <f>JUL!K132</f>
        <v>11828</v>
      </c>
      <c r="F142" s="32">
        <f>JUL!K133</f>
        <v>0</v>
      </c>
      <c r="G142" s="32">
        <f>JUL!K134</f>
        <v>2695</v>
      </c>
      <c r="H142" s="32">
        <f>JUL!K135</f>
        <v>0</v>
      </c>
    </row>
    <row r="143" spans="1:8" ht="12.75">
      <c r="A143" s="24" t="s">
        <v>49</v>
      </c>
      <c r="C143" s="32">
        <f>AUG!K130</f>
        <v>20064</v>
      </c>
      <c r="D143" s="32">
        <f>AUG!K131</f>
        <v>5518</v>
      </c>
      <c r="E143" s="32">
        <f>AUG!K132</f>
        <v>10045</v>
      </c>
      <c r="F143" s="32">
        <f>AUG!K133</f>
        <v>1806</v>
      </c>
      <c r="G143" s="32">
        <f>AUG!K134</f>
        <v>2695</v>
      </c>
      <c r="H143" s="32">
        <f>AUG!K135</f>
        <v>0</v>
      </c>
    </row>
    <row r="144" spans="1:8" ht="12.75">
      <c r="A144" s="24" t="s">
        <v>50</v>
      </c>
      <c r="C144" s="32">
        <f>SEP!K130</f>
        <v>18926</v>
      </c>
      <c r="D144" s="32">
        <f>SEP!K131</f>
        <v>5285</v>
      </c>
      <c r="E144" s="32">
        <f>SEP!K132</f>
        <v>10919</v>
      </c>
      <c r="F144" s="32">
        <f>SEP!K133</f>
        <v>0</v>
      </c>
      <c r="G144" s="32">
        <f>SEP!K134</f>
        <v>2722</v>
      </c>
      <c r="H144" s="32">
        <f>SEP!K135</f>
        <v>0</v>
      </c>
    </row>
    <row r="145" spans="1:8" ht="12.75">
      <c r="A145" s="24" t="s">
        <v>51</v>
      </c>
      <c r="C145" s="32">
        <f>OCT!K130</f>
        <v>23626</v>
      </c>
      <c r="D145" s="32">
        <f>OCT!K131</f>
        <v>5418</v>
      </c>
      <c r="E145" s="32">
        <f>OCT!K132</f>
        <v>14519</v>
      </c>
      <c r="F145" s="32">
        <f>OCT!K133</f>
        <v>888</v>
      </c>
      <c r="G145" s="32">
        <f>OCT!K134</f>
        <v>2801</v>
      </c>
      <c r="H145" s="32">
        <f>OCT!K135</f>
        <v>0</v>
      </c>
    </row>
    <row r="146" spans="1:8" ht="12.75">
      <c r="A146" s="24" t="s">
        <v>52</v>
      </c>
      <c r="C146" s="32">
        <f>NOV!K130</f>
        <v>23573</v>
      </c>
      <c r="D146" s="32">
        <f>NOV!K131</f>
        <v>5237</v>
      </c>
      <c r="E146" s="32">
        <f>NOV!K132</f>
        <v>14591</v>
      </c>
      <c r="F146" s="32">
        <f>NOV!K133</f>
        <v>944</v>
      </c>
      <c r="G146" s="32">
        <f>NOV!K134</f>
        <v>2801</v>
      </c>
      <c r="H146" s="32">
        <f>NOV!K135</f>
        <v>0</v>
      </c>
    </row>
    <row r="147" spans="1:8" ht="12.75">
      <c r="A147" s="24" t="s">
        <v>53</v>
      </c>
      <c r="C147" s="32">
        <f>DEC!K130</f>
        <v>22184</v>
      </c>
      <c r="D147" s="32">
        <f>DEC!K131</f>
        <v>5124</v>
      </c>
      <c r="E147" s="32">
        <f>DEC!K132</f>
        <v>14256</v>
      </c>
      <c r="F147" s="32">
        <f>DEC!K133</f>
        <v>0</v>
      </c>
      <c r="G147" s="32">
        <f>DEC!K134</f>
        <v>2804</v>
      </c>
      <c r="H147" s="32">
        <f>DEC!K135</f>
        <v>0</v>
      </c>
    </row>
    <row r="148" spans="1:8" ht="12.75">
      <c r="A148" s="24" t="s">
        <v>54</v>
      </c>
      <c r="C148" s="32">
        <f>JAN!K130</f>
        <v>22018</v>
      </c>
      <c r="D148" s="32">
        <f>JAN!K131</f>
        <v>4962</v>
      </c>
      <c r="E148" s="32">
        <f>JAN!K132</f>
        <v>14462</v>
      </c>
      <c r="F148" s="32">
        <f>JAN!K133</f>
        <v>450</v>
      </c>
      <c r="G148" s="32">
        <f>JAN!K134</f>
        <v>2144</v>
      </c>
      <c r="H148" s="32">
        <f>JAN!K135</f>
        <v>0</v>
      </c>
    </row>
    <row r="149" spans="1:8" ht="12.75">
      <c r="A149" s="24" t="s">
        <v>55</v>
      </c>
      <c r="C149" s="32">
        <f>FEB!K130</f>
        <v>20488</v>
      </c>
      <c r="D149" s="32">
        <f>FEB!K131</f>
        <v>4950</v>
      </c>
      <c r="E149" s="32">
        <f>FEB!K132</f>
        <v>12912</v>
      </c>
      <c r="F149" s="32">
        <f>FEB!K133</f>
        <v>450</v>
      </c>
      <c r="G149" s="32">
        <f>FEB!K134</f>
        <v>2176</v>
      </c>
      <c r="H149" s="32">
        <f>FEB!K135</f>
        <v>0</v>
      </c>
    </row>
    <row r="150" spans="1:8" ht="12.75">
      <c r="A150" s="24" t="s">
        <v>56</v>
      </c>
      <c r="C150" s="32">
        <f>MAR!K130</f>
        <v>0</v>
      </c>
      <c r="D150" s="32">
        <f>MAR!K131</f>
        <v>0</v>
      </c>
      <c r="E150" s="32">
        <f>MAR!K132</f>
        <v>0</v>
      </c>
      <c r="F150" s="32">
        <f>MAR!K133</f>
        <v>0</v>
      </c>
      <c r="G150" s="32">
        <f>MAR!K134</f>
        <v>0</v>
      </c>
      <c r="H150" s="32">
        <f>MAR!K135</f>
        <v>0</v>
      </c>
    </row>
    <row r="151" spans="1:8" ht="12.75">
      <c r="A151" s="24" t="s">
        <v>57</v>
      </c>
      <c r="C151" s="32">
        <f>APR!K130</f>
        <v>0</v>
      </c>
      <c r="D151" s="32">
        <f>APR!K131</f>
        <v>0</v>
      </c>
      <c r="E151" s="32">
        <f>APR!K132</f>
        <v>0</v>
      </c>
      <c r="F151" s="32">
        <f>APR!K133</f>
        <v>0</v>
      </c>
      <c r="G151" s="32">
        <f>APR!K134</f>
        <v>0</v>
      </c>
      <c r="H151" s="32">
        <f>APR!K135</f>
        <v>0</v>
      </c>
    </row>
    <row r="152" spans="1:8" ht="12.75">
      <c r="A152" s="24" t="s">
        <v>58</v>
      </c>
      <c r="C152" s="32">
        <f>MAY!K130</f>
        <v>0</v>
      </c>
      <c r="D152" s="32">
        <f>MAY!K131</f>
        <v>0</v>
      </c>
      <c r="E152" s="32">
        <f>MAY!K132</f>
        <v>0</v>
      </c>
      <c r="F152" s="32">
        <f>MAY!K133</f>
        <v>0</v>
      </c>
      <c r="G152" s="32">
        <f>MAY!K134</f>
        <v>0</v>
      </c>
      <c r="H152" s="32">
        <f>MAY!K135</f>
        <v>0</v>
      </c>
    </row>
    <row r="153" spans="1:8" ht="12.75">
      <c r="A153" s="24" t="s">
        <v>59</v>
      </c>
      <c r="C153" s="32">
        <f>JUN!K130</f>
        <v>0</v>
      </c>
      <c r="D153" s="32">
        <f>JUN!K131</f>
        <v>0</v>
      </c>
      <c r="E153" s="32">
        <f>JUN!K132</f>
        <v>0</v>
      </c>
      <c r="F153" s="32">
        <f>JUN!K133</f>
        <v>0</v>
      </c>
      <c r="G153" s="32">
        <f>JUN!K134</f>
        <v>0</v>
      </c>
      <c r="H153" s="32">
        <f>JUN!K135</f>
        <v>0</v>
      </c>
    </row>
    <row r="154" spans="1:8" ht="12.75">
      <c r="A154" s="33" t="s">
        <v>47</v>
      </c>
      <c r="B154" s="20"/>
      <c r="C154" s="37">
        <f aca="true" t="shared" si="6" ref="C154:H154">SUM(C142:C153)/COUNTIF(C142:C153,"&lt;&gt;0")</f>
        <v>21318.375</v>
      </c>
      <c r="D154" s="37">
        <f t="shared" si="6"/>
        <v>5204.875</v>
      </c>
      <c r="E154" s="37">
        <f t="shared" si="6"/>
        <v>12941.5</v>
      </c>
      <c r="F154" s="37">
        <f t="shared" si="6"/>
        <v>907.6</v>
      </c>
      <c r="G154" s="37">
        <f t="shared" si="6"/>
        <v>2604.75</v>
      </c>
      <c r="H154" s="37" t="e">
        <f t="shared" si="6"/>
        <v>#DIV/0!</v>
      </c>
    </row>
  </sheetData>
  <sheetProtection selectLockedCells="1" selectUnlockedCells="1"/>
  <mergeCells count="11"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  <mergeCell ref="J78:L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H33" sqref="H33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71</v>
      </c>
      <c r="C4" s="14" t="s">
        <v>70</v>
      </c>
      <c r="D4" s="14" t="s">
        <v>69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8659</v>
      </c>
      <c r="C5" s="25">
        <v>36</v>
      </c>
      <c r="D5" s="25">
        <v>0</v>
      </c>
      <c r="E5" s="25">
        <v>2560</v>
      </c>
      <c r="F5" s="25">
        <v>9879</v>
      </c>
      <c r="G5" s="25">
        <v>376</v>
      </c>
      <c r="H5" s="25">
        <v>89208</v>
      </c>
      <c r="I5" s="20">
        <f aca="true" t="shared" si="0" ref="I5:I11">SUM(B5:H5)</f>
        <v>110718</v>
      </c>
    </row>
    <row r="6" spans="1:9" ht="12.75">
      <c r="A6" s="4" t="s">
        <v>8</v>
      </c>
      <c r="B6" s="25">
        <v>5262</v>
      </c>
      <c r="C6" s="25">
        <v>27</v>
      </c>
      <c r="D6" s="25">
        <v>0</v>
      </c>
      <c r="E6" s="25">
        <v>1008</v>
      </c>
      <c r="F6" s="25">
        <v>3249</v>
      </c>
      <c r="G6" s="25">
        <v>62</v>
      </c>
      <c r="H6" s="25">
        <v>38088</v>
      </c>
      <c r="I6" s="20">
        <f t="shared" si="0"/>
        <v>47696</v>
      </c>
    </row>
    <row r="7" spans="1:9" ht="12.75">
      <c r="A7" s="4" t="s">
        <v>9</v>
      </c>
      <c r="B7" s="25">
        <v>591</v>
      </c>
      <c r="C7" s="25">
        <v>0</v>
      </c>
      <c r="D7" s="25">
        <v>0</v>
      </c>
      <c r="E7" s="25">
        <v>129</v>
      </c>
      <c r="F7" s="25">
        <v>583</v>
      </c>
      <c r="G7" s="25">
        <v>17</v>
      </c>
      <c r="H7" s="25">
        <v>8758</v>
      </c>
      <c r="I7" s="20">
        <f t="shared" si="0"/>
        <v>10078</v>
      </c>
    </row>
    <row r="8" spans="1:9" ht="12.75">
      <c r="A8" s="4" t="s">
        <v>10</v>
      </c>
      <c r="B8" s="25">
        <v>1364</v>
      </c>
      <c r="C8" s="25">
        <v>8</v>
      </c>
      <c r="D8" s="25">
        <v>0</v>
      </c>
      <c r="E8" s="25">
        <v>369</v>
      </c>
      <c r="F8" s="25">
        <v>1027</v>
      </c>
      <c r="G8" s="25">
        <v>37</v>
      </c>
      <c r="H8" s="25">
        <v>17885</v>
      </c>
      <c r="I8" s="20">
        <f t="shared" si="0"/>
        <v>20690</v>
      </c>
    </row>
    <row r="9" spans="1:9" ht="12.75">
      <c r="A9" s="4" t="s">
        <v>11</v>
      </c>
      <c r="B9" s="25">
        <v>423</v>
      </c>
      <c r="C9" s="25">
        <v>9</v>
      </c>
      <c r="D9" s="25">
        <v>0</v>
      </c>
      <c r="E9" s="25">
        <v>38</v>
      </c>
      <c r="F9" s="25">
        <v>136</v>
      </c>
      <c r="G9" s="25">
        <v>6</v>
      </c>
      <c r="H9" s="25">
        <v>1949</v>
      </c>
      <c r="I9" s="20">
        <f t="shared" si="0"/>
        <v>2561</v>
      </c>
    </row>
    <row r="10" spans="1:9" ht="12.75">
      <c r="A10" s="4" t="s">
        <v>12</v>
      </c>
      <c r="B10" s="25">
        <v>43</v>
      </c>
      <c r="C10" s="25">
        <v>5</v>
      </c>
      <c r="D10" s="25">
        <v>0</v>
      </c>
      <c r="E10" s="25">
        <v>9</v>
      </c>
      <c r="F10" s="25">
        <v>26</v>
      </c>
      <c r="G10" s="25">
        <v>1</v>
      </c>
      <c r="H10" s="25">
        <v>290</v>
      </c>
      <c r="I10" s="20">
        <f t="shared" si="0"/>
        <v>374</v>
      </c>
    </row>
    <row r="11" spans="1:9" ht="12.75">
      <c r="A11" s="4" t="s">
        <v>13</v>
      </c>
      <c r="B11" s="20">
        <f aca="true" t="shared" si="1" ref="B11:H11">SUM(B8:B10)</f>
        <v>1830</v>
      </c>
      <c r="C11" s="20">
        <f t="shared" si="1"/>
        <v>22</v>
      </c>
      <c r="D11" s="20">
        <f t="shared" si="1"/>
        <v>0</v>
      </c>
      <c r="E11" s="20">
        <f t="shared" si="1"/>
        <v>416</v>
      </c>
      <c r="F11" s="20">
        <f t="shared" si="1"/>
        <v>1189</v>
      </c>
      <c r="G11" s="20">
        <f t="shared" si="1"/>
        <v>44</v>
      </c>
      <c r="H11" s="20">
        <f t="shared" si="1"/>
        <v>20124</v>
      </c>
      <c r="I11" s="20">
        <f t="shared" si="0"/>
        <v>23625</v>
      </c>
    </row>
    <row r="12" spans="1:9" ht="12.75">
      <c r="A12" s="4" t="s">
        <v>14</v>
      </c>
      <c r="B12" s="20">
        <f aca="true" t="shared" si="2" ref="B12:I12">SUM(B5+B6+B7+B11)</f>
        <v>16342</v>
      </c>
      <c r="C12" s="20">
        <f t="shared" si="2"/>
        <v>85</v>
      </c>
      <c r="D12" s="20">
        <f t="shared" si="2"/>
        <v>0</v>
      </c>
      <c r="E12" s="20">
        <f t="shared" si="2"/>
        <v>4113</v>
      </c>
      <c r="F12" s="20">
        <f t="shared" si="2"/>
        <v>14900</v>
      </c>
      <c r="G12" s="20">
        <f t="shared" si="2"/>
        <v>499</v>
      </c>
      <c r="H12" s="20">
        <f t="shared" si="2"/>
        <v>156178</v>
      </c>
      <c r="I12" s="20">
        <f t="shared" si="2"/>
        <v>192117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71</v>
      </c>
      <c r="C15" s="14" t="s">
        <v>70</v>
      </c>
      <c r="D15" s="14" t="s">
        <v>69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2703</v>
      </c>
      <c r="C16" s="25">
        <v>10</v>
      </c>
      <c r="D16" s="25">
        <v>0</v>
      </c>
      <c r="E16" s="25">
        <v>2517</v>
      </c>
      <c r="F16" s="25">
        <v>9062</v>
      </c>
      <c r="G16" s="25">
        <v>332</v>
      </c>
      <c r="H16" s="25">
        <v>40857</v>
      </c>
      <c r="I16" s="20">
        <f aca="true" t="shared" si="3" ref="I16:I22">SUM(B16:H16)</f>
        <v>55481</v>
      </c>
    </row>
    <row r="17" spans="1:9" ht="12.75">
      <c r="A17" s="4" t="s">
        <v>8</v>
      </c>
      <c r="B17" s="25">
        <v>1620</v>
      </c>
      <c r="C17" s="25">
        <v>8</v>
      </c>
      <c r="D17" s="25">
        <v>0</v>
      </c>
      <c r="E17" s="25">
        <v>992</v>
      </c>
      <c r="F17" s="25">
        <v>3124</v>
      </c>
      <c r="G17" s="25">
        <v>55</v>
      </c>
      <c r="H17" s="25">
        <v>19011</v>
      </c>
      <c r="I17" s="20">
        <f t="shared" si="3"/>
        <v>24810</v>
      </c>
    </row>
    <row r="18" spans="1:10" ht="12.75">
      <c r="A18" s="4" t="s">
        <v>9</v>
      </c>
      <c r="B18" s="25">
        <v>192</v>
      </c>
      <c r="C18" s="25">
        <v>0</v>
      </c>
      <c r="D18" s="25">
        <v>0</v>
      </c>
      <c r="E18" s="25">
        <v>128</v>
      </c>
      <c r="F18" s="25">
        <v>563</v>
      </c>
      <c r="G18" s="25">
        <v>16</v>
      </c>
      <c r="H18" s="25">
        <v>4313</v>
      </c>
      <c r="I18" s="20">
        <f t="shared" si="3"/>
        <v>5212</v>
      </c>
      <c r="J18" s="20"/>
    </row>
    <row r="19" spans="1:9" ht="12.75">
      <c r="A19" s="4" t="s">
        <v>10</v>
      </c>
      <c r="B19" s="25">
        <v>448</v>
      </c>
      <c r="C19" s="25">
        <v>1</v>
      </c>
      <c r="D19" s="25">
        <v>0</v>
      </c>
      <c r="E19" s="25">
        <v>363</v>
      </c>
      <c r="F19" s="25">
        <v>987</v>
      </c>
      <c r="G19" s="25">
        <v>35</v>
      </c>
      <c r="H19" s="25">
        <v>8961</v>
      </c>
      <c r="I19" s="20">
        <f t="shared" si="3"/>
        <v>10795</v>
      </c>
    </row>
    <row r="20" spans="1:9" ht="12.75">
      <c r="A20" s="4" t="s">
        <v>11</v>
      </c>
      <c r="B20" s="25">
        <v>116</v>
      </c>
      <c r="C20" s="25">
        <v>3</v>
      </c>
      <c r="D20" s="25">
        <v>0</v>
      </c>
      <c r="E20" s="25">
        <v>36</v>
      </c>
      <c r="F20" s="25">
        <v>120</v>
      </c>
      <c r="G20" s="25">
        <v>5</v>
      </c>
      <c r="H20" s="25">
        <v>874</v>
      </c>
      <c r="I20" s="20">
        <f t="shared" si="3"/>
        <v>1154</v>
      </c>
    </row>
    <row r="21" spans="1:9" ht="12.75">
      <c r="A21" s="4" t="s">
        <v>12</v>
      </c>
      <c r="B21" s="25">
        <v>12</v>
      </c>
      <c r="C21" s="25">
        <v>1</v>
      </c>
      <c r="D21" s="25">
        <v>0</v>
      </c>
      <c r="E21" s="25">
        <v>9</v>
      </c>
      <c r="F21" s="25">
        <v>24</v>
      </c>
      <c r="G21" s="25">
        <v>1</v>
      </c>
      <c r="H21" s="25">
        <v>130</v>
      </c>
      <c r="I21" s="20">
        <f t="shared" si="3"/>
        <v>177</v>
      </c>
    </row>
    <row r="22" spans="1:9" ht="12.75">
      <c r="A22" s="4" t="s">
        <v>13</v>
      </c>
      <c r="B22" s="20">
        <f aca="true" t="shared" si="4" ref="B22:H22">SUM(B19:B21)</f>
        <v>576</v>
      </c>
      <c r="C22" s="20">
        <f t="shared" si="4"/>
        <v>5</v>
      </c>
      <c r="D22" s="20">
        <f t="shared" si="4"/>
        <v>0</v>
      </c>
      <c r="E22" s="20">
        <f t="shared" si="4"/>
        <v>408</v>
      </c>
      <c r="F22" s="20">
        <f t="shared" si="4"/>
        <v>1131</v>
      </c>
      <c r="G22" s="20">
        <f t="shared" si="4"/>
        <v>41</v>
      </c>
      <c r="H22" s="20">
        <f t="shared" si="4"/>
        <v>9965</v>
      </c>
      <c r="I22" s="20">
        <f t="shared" si="3"/>
        <v>12126</v>
      </c>
    </row>
    <row r="23" spans="1:9" ht="12.75">
      <c r="A23" s="4" t="s">
        <v>14</v>
      </c>
      <c r="B23" s="20">
        <f aca="true" t="shared" si="5" ref="B23:I23">SUM(B16+B17+B18+B22)</f>
        <v>5091</v>
      </c>
      <c r="C23" s="20">
        <f t="shared" si="5"/>
        <v>23</v>
      </c>
      <c r="D23" s="20">
        <f t="shared" si="5"/>
        <v>0</v>
      </c>
      <c r="E23" s="20">
        <f t="shared" si="5"/>
        <v>4045</v>
      </c>
      <c r="F23" s="20">
        <f t="shared" si="5"/>
        <v>13880</v>
      </c>
      <c r="G23" s="20">
        <f t="shared" si="5"/>
        <v>444</v>
      </c>
      <c r="H23" s="20">
        <f t="shared" si="5"/>
        <v>74146</v>
      </c>
      <c r="I23" s="20">
        <f t="shared" si="5"/>
        <v>97629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71</v>
      </c>
      <c r="C26" s="14" t="s">
        <v>70</v>
      </c>
      <c r="D26" s="14" t="s">
        <v>69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1904791</v>
      </c>
      <c r="C27" s="25">
        <v>8344</v>
      </c>
      <c r="D27" s="25">
        <v>0</v>
      </c>
      <c r="E27" s="25">
        <v>764860</v>
      </c>
      <c r="F27" s="25">
        <v>2033588</v>
      </c>
      <c r="G27" s="25">
        <v>111327</v>
      </c>
      <c r="H27" s="25">
        <v>19185523</v>
      </c>
      <c r="I27" s="20">
        <f aca="true" t="shared" si="6" ref="I27:I32">SUM(B27:H27)</f>
        <v>24008433</v>
      </c>
    </row>
    <row r="28" spans="1:9" ht="12.75">
      <c r="A28" s="4" t="s">
        <v>8</v>
      </c>
      <c r="B28" s="25">
        <v>1157700</v>
      </c>
      <c r="C28" s="25">
        <v>7453</v>
      </c>
      <c r="D28" s="25">
        <v>0</v>
      </c>
      <c r="E28" s="25">
        <v>302238</v>
      </c>
      <c r="F28" s="25">
        <v>656189</v>
      </c>
      <c r="G28" s="25">
        <v>17938</v>
      </c>
      <c r="H28" s="25">
        <v>8496802</v>
      </c>
      <c r="I28" s="20">
        <f t="shared" si="6"/>
        <v>10638320</v>
      </c>
    </row>
    <row r="29" spans="1:9" ht="12.75">
      <c r="A29" s="4" t="s">
        <v>9</v>
      </c>
      <c r="B29" s="25">
        <v>128956</v>
      </c>
      <c r="C29" s="25">
        <v>0</v>
      </c>
      <c r="D29" s="25">
        <v>0</v>
      </c>
      <c r="E29" s="25">
        <v>38157</v>
      </c>
      <c r="F29" s="25">
        <v>117599</v>
      </c>
      <c r="G29" s="25">
        <v>4895</v>
      </c>
      <c r="H29" s="25">
        <v>1841406</v>
      </c>
      <c r="I29" s="20">
        <f t="shared" si="6"/>
        <v>2131013</v>
      </c>
    </row>
    <row r="30" spans="1:9" ht="12.75">
      <c r="A30" s="4" t="s">
        <v>10</v>
      </c>
      <c r="B30" s="25">
        <v>306742</v>
      </c>
      <c r="C30" s="25">
        <v>1542</v>
      </c>
      <c r="D30" s="25">
        <v>0</v>
      </c>
      <c r="E30" s="25">
        <v>109318</v>
      </c>
      <c r="F30" s="25">
        <v>213268</v>
      </c>
      <c r="G30" s="25">
        <v>11358</v>
      </c>
      <c r="H30" s="25">
        <v>3885053</v>
      </c>
      <c r="I30" s="20">
        <f t="shared" si="6"/>
        <v>4527281</v>
      </c>
    </row>
    <row r="31" spans="1:9" ht="12.75">
      <c r="A31" s="4" t="s">
        <v>11</v>
      </c>
      <c r="B31" s="25">
        <v>94457</v>
      </c>
      <c r="C31" s="25">
        <v>1858</v>
      </c>
      <c r="D31" s="25">
        <v>0</v>
      </c>
      <c r="E31" s="25">
        <v>10877</v>
      </c>
      <c r="F31" s="25">
        <v>27186</v>
      </c>
      <c r="G31" s="25">
        <v>1756</v>
      </c>
      <c r="H31" s="25">
        <v>425965</v>
      </c>
      <c r="I31" s="20">
        <f t="shared" si="6"/>
        <v>562099</v>
      </c>
    </row>
    <row r="32" spans="1:9" ht="12.75">
      <c r="A32" s="4" t="s">
        <v>12</v>
      </c>
      <c r="B32" s="25">
        <v>10045</v>
      </c>
      <c r="C32" s="25">
        <v>1806</v>
      </c>
      <c r="D32" s="25">
        <v>0</v>
      </c>
      <c r="E32" s="25">
        <v>2695</v>
      </c>
      <c r="F32" s="25">
        <v>5232</v>
      </c>
      <c r="G32" s="25">
        <v>286</v>
      </c>
      <c r="H32" s="25">
        <v>61146</v>
      </c>
      <c r="I32" s="20">
        <f t="shared" si="6"/>
        <v>81210</v>
      </c>
    </row>
    <row r="33" spans="1:9" ht="12.75">
      <c r="A33" s="4" t="s">
        <v>13</v>
      </c>
      <c r="B33" s="20">
        <f aca="true" t="shared" si="7" ref="B33:I33">SUM(B30:B32)</f>
        <v>411244</v>
      </c>
      <c r="C33" s="20">
        <f t="shared" si="7"/>
        <v>5206</v>
      </c>
      <c r="D33" s="20">
        <f t="shared" si="7"/>
        <v>0</v>
      </c>
      <c r="E33" s="20">
        <f t="shared" si="7"/>
        <v>122890</v>
      </c>
      <c r="F33" s="20">
        <f t="shared" si="7"/>
        <v>245686</v>
      </c>
      <c r="G33" s="20">
        <f t="shared" si="7"/>
        <v>13400</v>
      </c>
      <c r="H33" s="20">
        <f t="shared" si="7"/>
        <v>4372164</v>
      </c>
      <c r="I33" s="20">
        <f t="shared" si="7"/>
        <v>5170590</v>
      </c>
    </row>
    <row r="34" spans="1:9" ht="12.75">
      <c r="A34" s="4" t="s">
        <v>14</v>
      </c>
      <c r="B34" s="20">
        <f aca="true" t="shared" si="8" ref="B34:I34">SUM(B27+B28+B29+B33)</f>
        <v>3602691</v>
      </c>
      <c r="C34" s="20">
        <f t="shared" si="8"/>
        <v>21003</v>
      </c>
      <c r="D34" s="20">
        <f t="shared" si="8"/>
        <v>0</v>
      </c>
      <c r="E34" s="20">
        <f t="shared" si="8"/>
        <v>1228145</v>
      </c>
      <c r="F34" s="20">
        <f t="shared" si="8"/>
        <v>3053062</v>
      </c>
      <c r="G34" s="20">
        <f t="shared" si="8"/>
        <v>147560</v>
      </c>
      <c r="H34" s="20">
        <f t="shared" si="8"/>
        <v>33895895</v>
      </c>
      <c r="I34" s="20">
        <f t="shared" si="8"/>
        <v>41948356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97629</v>
      </c>
      <c r="D42" s="21">
        <f>I16</f>
        <v>55481</v>
      </c>
      <c r="E42" s="21">
        <f>I17</f>
        <v>24810</v>
      </c>
      <c r="F42" s="21">
        <f>I18</f>
        <v>5212</v>
      </c>
      <c r="G42" s="21">
        <f>I22</f>
        <v>12126</v>
      </c>
      <c r="H42" s="21">
        <f>I19</f>
        <v>10795</v>
      </c>
      <c r="I42" s="21">
        <f>I20</f>
        <v>1154</v>
      </c>
      <c r="J42" s="21">
        <f>I21</f>
        <v>177</v>
      </c>
      <c r="K42" s="21"/>
    </row>
    <row r="43" spans="1:11" ht="12.75">
      <c r="A43" t="s">
        <v>21</v>
      </c>
      <c r="C43" s="21">
        <f>SUM(D43:G43)</f>
        <v>192117</v>
      </c>
      <c r="D43" s="21">
        <f>I5</f>
        <v>110718</v>
      </c>
      <c r="E43" s="21">
        <f>I6</f>
        <v>47696</v>
      </c>
      <c r="F43" s="21">
        <f>I7</f>
        <v>10078</v>
      </c>
      <c r="G43" s="21">
        <f>I11</f>
        <v>23625</v>
      </c>
      <c r="H43" s="21">
        <f>I8</f>
        <v>20690</v>
      </c>
      <c r="I43" s="21">
        <f>I9</f>
        <v>2561</v>
      </c>
      <c r="J43" s="21">
        <f>I10</f>
        <v>374</v>
      </c>
      <c r="K43" s="21"/>
    </row>
    <row r="44" spans="1:11" ht="12.75">
      <c r="A44" t="s">
        <v>22</v>
      </c>
      <c r="C44" s="22">
        <f aca="true" t="shared" si="9" ref="C44:J44">C43/C42</f>
        <v>1.967827182497004</v>
      </c>
      <c r="D44" s="22">
        <f t="shared" si="9"/>
        <v>1.995602098015537</v>
      </c>
      <c r="E44" s="22">
        <f t="shared" si="9"/>
        <v>1.9224506247480855</v>
      </c>
      <c r="F44" s="22">
        <f t="shared" si="9"/>
        <v>1.9336147352264006</v>
      </c>
      <c r="G44" s="22">
        <f t="shared" si="9"/>
        <v>1.9482929242949034</v>
      </c>
      <c r="H44" s="22">
        <f t="shared" si="9"/>
        <v>1.9166280685502548</v>
      </c>
      <c r="I44" s="22">
        <f t="shared" si="9"/>
        <v>2.2192374350086657</v>
      </c>
      <c r="J44" s="22">
        <f t="shared" si="9"/>
        <v>2.1129943502824857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74146</v>
      </c>
      <c r="D47" s="21">
        <f>H16</f>
        <v>40857</v>
      </c>
      <c r="E47" s="21">
        <f>H17</f>
        <v>19011</v>
      </c>
      <c r="F47" s="21">
        <f>H18</f>
        <v>4313</v>
      </c>
      <c r="G47" s="21">
        <f>H22</f>
        <v>9965</v>
      </c>
      <c r="H47" s="21">
        <f>H19</f>
        <v>8961</v>
      </c>
      <c r="I47" s="21">
        <f>H20</f>
        <v>874</v>
      </c>
      <c r="J47" s="21">
        <f>H21</f>
        <v>130</v>
      </c>
      <c r="K47" s="21"/>
    </row>
    <row r="48" spans="1:11" ht="12.75">
      <c r="A48" t="s">
        <v>21</v>
      </c>
      <c r="C48" s="21">
        <f>SUM(D48:G48)</f>
        <v>156178</v>
      </c>
      <c r="D48" s="21">
        <f>H5</f>
        <v>89208</v>
      </c>
      <c r="E48" s="21">
        <f>H6</f>
        <v>38088</v>
      </c>
      <c r="F48" s="21">
        <f>H7</f>
        <v>8758</v>
      </c>
      <c r="G48" s="21">
        <f>H11</f>
        <v>20124</v>
      </c>
      <c r="H48" s="21">
        <f>H8</f>
        <v>17885</v>
      </c>
      <c r="I48" s="21">
        <f>H9</f>
        <v>1949</v>
      </c>
      <c r="J48" s="21">
        <f>H10</f>
        <v>290</v>
      </c>
      <c r="K48" s="21"/>
    </row>
    <row r="49" spans="1:11" ht="12.75">
      <c r="A49" t="s">
        <v>22</v>
      </c>
      <c r="C49" s="22">
        <f aca="true" t="shared" si="10" ref="C49:J49">C48/C47</f>
        <v>2.1063577266474254</v>
      </c>
      <c r="D49" s="22">
        <f t="shared" si="10"/>
        <v>2.183420221749027</v>
      </c>
      <c r="E49" s="22">
        <f t="shared" si="10"/>
        <v>2.00347167429383</v>
      </c>
      <c r="F49" s="22">
        <f t="shared" si="10"/>
        <v>2.030605147229307</v>
      </c>
      <c r="G49" s="22">
        <f t="shared" si="10"/>
        <v>2.0194681384846964</v>
      </c>
      <c r="H49" s="22">
        <f t="shared" si="10"/>
        <v>1.9958709965405648</v>
      </c>
      <c r="I49" s="22">
        <f t="shared" si="10"/>
        <v>2.2299771167048057</v>
      </c>
      <c r="J49" s="22">
        <f t="shared" si="10"/>
        <v>2.230769230769231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23483</v>
      </c>
      <c r="D52" s="21">
        <f>SUM(B16:G16)</f>
        <v>14624</v>
      </c>
      <c r="E52" s="21">
        <f>SUM(B17:G17)</f>
        <v>5799</v>
      </c>
      <c r="F52" s="21">
        <f>SUM(B18:G18)</f>
        <v>899</v>
      </c>
      <c r="G52" s="21">
        <f>SUM(H52:J52)</f>
        <v>2156</v>
      </c>
      <c r="H52" s="21">
        <f>SUM(B19:G19)</f>
        <v>1834</v>
      </c>
      <c r="I52" s="21">
        <f>SUM(A20:F20)</f>
        <v>275</v>
      </c>
      <c r="J52" s="21">
        <f>SUM(B21:G21)</f>
        <v>47</v>
      </c>
      <c r="K52" s="21"/>
    </row>
    <row r="53" spans="1:11" ht="12.75">
      <c r="A53" t="s">
        <v>21</v>
      </c>
      <c r="C53" s="21">
        <f>SUM(B12:G12)</f>
        <v>35939</v>
      </c>
      <c r="D53" s="21">
        <f>SUM(B5:G5)</f>
        <v>21510</v>
      </c>
      <c r="E53" s="21">
        <f>SUM(B6:G6)</f>
        <v>9608</v>
      </c>
      <c r="F53" s="21">
        <f>SUM(B7:G7)</f>
        <v>1320</v>
      </c>
      <c r="G53" s="21">
        <f>SUM(H53:J53)</f>
        <v>3501</v>
      </c>
      <c r="H53" s="21">
        <f>SUM(B8:G8)</f>
        <v>2805</v>
      </c>
      <c r="I53" s="21">
        <f>SUM(B9:G9)</f>
        <v>612</v>
      </c>
      <c r="J53" s="21">
        <f>SUM(B10:G10)</f>
        <v>84</v>
      </c>
      <c r="K53" s="21"/>
    </row>
    <row r="54" spans="1:11" ht="12.75">
      <c r="A54" t="s">
        <v>22</v>
      </c>
      <c r="C54" s="22">
        <f aca="true" t="shared" si="11" ref="C54:J54">C53/C52</f>
        <v>1.5304262658093089</v>
      </c>
      <c r="D54" s="22">
        <f t="shared" si="11"/>
        <v>1.4708698030634573</v>
      </c>
      <c r="E54" s="22">
        <f t="shared" si="11"/>
        <v>1.656837385756165</v>
      </c>
      <c r="F54" s="22">
        <f t="shared" si="11"/>
        <v>1.4682981090100111</v>
      </c>
      <c r="G54" s="22">
        <f t="shared" si="11"/>
        <v>1.6238404452690167</v>
      </c>
      <c r="H54" s="22">
        <f t="shared" si="11"/>
        <v>1.529443838604144</v>
      </c>
      <c r="I54" s="22">
        <f t="shared" si="11"/>
        <v>2.2254545454545456</v>
      </c>
      <c r="J54" s="22">
        <f t="shared" si="11"/>
        <v>1.7872340425531914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23483</v>
      </c>
      <c r="D61" s="21">
        <f>SUM(B16:G16)</f>
        <v>14624</v>
      </c>
      <c r="E61" s="21">
        <f>SUM(B17:G17)</f>
        <v>5799</v>
      </c>
      <c r="F61" s="21">
        <f>SUM(B18:G18)</f>
        <v>899</v>
      </c>
      <c r="G61" s="21">
        <f>SUM(H61:J61)</f>
        <v>2161</v>
      </c>
      <c r="H61" s="21">
        <f>SUM(B19:G19)</f>
        <v>1834</v>
      </c>
      <c r="I61" s="21">
        <f>SUM(B20:G20)</f>
        <v>280</v>
      </c>
      <c r="J61" s="21">
        <f>SUM(B21:G21)</f>
        <v>47</v>
      </c>
      <c r="K61" s="21"/>
    </row>
    <row r="62" spans="1:11" ht="12.75">
      <c r="A62" t="s">
        <v>21</v>
      </c>
      <c r="C62" s="21">
        <f>SUM(B12:G12)</f>
        <v>35939</v>
      </c>
      <c r="D62" s="21">
        <f>SUM(B5:G5)</f>
        <v>21510</v>
      </c>
      <c r="E62" s="21">
        <f>SUM(B6:G6)</f>
        <v>9608</v>
      </c>
      <c r="F62" s="21">
        <f>SUM(B7:G7)</f>
        <v>1320</v>
      </c>
      <c r="G62" s="21">
        <f>SUM(H62:J62)</f>
        <v>3501</v>
      </c>
      <c r="H62" s="21">
        <f>SUM(B8:G8)</f>
        <v>2805</v>
      </c>
      <c r="I62" s="21">
        <f>SUM(B9:G9)</f>
        <v>612</v>
      </c>
      <c r="J62" s="21">
        <f>SUM(B10:G10)</f>
        <v>84</v>
      </c>
      <c r="K62" s="21"/>
    </row>
    <row r="63" spans="1:11" ht="12.75">
      <c r="A63" t="s">
        <v>22</v>
      </c>
      <c r="C63" s="22">
        <f aca="true" t="shared" si="12" ref="C63:J63">C62/C61</f>
        <v>1.5304262658093089</v>
      </c>
      <c r="D63" s="22">
        <f t="shared" si="12"/>
        <v>1.4708698030634573</v>
      </c>
      <c r="E63" s="22">
        <f t="shared" si="12"/>
        <v>1.656837385756165</v>
      </c>
      <c r="F63" s="22">
        <f t="shared" si="12"/>
        <v>1.4682981090100111</v>
      </c>
      <c r="G63" s="22">
        <f t="shared" si="12"/>
        <v>1.6200832947709394</v>
      </c>
      <c r="H63" s="22">
        <f t="shared" si="12"/>
        <v>1.529443838604144</v>
      </c>
      <c r="I63" s="22">
        <f t="shared" si="12"/>
        <v>2.1857142857142855</v>
      </c>
      <c r="J63" s="22">
        <f t="shared" si="12"/>
        <v>1.7872340425531914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14324</v>
      </c>
      <c r="D66" s="21">
        <f>SUM(F16:G16)</f>
        <v>9394</v>
      </c>
      <c r="E66" s="21">
        <f>SUM(F17:G17)</f>
        <v>3179</v>
      </c>
      <c r="F66" s="21">
        <f>SUM(F18:G18)</f>
        <v>579</v>
      </c>
      <c r="G66" s="21">
        <f>SUM(H66:J66)</f>
        <v>1172</v>
      </c>
      <c r="H66" s="21">
        <f>SUM(F19:G19)</f>
        <v>1022</v>
      </c>
      <c r="I66" s="21">
        <f>SUM(F20:G20)</f>
        <v>125</v>
      </c>
      <c r="J66" s="21">
        <f>SUM(F21:G21)</f>
        <v>25</v>
      </c>
      <c r="K66" s="21"/>
    </row>
    <row r="67" spans="1:11" ht="12.75">
      <c r="A67" t="s">
        <v>21</v>
      </c>
      <c r="C67" s="21">
        <f>SUM(F12:G12)</f>
        <v>15399</v>
      </c>
      <c r="D67" s="21">
        <f>SUM(F5:G5)</f>
        <v>10255</v>
      </c>
      <c r="E67" s="21">
        <f>SUM(F6:G6)</f>
        <v>3311</v>
      </c>
      <c r="F67" s="21">
        <f>SUM(F7:G7)</f>
        <v>600</v>
      </c>
      <c r="G67" s="21">
        <f>SUM(H67:J67)</f>
        <v>1233</v>
      </c>
      <c r="H67" s="21">
        <f>SUM(F8:G8)</f>
        <v>1064</v>
      </c>
      <c r="I67" s="21">
        <f>SUM(F9:G9)</f>
        <v>142</v>
      </c>
      <c r="J67" s="21">
        <f>SUM(F10:G10)</f>
        <v>27</v>
      </c>
      <c r="K67" s="21"/>
    </row>
    <row r="68" spans="1:11" ht="12.75">
      <c r="A68" t="s">
        <v>22</v>
      </c>
      <c r="C68" s="22">
        <f aca="true" t="shared" si="13" ref="C68:J68">C67/C66</f>
        <v>1.075048869030997</v>
      </c>
      <c r="D68" s="22">
        <f t="shared" si="13"/>
        <v>1.0916542473919524</v>
      </c>
      <c r="E68" s="22">
        <f t="shared" si="13"/>
        <v>1.041522491349481</v>
      </c>
      <c r="F68" s="22">
        <f t="shared" si="13"/>
        <v>1.0362694300518134</v>
      </c>
      <c r="G68" s="22">
        <f t="shared" si="13"/>
        <v>1.0520477815699658</v>
      </c>
      <c r="H68" s="22">
        <f t="shared" si="13"/>
        <v>1.0410958904109588</v>
      </c>
      <c r="I68" s="22">
        <f t="shared" si="13"/>
        <v>1.136</v>
      </c>
      <c r="J68" s="22">
        <f t="shared" si="13"/>
        <v>1.08</v>
      </c>
      <c r="K68" s="22"/>
    </row>
    <row r="70" ht="12.75">
      <c r="A70" s="5" t="s">
        <v>71</v>
      </c>
    </row>
    <row r="71" spans="1:11" ht="12.75">
      <c r="A71" t="s">
        <v>20</v>
      </c>
      <c r="C71" s="21">
        <f>B23</f>
        <v>5091</v>
      </c>
      <c r="D71" s="21">
        <f>B16</f>
        <v>2703</v>
      </c>
      <c r="E71" s="21">
        <f>B17</f>
        <v>1620</v>
      </c>
      <c r="F71" s="21">
        <f>B18</f>
        <v>192</v>
      </c>
      <c r="G71" s="21">
        <f>SUM(H71:J71)</f>
        <v>576</v>
      </c>
      <c r="H71" s="21">
        <f>B19</f>
        <v>448</v>
      </c>
      <c r="I71" s="21">
        <f>B20</f>
        <v>116</v>
      </c>
      <c r="J71" s="21">
        <f>B21</f>
        <v>12</v>
      </c>
      <c r="K71" s="21"/>
    </row>
    <row r="72" spans="1:11" ht="12.75">
      <c r="A72" t="s">
        <v>21</v>
      </c>
      <c r="C72" s="21">
        <f>B12</f>
        <v>16342</v>
      </c>
      <c r="D72" s="21">
        <f>B5</f>
        <v>8659</v>
      </c>
      <c r="E72" s="21">
        <f>B6</f>
        <v>5262</v>
      </c>
      <c r="F72" s="21">
        <f>B7</f>
        <v>591</v>
      </c>
      <c r="G72" s="21">
        <f>SUM(H72:J72)</f>
        <v>1830</v>
      </c>
      <c r="H72" s="21">
        <f>B8</f>
        <v>1364</v>
      </c>
      <c r="I72" s="21">
        <f>B9</f>
        <v>423</v>
      </c>
      <c r="J72" s="21">
        <f>B10</f>
        <v>43</v>
      </c>
      <c r="K72" s="21"/>
    </row>
    <row r="73" spans="1:11" ht="12.75">
      <c r="A73" t="s">
        <v>22</v>
      </c>
      <c r="C73" s="22">
        <f aca="true" t="shared" si="14" ref="C73:J73">C72/C71</f>
        <v>3.2099783932429777</v>
      </c>
      <c r="D73" s="22">
        <f t="shared" si="14"/>
        <v>3.203477617462079</v>
      </c>
      <c r="E73" s="22">
        <f t="shared" si="14"/>
        <v>3.248148148148148</v>
      </c>
      <c r="F73" s="22">
        <f t="shared" si="14"/>
        <v>3.078125</v>
      </c>
      <c r="G73" s="22">
        <f t="shared" si="14"/>
        <v>3.1770833333333335</v>
      </c>
      <c r="H73" s="22">
        <f t="shared" si="14"/>
        <v>3.044642857142857</v>
      </c>
      <c r="I73" s="22">
        <f t="shared" si="14"/>
        <v>3.646551724137931</v>
      </c>
      <c r="J73" s="22">
        <f t="shared" si="14"/>
        <v>3.5833333333333335</v>
      </c>
      <c r="K73" s="22"/>
    </row>
    <row r="75" ht="12.75">
      <c r="A75" s="5" t="s">
        <v>70</v>
      </c>
    </row>
    <row r="76" spans="1:11" ht="12.75">
      <c r="A76" t="s">
        <v>20</v>
      </c>
      <c r="C76" s="21">
        <f>C23</f>
        <v>23</v>
      </c>
      <c r="D76" s="21">
        <f>C16</f>
        <v>10</v>
      </c>
      <c r="E76" s="21">
        <f>C17</f>
        <v>8</v>
      </c>
      <c r="F76" s="21">
        <f>C18</f>
        <v>0</v>
      </c>
      <c r="G76" s="21">
        <f>SUM(H76:J76)</f>
        <v>5</v>
      </c>
      <c r="H76" s="21">
        <f>C19</f>
        <v>1</v>
      </c>
      <c r="I76" s="21">
        <f>C20</f>
        <v>3</v>
      </c>
      <c r="J76" s="21">
        <f>C21</f>
        <v>1</v>
      </c>
      <c r="K76" s="21"/>
    </row>
    <row r="77" spans="1:11" ht="12.75">
      <c r="A77" t="s">
        <v>21</v>
      </c>
      <c r="C77" s="21">
        <f>C12</f>
        <v>85</v>
      </c>
      <c r="D77" s="21">
        <f>C5</f>
        <v>36</v>
      </c>
      <c r="E77" s="21">
        <f>C6</f>
        <v>27</v>
      </c>
      <c r="F77" s="21">
        <f>C7</f>
        <v>0</v>
      </c>
      <c r="G77" s="21">
        <f>SUM(H77:J77)</f>
        <v>22</v>
      </c>
      <c r="H77" s="21">
        <f>C8</f>
        <v>8</v>
      </c>
      <c r="I77" s="21">
        <f>C9</f>
        <v>9</v>
      </c>
      <c r="J77" s="21">
        <f>C10</f>
        <v>5</v>
      </c>
      <c r="K77" s="21"/>
    </row>
    <row r="78" spans="1:11" ht="12.75">
      <c r="A78" t="s">
        <v>22</v>
      </c>
      <c r="C78" s="22">
        <f aca="true" t="shared" si="15" ref="C78:J78">C77/C76</f>
        <v>3.6956521739130435</v>
      </c>
      <c r="D78" s="22">
        <f t="shared" si="15"/>
        <v>3.6</v>
      </c>
      <c r="E78" s="22">
        <f t="shared" si="15"/>
        <v>3.375</v>
      </c>
      <c r="F78" s="22" t="e">
        <f t="shared" si="15"/>
        <v>#DIV/0!</v>
      </c>
      <c r="G78" s="22">
        <f t="shared" si="15"/>
        <v>4.4</v>
      </c>
      <c r="H78" s="22">
        <f t="shared" si="15"/>
        <v>8</v>
      </c>
      <c r="I78" s="22">
        <f t="shared" si="15"/>
        <v>3</v>
      </c>
      <c r="J78" s="22">
        <f t="shared" si="15"/>
        <v>5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4045</v>
      </c>
      <c r="D81" s="21">
        <f>E16</f>
        <v>2517</v>
      </c>
      <c r="E81" s="21">
        <f>E17</f>
        <v>992</v>
      </c>
      <c r="F81" s="21">
        <f>E18</f>
        <v>128</v>
      </c>
      <c r="G81" s="21">
        <f>SUM(H81:J81)</f>
        <v>408</v>
      </c>
      <c r="H81" s="21">
        <f>E19</f>
        <v>363</v>
      </c>
      <c r="I81" s="21">
        <f>E20</f>
        <v>36</v>
      </c>
      <c r="J81" s="21">
        <f>E21</f>
        <v>9</v>
      </c>
      <c r="K81" s="21"/>
    </row>
    <row r="82" spans="1:11" ht="12.75">
      <c r="A82" t="s">
        <v>21</v>
      </c>
      <c r="C82" s="21">
        <f>E12</f>
        <v>4113</v>
      </c>
      <c r="D82" s="21">
        <f>E5</f>
        <v>2560</v>
      </c>
      <c r="E82" s="21">
        <f>E6</f>
        <v>1008</v>
      </c>
      <c r="F82" s="21">
        <f>E7</f>
        <v>129</v>
      </c>
      <c r="G82" s="21">
        <f>SUM(H82:J82)</f>
        <v>416</v>
      </c>
      <c r="H82" s="21">
        <f>E8</f>
        <v>369</v>
      </c>
      <c r="I82" s="21">
        <f>E9</f>
        <v>38</v>
      </c>
      <c r="J82" s="21">
        <f>E10</f>
        <v>9</v>
      </c>
      <c r="K82" s="21"/>
    </row>
    <row r="83" spans="1:11" ht="12.75">
      <c r="A83" t="s">
        <v>22</v>
      </c>
      <c r="C83" s="22">
        <f aca="true" t="shared" si="16" ref="C83:J83">C82/C81</f>
        <v>1.0168108776266995</v>
      </c>
      <c r="D83" s="22">
        <f t="shared" si="16"/>
        <v>1.0170838299562972</v>
      </c>
      <c r="E83" s="22">
        <f t="shared" si="16"/>
        <v>1.0161290322580645</v>
      </c>
      <c r="F83" s="22">
        <f t="shared" si="16"/>
        <v>1.0078125</v>
      </c>
      <c r="G83" s="22">
        <f t="shared" si="16"/>
        <v>1.0196078431372548</v>
      </c>
      <c r="H83" s="22">
        <f t="shared" si="16"/>
        <v>1.0165289256198347</v>
      </c>
      <c r="I83" s="22">
        <f t="shared" si="16"/>
        <v>1.0555555555555556</v>
      </c>
      <c r="J83" s="22">
        <f t="shared" si="16"/>
        <v>1</v>
      </c>
      <c r="K83" s="8"/>
    </row>
    <row r="85" ht="12.75">
      <c r="A85" s="18" t="s">
        <v>69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41948356</v>
      </c>
      <c r="D94" s="21"/>
      <c r="E94" s="21">
        <f>SUM(E95:E96)</f>
        <v>97629</v>
      </c>
      <c r="F94" s="22">
        <f>C94/E94</f>
        <v>429.67106085282035</v>
      </c>
      <c r="G94" s="21">
        <f>SUM(G95:G96)</f>
        <v>192117</v>
      </c>
      <c r="H94" s="22">
        <f>C94/G94</f>
        <v>218.34796504213577</v>
      </c>
    </row>
    <row r="95" spans="1:8" ht="12.75">
      <c r="A95" t="s">
        <v>23</v>
      </c>
      <c r="C95" s="21">
        <f>H34</f>
        <v>33895895</v>
      </c>
      <c r="D95" s="21"/>
      <c r="E95" s="21">
        <f>H23</f>
        <v>74146</v>
      </c>
      <c r="F95" s="22">
        <f>C95/E95</f>
        <v>457.15068918080544</v>
      </c>
      <c r="G95" s="21">
        <f>H12</f>
        <v>156178</v>
      </c>
      <c r="H95" s="22">
        <f>C95/G95</f>
        <v>217.0337371460769</v>
      </c>
    </row>
    <row r="96" spans="1:8" ht="12.75">
      <c r="A96" t="s">
        <v>34</v>
      </c>
      <c r="C96" s="21">
        <f>SUM(B34:G34)</f>
        <v>8052461</v>
      </c>
      <c r="D96" s="21"/>
      <c r="E96" s="21">
        <f>SUM(B23:G23)</f>
        <v>23483</v>
      </c>
      <c r="F96" s="22">
        <f>C96/E96</f>
        <v>342.9059745347698</v>
      </c>
      <c r="G96" s="21">
        <f>SUM(B12:G12)</f>
        <v>35939</v>
      </c>
      <c r="H96" s="22">
        <f>C96/G96</f>
        <v>224.05912796683268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24008433</v>
      </c>
      <c r="D98" s="21"/>
      <c r="E98" s="21">
        <f>SUM(E99:E100)</f>
        <v>55481</v>
      </c>
      <c r="F98" s="22">
        <f>C98/E98</f>
        <v>432.73252104324</v>
      </c>
      <c r="G98" s="21">
        <f>SUM(G99:G100)</f>
        <v>110718</v>
      </c>
      <c r="H98" s="22">
        <f>C98/G98</f>
        <v>216.8430878447949</v>
      </c>
    </row>
    <row r="99" spans="1:8" ht="12.75">
      <c r="A99" t="s">
        <v>23</v>
      </c>
      <c r="C99" s="21">
        <f>H27</f>
        <v>19185523</v>
      </c>
      <c r="D99" s="21"/>
      <c r="E99" s="21">
        <f>H16</f>
        <v>40857</v>
      </c>
      <c r="F99" s="22">
        <f>C99/E99</f>
        <v>469.5773796411876</v>
      </c>
      <c r="G99" s="21">
        <f>H5</f>
        <v>89208</v>
      </c>
      <c r="H99" s="22">
        <f>C99/G99</f>
        <v>215.06505021971122</v>
      </c>
    </row>
    <row r="100" spans="1:8" ht="12.75">
      <c r="A100" t="s">
        <v>34</v>
      </c>
      <c r="C100" s="21">
        <f>SUM(B27:G27)</f>
        <v>4822910</v>
      </c>
      <c r="D100" s="21"/>
      <c r="E100" s="21">
        <f>SUM(B16:G16)</f>
        <v>14624</v>
      </c>
      <c r="F100" s="22">
        <f>C100/E100</f>
        <v>329.7941739606127</v>
      </c>
      <c r="G100" s="21">
        <f>SUM(B5:G5)</f>
        <v>21510</v>
      </c>
      <c r="H100" s="22">
        <f>C100/G100</f>
        <v>224.21710832171084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10638320</v>
      </c>
      <c r="D102" s="21"/>
      <c r="E102" s="21">
        <f>SUM(E103:E104)</f>
        <v>24810</v>
      </c>
      <c r="F102" s="22">
        <f>C102/E102</f>
        <v>428.7916162837565</v>
      </c>
      <c r="G102" s="21">
        <f>SUM(G103:G104)</f>
        <v>47696</v>
      </c>
      <c r="H102" s="22">
        <f>C102/G102</f>
        <v>223.04428044280442</v>
      </c>
    </row>
    <row r="103" spans="1:8" ht="12.75">
      <c r="A103" t="s">
        <v>23</v>
      </c>
      <c r="C103" s="21">
        <f>H28</f>
        <v>8496802</v>
      </c>
      <c r="D103" s="21"/>
      <c r="E103" s="21">
        <f>H17</f>
        <v>19011</v>
      </c>
      <c r="F103" s="22">
        <f>C103/E103</f>
        <v>446.9413497448845</v>
      </c>
      <c r="G103" s="21">
        <f>H6</f>
        <v>38088</v>
      </c>
      <c r="H103" s="22">
        <f>C103/G103</f>
        <v>223.08343835328714</v>
      </c>
    </row>
    <row r="104" spans="1:8" ht="12.75">
      <c r="A104" t="s">
        <v>34</v>
      </c>
      <c r="C104" s="21">
        <f>SUM(B28:G28)</f>
        <v>2141518</v>
      </c>
      <c r="D104" s="21"/>
      <c r="E104" s="21">
        <f>SUM(B17:G17)</f>
        <v>5799</v>
      </c>
      <c r="F104" s="22">
        <f>C104/E104</f>
        <v>369.2909122262459</v>
      </c>
      <c r="G104" s="21">
        <f>SUM(B6:G6)</f>
        <v>9608</v>
      </c>
      <c r="H104" s="22">
        <f>C104/G104</f>
        <v>222.8890507910075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2131013</v>
      </c>
      <c r="D106" s="21"/>
      <c r="E106" s="21">
        <f>SUM(E107:E108)</f>
        <v>5212</v>
      </c>
      <c r="F106" s="22">
        <f>C106/E106</f>
        <v>408.86665387567155</v>
      </c>
      <c r="G106" s="21">
        <f>SUM(G107:G108)</f>
        <v>10078</v>
      </c>
      <c r="H106" s="22">
        <f>C106/G106</f>
        <v>211.45197459813454</v>
      </c>
    </row>
    <row r="107" spans="1:8" ht="12.75">
      <c r="A107" t="s">
        <v>23</v>
      </c>
      <c r="C107" s="21">
        <f>H29</f>
        <v>1841406</v>
      </c>
      <c r="D107" s="21"/>
      <c r="E107" s="21">
        <f>H18</f>
        <v>4313</v>
      </c>
      <c r="F107" s="22">
        <f>C107/E107</f>
        <v>426.943194991885</v>
      </c>
      <c r="G107" s="21">
        <f>H7</f>
        <v>8758</v>
      </c>
      <c r="H107" s="22">
        <f>C107/G107</f>
        <v>210.25416761817766</v>
      </c>
    </row>
    <row r="108" spans="1:8" ht="12.75">
      <c r="A108" t="s">
        <v>34</v>
      </c>
      <c r="C108" s="21">
        <f>SUM(B29:G29)</f>
        <v>289607</v>
      </c>
      <c r="D108" s="21"/>
      <c r="E108" s="21">
        <f>SUM(B18:G18)</f>
        <v>899</v>
      </c>
      <c r="F108" s="22">
        <f>C108/E108</f>
        <v>322.14349276974417</v>
      </c>
      <c r="G108" s="21">
        <f>SUM(B7:G7)</f>
        <v>1320</v>
      </c>
      <c r="H108" s="22">
        <f>C108/G108</f>
        <v>219.39924242424243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5170590</v>
      </c>
      <c r="D110" s="21"/>
      <c r="E110" s="21">
        <f>SUM(E111:E112)</f>
        <v>12126</v>
      </c>
      <c r="F110" s="22">
        <f>C110/E110</f>
        <v>426.40524492825335</v>
      </c>
      <c r="G110" s="21">
        <f>SUM(G111:G112)</f>
        <v>23625</v>
      </c>
      <c r="H110" s="22">
        <f>C110/G110</f>
        <v>218.86095238095237</v>
      </c>
    </row>
    <row r="111" spans="1:8" ht="12.75">
      <c r="A111" s="11" t="s">
        <v>23</v>
      </c>
      <c r="C111" s="21">
        <f>H33</f>
        <v>4372164</v>
      </c>
      <c r="D111" s="21"/>
      <c r="E111" s="21">
        <f>H22</f>
        <v>9965</v>
      </c>
      <c r="F111" s="22">
        <f>C111/E111</f>
        <v>438.75203211239335</v>
      </c>
      <c r="G111" s="21">
        <f>H11</f>
        <v>20124</v>
      </c>
      <c r="H111" s="22">
        <f>C111/G111</f>
        <v>217.26118067978533</v>
      </c>
    </row>
    <row r="112" spans="1:8" ht="12.75">
      <c r="A112" s="11" t="s">
        <v>34</v>
      </c>
      <c r="C112" s="21">
        <f>SUM(B33:G33)</f>
        <v>798426</v>
      </c>
      <c r="D112" s="21"/>
      <c r="E112" s="21">
        <f>SUM(B22:G22)</f>
        <v>2161</v>
      </c>
      <c r="F112" s="22">
        <f>C112/E112</f>
        <v>369.4706154558075</v>
      </c>
      <c r="G112" s="21">
        <f>SUM(B11:G11)</f>
        <v>3501</v>
      </c>
      <c r="H112" s="22">
        <f>C112/G112</f>
        <v>228.05655526992288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4527281</v>
      </c>
      <c r="D114" s="21"/>
      <c r="E114" s="21">
        <f>SUM(E115:E116)</f>
        <v>10795</v>
      </c>
      <c r="F114" s="22">
        <f>C114/E114</f>
        <v>419.3868457619268</v>
      </c>
      <c r="G114" s="21">
        <f>SUM(G115:G116)</f>
        <v>20690</v>
      </c>
      <c r="H114" s="22">
        <f>C114/G114</f>
        <v>218.8149347510875</v>
      </c>
    </row>
    <row r="115" spans="1:8" ht="12.75">
      <c r="A115" t="s">
        <v>23</v>
      </c>
      <c r="C115" s="21">
        <f>H30</f>
        <v>3885053</v>
      </c>
      <c r="D115" s="21"/>
      <c r="E115" s="21">
        <f>H19</f>
        <v>8961</v>
      </c>
      <c r="F115" s="22">
        <f>C115/E115</f>
        <v>433.5512777591787</v>
      </c>
      <c r="G115" s="21">
        <f>H8</f>
        <v>17885</v>
      </c>
      <c r="H115" s="22">
        <f>C115/G115</f>
        <v>217.2240984064859</v>
      </c>
    </row>
    <row r="116" spans="1:8" ht="12.75">
      <c r="A116" t="s">
        <v>34</v>
      </c>
      <c r="C116" s="21">
        <f>SUM(B30:G30)</f>
        <v>642228</v>
      </c>
      <c r="D116" s="21"/>
      <c r="E116" s="21">
        <f>SUM(B19:G19)</f>
        <v>1834</v>
      </c>
      <c r="F116" s="22">
        <f>C116/E116</f>
        <v>350.1788440567067</v>
      </c>
      <c r="G116" s="21">
        <f>SUM(B8:G8)</f>
        <v>2805</v>
      </c>
      <c r="H116" s="22">
        <f>C116/G116</f>
        <v>228.95828877005349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562099</v>
      </c>
      <c r="D118" s="21"/>
      <c r="E118" s="21">
        <f>SUM(E119:E120)</f>
        <v>1154</v>
      </c>
      <c r="F118" s="22">
        <f>C118/E118</f>
        <v>487.08752166377815</v>
      </c>
      <c r="G118" s="21">
        <f>SUM(G119:G120)</f>
        <v>2561</v>
      </c>
      <c r="H118" s="22">
        <f>C118/G118</f>
        <v>219.48418586489652</v>
      </c>
    </row>
    <row r="119" spans="1:8" ht="12.75">
      <c r="A119" t="s">
        <v>23</v>
      </c>
      <c r="C119" s="21">
        <f>H31</f>
        <v>425965</v>
      </c>
      <c r="D119" s="21"/>
      <c r="E119" s="21">
        <f>H20</f>
        <v>874</v>
      </c>
      <c r="F119" s="22">
        <f>C119/E119</f>
        <v>487.3741418764302</v>
      </c>
      <c r="G119" s="21">
        <f>H9</f>
        <v>1949</v>
      </c>
      <c r="H119" s="22">
        <f>C119/G119</f>
        <v>218.55566957414058</v>
      </c>
    </row>
    <row r="120" spans="1:8" ht="12.75">
      <c r="A120" t="s">
        <v>34</v>
      </c>
      <c r="C120" s="21">
        <f>SUM(B31:G31)</f>
        <v>136134</v>
      </c>
      <c r="D120" s="21"/>
      <c r="E120" s="21">
        <f>SUM(B20:G20)</f>
        <v>280</v>
      </c>
      <c r="F120" s="22">
        <f>C120/E120</f>
        <v>486.1928571428571</v>
      </c>
      <c r="G120" s="21">
        <f>SUM(B9:G9)</f>
        <v>612</v>
      </c>
      <c r="H120" s="22">
        <f>C120/G120</f>
        <v>222.44117647058823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81210</v>
      </c>
      <c r="D122" s="21"/>
      <c r="E122" s="21">
        <f>SUM(E123:E124)</f>
        <v>177</v>
      </c>
      <c r="F122" s="22">
        <f>C122/E122</f>
        <v>458.8135593220339</v>
      </c>
      <c r="G122" s="21">
        <f>SUM(G123:G124)</f>
        <v>374</v>
      </c>
      <c r="H122" s="22">
        <f>C122/G122</f>
        <v>217.13903743315507</v>
      </c>
    </row>
    <row r="123" spans="1:8" ht="12.75">
      <c r="A123" t="s">
        <v>23</v>
      </c>
      <c r="C123" s="21">
        <f>H32</f>
        <v>61146</v>
      </c>
      <c r="D123" s="21"/>
      <c r="E123" s="21">
        <f>H21</f>
        <v>130</v>
      </c>
      <c r="F123" s="22">
        <f>C123/E123</f>
        <v>470.3538461538462</v>
      </c>
      <c r="G123" s="21">
        <f>H10</f>
        <v>290</v>
      </c>
      <c r="H123" s="22">
        <f>C123/G123</f>
        <v>210.84827586206896</v>
      </c>
    </row>
    <row r="124" spans="1:8" ht="12.75">
      <c r="A124" t="s">
        <v>34</v>
      </c>
      <c r="C124" s="21">
        <f>SUM(B32:G32)</f>
        <v>20064</v>
      </c>
      <c r="D124" s="21"/>
      <c r="E124" s="21">
        <f>SUM(B21:G21)</f>
        <v>47</v>
      </c>
      <c r="F124" s="22">
        <f>C124/E124</f>
        <v>426.8936170212766</v>
      </c>
      <c r="G124" s="21">
        <f>SUM(B10:G10)</f>
        <v>84</v>
      </c>
      <c r="H124" s="22">
        <f>C124/G124</f>
        <v>238.85714285714286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8694689</v>
      </c>
      <c r="D130" s="21"/>
      <c r="E130" s="21">
        <f aca="true" t="shared" si="19" ref="E130:K130">SUM(E131:E134)</f>
        <v>4822910</v>
      </c>
      <c r="F130" s="21">
        <f t="shared" si="19"/>
        <v>2141518</v>
      </c>
      <c r="G130" s="21">
        <f t="shared" si="19"/>
        <v>289607</v>
      </c>
      <c r="H130" s="21">
        <f t="shared" si="19"/>
        <v>798426</v>
      </c>
      <c r="I130" s="21">
        <f t="shared" si="19"/>
        <v>642228</v>
      </c>
      <c r="J130" s="21">
        <f t="shared" si="19"/>
        <v>136134</v>
      </c>
      <c r="K130" s="21">
        <f t="shared" si="19"/>
        <v>20064</v>
      </c>
    </row>
    <row r="131" spans="1:11" ht="12.75">
      <c r="A131" t="s">
        <v>4</v>
      </c>
      <c r="C131" s="21">
        <f t="shared" si="18"/>
        <v>3425248</v>
      </c>
      <c r="D131" s="21"/>
      <c r="E131" s="21">
        <f>SUM(F27:G27)</f>
        <v>2144915</v>
      </c>
      <c r="F131" s="21">
        <f>SUM(F28:G28)</f>
        <v>674127</v>
      </c>
      <c r="G131" s="21">
        <f>SUM(F29:G29)</f>
        <v>122494</v>
      </c>
      <c r="H131" s="21">
        <f>SUM(I131:K131)</f>
        <v>259086</v>
      </c>
      <c r="I131" s="21">
        <f>SUM(F30:G30)</f>
        <v>224626</v>
      </c>
      <c r="J131" s="21">
        <f>SUM(F31:G31)</f>
        <v>28942</v>
      </c>
      <c r="K131" s="21">
        <f>SUM(F32:G32)</f>
        <v>5518</v>
      </c>
    </row>
    <row r="132" spans="1:11" ht="12.75">
      <c r="A132" t="s">
        <v>71</v>
      </c>
      <c r="C132" s="21">
        <f t="shared" si="18"/>
        <v>3909433</v>
      </c>
      <c r="D132" s="21"/>
      <c r="E132" s="21">
        <f>B27</f>
        <v>1904791</v>
      </c>
      <c r="F132" s="21">
        <f>B28</f>
        <v>1157700</v>
      </c>
      <c r="G132" s="21">
        <f>B29</f>
        <v>128956</v>
      </c>
      <c r="H132" s="21">
        <f>SUM(I132:K132)</f>
        <v>411244</v>
      </c>
      <c r="I132" s="21">
        <f>B30</f>
        <v>306742</v>
      </c>
      <c r="J132" s="21">
        <f>B31</f>
        <v>94457</v>
      </c>
      <c r="K132" s="21">
        <f>B32</f>
        <v>10045</v>
      </c>
    </row>
    <row r="133" spans="1:11" ht="12.75">
      <c r="A133" t="s">
        <v>70</v>
      </c>
      <c r="C133" s="21">
        <f t="shared" si="18"/>
        <v>22545</v>
      </c>
      <c r="D133" s="21"/>
      <c r="E133" s="21">
        <f>C27</f>
        <v>8344</v>
      </c>
      <c r="F133" s="21">
        <f>C28</f>
        <v>7453</v>
      </c>
      <c r="G133" s="21">
        <f>C29</f>
        <v>0</v>
      </c>
      <c r="H133" s="21">
        <f>SUM(I133:K133)</f>
        <v>5206</v>
      </c>
      <c r="I133" s="21">
        <f>C30</f>
        <v>1542</v>
      </c>
      <c r="J133" s="21">
        <f>C31</f>
        <v>1858</v>
      </c>
      <c r="K133" s="21">
        <f>C32</f>
        <v>1806</v>
      </c>
    </row>
    <row r="134" spans="1:11" ht="12.75">
      <c r="A134" t="s">
        <v>2</v>
      </c>
      <c r="C134" s="21">
        <f t="shared" si="18"/>
        <v>1337463</v>
      </c>
      <c r="D134" s="21"/>
      <c r="E134" s="21">
        <f>E27</f>
        <v>764860</v>
      </c>
      <c r="F134" s="21">
        <f>E28</f>
        <v>302238</v>
      </c>
      <c r="G134" s="21">
        <f>E29</f>
        <v>38157</v>
      </c>
      <c r="H134" s="21">
        <f>SUM(I134:K134)</f>
        <v>122890</v>
      </c>
      <c r="I134" s="21">
        <f>E30</f>
        <v>109318</v>
      </c>
      <c r="J134" s="21">
        <f>E31</f>
        <v>10877</v>
      </c>
      <c r="K134" s="21">
        <f>E32</f>
        <v>2695</v>
      </c>
    </row>
    <row r="135" spans="1:11" ht="12.75">
      <c r="A135" t="s">
        <v>69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3425248</v>
      </c>
      <c r="E141" s="22">
        <f>B141/C66</f>
        <v>239.12650097738063</v>
      </c>
      <c r="G141" s="22">
        <f>B141/C67</f>
        <v>222.4331450094162</v>
      </c>
    </row>
    <row r="142" spans="1:7" ht="12.75">
      <c r="A142" t="s">
        <v>71</v>
      </c>
      <c r="B142" s="21">
        <f>C132</f>
        <v>3909433</v>
      </c>
      <c r="E142" s="22">
        <f>B142/C71</f>
        <v>767.9106265959537</v>
      </c>
      <c r="G142" s="22">
        <f>B142/C72</f>
        <v>239.22610451597112</v>
      </c>
    </row>
    <row r="143" spans="1:7" ht="12.75">
      <c r="A143" t="s">
        <v>70</v>
      </c>
      <c r="B143" s="21">
        <f>C133</f>
        <v>22545</v>
      </c>
      <c r="E143" s="22">
        <f>B143/C76</f>
        <v>980.2173913043479</v>
      </c>
      <c r="G143" s="22">
        <f>B143/C77</f>
        <v>265.2352941176471</v>
      </c>
    </row>
    <row r="144" spans="1:7" ht="12.75">
      <c r="A144" t="s">
        <v>2</v>
      </c>
      <c r="B144" s="21">
        <f>C134</f>
        <v>1337463</v>
      </c>
      <c r="E144" s="22">
        <f>B144/C81</f>
        <v>330.6459826946848</v>
      </c>
      <c r="G144" s="22">
        <f>B144/C82</f>
        <v>325.1794310722101</v>
      </c>
    </row>
    <row r="145" spans="1:7" ht="12.75">
      <c r="A145" t="s">
        <v>69</v>
      </c>
      <c r="B145" s="21">
        <f>C135</f>
        <v>0</v>
      </c>
      <c r="E145" s="28" t="e">
        <f>B145/C86</f>
        <v>#DIV/0!</v>
      </c>
      <c r="G145" s="28" t="e">
        <f>B145/C87</f>
        <v>#DIV/0!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71</v>
      </c>
      <c r="C4" s="14" t="s">
        <v>70</v>
      </c>
      <c r="D4" s="14" t="s">
        <v>69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JUL!B11</f>
        <v>1774</v>
      </c>
      <c r="C5" s="20">
        <f>JUL!C11</f>
        <v>33</v>
      </c>
      <c r="D5" s="20">
        <f>JUL!D11</f>
        <v>0</v>
      </c>
      <c r="E5" s="20">
        <f>JUL!E11</f>
        <v>384</v>
      </c>
      <c r="F5" s="20">
        <f>JUL!F11</f>
        <v>1176</v>
      </c>
      <c r="G5" s="20">
        <f>JUL!G11</f>
        <v>40</v>
      </c>
      <c r="H5" s="20">
        <f>JUL!H11</f>
        <v>20105</v>
      </c>
      <c r="I5" s="20">
        <f aca="true" t="shared" si="0" ref="I5:I16">SUM(B5:H5)</f>
        <v>23512</v>
      </c>
    </row>
    <row r="6" spans="1:9" ht="12.75">
      <c r="A6" s="24" t="s">
        <v>49</v>
      </c>
      <c r="B6" s="20">
        <f>AUG!B11</f>
        <v>1830</v>
      </c>
      <c r="C6" s="20">
        <f>AUG!C11</f>
        <v>22</v>
      </c>
      <c r="D6" s="20">
        <f>AUG!D11</f>
        <v>0</v>
      </c>
      <c r="E6" s="20">
        <f>AUG!E11</f>
        <v>416</v>
      </c>
      <c r="F6" s="20">
        <f>AUG!F11</f>
        <v>1189</v>
      </c>
      <c r="G6" s="20">
        <f>AUG!G11</f>
        <v>44</v>
      </c>
      <c r="H6" s="20">
        <f>AUG!H11</f>
        <v>20124</v>
      </c>
      <c r="I6" s="20">
        <f t="shared" si="0"/>
        <v>23625</v>
      </c>
    </row>
    <row r="7" spans="1:9" ht="12.75">
      <c r="A7" s="24" t="s">
        <v>50</v>
      </c>
      <c r="B7" s="20">
        <f>SEP!B11</f>
        <v>1824</v>
      </c>
      <c r="C7" s="20">
        <f>SEP!C11</f>
        <v>13</v>
      </c>
      <c r="D7" s="20">
        <f>SEP!D11</f>
        <v>0</v>
      </c>
      <c r="E7" s="20">
        <f>SEP!E11</f>
        <v>404</v>
      </c>
      <c r="F7" s="20">
        <f>SEP!F11</f>
        <v>1187</v>
      </c>
      <c r="G7" s="20">
        <f>SEP!G11</f>
        <v>42</v>
      </c>
      <c r="H7" s="20">
        <f>SEP!H11</f>
        <v>19997</v>
      </c>
      <c r="I7" s="20">
        <f t="shared" si="0"/>
        <v>23467</v>
      </c>
    </row>
    <row r="8" spans="1:9" ht="12.75">
      <c r="A8" s="24" t="s">
        <v>51</v>
      </c>
      <c r="B8" s="20">
        <f>OCT!B11</f>
        <v>1802</v>
      </c>
      <c r="C8" s="20">
        <f>OCT!C11</f>
        <v>25</v>
      </c>
      <c r="D8" s="20">
        <f>OCT!D11</f>
        <v>0</v>
      </c>
      <c r="E8" s="20">
        <f>OCT!E11</f>
        <v>392</v>
      </c>
      <c r="F8" s="20">
        <f>OCT!F11</f>
        <v>1194</v>
      </c>
      <c r="G8" s="20">
        <f>OCT!G11</f>
        <v>43</v>
      </c>
      <c r="H8" s="20">
        <f>OCT!H11</f>
        <v>20341</v>
      </c>
      <c r="I8" s="20">
        <f t="shared" si="0"/>
        <v>23797</v>
      </c>
    </row>
    <row r="9" spans="1:9" ht="12.75">
      <c r="A9" s="24" t="s">
        <v>52</v>
      </c>
      <c r="B9" s="20">
        <f>NOV!B11</f>
        <v>1794</v>
      </c>
      <c r="C9" s="20">
        <f>NOV!C11</f>
        <v>16</v>
      </c>
      <c r="D9" s="20">
        <f>NOV!D11</f>
        <v>0</v>
      </c>
      <c r="E9" s="20">
        <f>NOV!E11</f>
        <v>391</v>
      </c>
      <c r="F9" s="20">
        <f>NOV!F11</f>
        <v>1202</v>
      </c>
      <c r="G9" s="20">
        <f>NOV!G11</f>
        <v>40</v>
      </c>
      <c r="H9" s="20">
        <f>NOV!H11</f>
        <v>20190</v>
      </c>
      <c r="I9" s="20">
        <f t="shared" si="0"/>
        <v>23633</v>
      </c>
    </row>
    <row r="10" spans="1:9" ht="12.75">
      <c r="A10" s="24" t="s">
        <v>53</v>
      </c>
      <c r="B10" s="20">
        <f>DEC!B11</f>
        <v>1804</v>
      </c>
      <c r="C10" s="20">
        <f>DEC!C11</f>
        <v>16</v>
      </c>
      <c r="D10" s="20">
        <f>DEC!D11</f>
        <v>0</v>
      </c>
      <c r="E10" s="20">
        <f>DEC!E11</f>
        <v>391</v>
      </c>
      <c r="F10" s="20">
        <f>DEC!F11</f>
        <v>1213</v>
      </c>
      <c r="G10" s="20">
        <f>DEC!G11</f>
        <v>41</v>
      </c>
      <c r="H10" s="20">
        <f>DEC!H11</f>
        <v>20293</v>
      </c>
      <c r="I10" s="20">
        <f t="shared" si="0"/>
        <v>23758</v>
      </c>
    </row>
    <row r="11" spans="1:9" ht="12.75">
      <c r="A11" s="24" t="s">
        <v>54</v>
      </c>
      <c r="B11" s="20">
        <f>JAN!B11</f>
        <v>1847</v>
      </c>
      <c r="C11" s="20">
        <f>JAN!C11</f>
        <v>23</v>
      </c>
      <c r="D11" s="20">
        <f>JAN!D11</f>
        <v>0</v>
      </c>
      <c r="E11" s="20">
        <f>JAN!E11</f>
        <v>400</v>
      </c>
      <c r="F11" s="20">
        <f>JAN!F11</f>
        <v>1202</v>
      </c>
      <c r="G11" s="20">
        <f>JAN!G11</f>
        <v>38</v>
      </c>
      <c r="H11" s="20">
        <f>JAN!H11</f>
        <v>20336</v>
      </c>
      <c r="I11" s="20">
        <f t="shared" si="0"/>
        <v>23846</v>
      </c>
    </row>
    <row r="12" spans="1:9" ht="12.75">
      <c r="A12" s="24" t="s">
        <v>55</v>
      </c>
      <c r="B12" s="20">
        <f>FEB!B11</f>
        <v>1803</v>
      </c>
      <c r="C12" s="20">
        <f>FEB!C11</f>
        <v>7</v>
      </c>
      <c r="D12" s="20">
        <f>FEB!D11</f>
        <v>0</v>
      </c>
      <c r="E12" s="20">
        <f>FEB!E11</f>
        <v>403</v>
      </c>
      <c r="F12" s="20">
        <f>FEB!F11</f>
        <v>1209</v>
      </c>
      <c r="G12" s="20">
        <f>FEB!G11</f>
        <v>36</v>
      </c>
      <c r="H12" s="20">
        <f>FEB!H11</f>
        <v>20223</v>
      </c>
      <c r="I12" s="20">
        <f t="shared" si="0"/>
        <v>23681</v>
      </c>
    </row>
    <row r="13" spans="1:9" ht="12.75">
      <c r="A13" s="24" t="s">
        <v>56</v>
      </c>
      <c r="B13" s="20">
        <f>MAR!B11</f>
        <v>0</v>
      </c>
      <c r="C13" s="20">
        <f>MAR!C11</f>
        <v>0</v>
      </c>
      <c r="D13" s="20">
        <f>MAR!D11</f>
        <v>0</v>
      </c>
      <c r="E13" s="20">
        <f>MAR!E11</f>
        <v>0</v>
      </c>
      <c r="F13" s="20">
        <f>MAR!F11</f>
        <v>0</v>
      </c>
      <c r="G13" s="20">
        <f>MAR!G11</f>
        <v>0</v>
      </c>
      <c r="H13" s="20">
        <f>MAR!H11</f>
        <v>0</v>
      </c>
      <c r="I13" s="20">
        <f t="shared" si="0"/>
        <v>0</v>
      </c>
    </row>
    <row r="14" spans="1:9" ht="12.75">
      <c r="A14" s="24" t="s">
        <v>57</v>
      </c>
      <c r="B14" s="20">
        <f>APR!B11</f>
        <v>0</v>
      </c>
      <c r="C14" s="20">
        <f>APR!C11</f>
        <v>0</v>
      </c>
      <c r="D14" s="20">
        <f>APR!D11</f>
        <v>0</v>
      </c>
      <c r="E14" s="20">
        <f>APR!E11</f>
        <v>0</v>
      </c>
      <c r="F14" s="20">
        <f>APR!F11</f>
        <v>0</v>
      </c>
      <c r="G14" s="20">
        <f>APR!G11</f>
        <v>0</v>
      </c>
      <c r="H14" s="20">
        <f>APR!H11</f>
        <v>0</v>
      </c>
      <c r="I14" s="20">
        <f t="shared" si="0"/>
        <v>0</v>
      </c>
    </row>
    <row r="15" spans="1:9" ht="12.75">
      <c r="A15" s="24" t="s">
        <v>58</v>
      </c>
      <c r="B15" s="20">
        <f>MAY!B11</f>
        <v>0</v>
      </c>
      <c r="C15" s="20">
        <f>MAY!C11</f>
        <v>0</v>
      </c>
      <c r="D15" s="20">
        <f>MAY!D11</f>
        <v>0</v>
      </c>
      <c r="E15" s="20">
        <f>MAY!E11</f>
        <v>0</v>
      </c>
      <c r="F15" s="20">
        <f>MAY!F11</f>
        <v>0</v>
      </c>
      <c r="G15" s="20">
        <f>MAY!G11</f>
        <v>0</v>
      </c>
      <c r="H15" s="20">
        <f>MAY!H11</f>
        <v>0</v>
      </c>
      <c r="I15" s="20">
        <f t="shared" si="0"/>
        <v>0</v>
      </c>
    </row>
    <row r="16" spans="1:9" ht="12.75">
      <c r="A16" s="24" t="s">
        <v>59</v>
      </c>
      <c r="B16" s="20">
        <f>JUN!B11</f>
        <v>0</v>
      </c>
      <c r="C16" s="20">
        <f>JUN!C11</f>
        <v>0</v>
      </c>
      <c r="D16" s="20">
        <f>JUN!D11</f>
        <v>0</v>
      </c>
      <c r="E16" s="20">
        <f>JUN!E11</f>
        <v>0</v>
      </c>
      <c r="F16" s="20">
        <f>JUN!F11</f>
        <v>0</v>
      </c>
      <c r="G16" s="20">
        <f>JUN!G11</f>
        <v>0</v>
      </c>
      <c r="H16" s="20">
        <f>JUN!H11</f>
        <v>0</v>
      </c>
      <c r="I16" s="20">
        <f t="shared" si="0"/>
        <v>0</v>
      </c>
    </row>
    <row r="17" spans="1:9" ht="12.75">
      <c r="A17" s="17" t="s">
        <v>47</v>
      </c>
      <c r="B17" s="20">
        <f>SUM(B5:B16)/COUNTIF(B5:B16,"&lt;&gt;0")</f>
        <v>1809.75</v>
      </c>
      <c r="C17" s="20">
        <f aca="true" t="shared" si="1" ref="C17:I17">SUM(C5:C16)/COUNTIF(C5:C16,"&lt;&gt;0")</f>
        <v>19.375</v>
      </c>
      <c r="D17" s="20" t="e">
        <f t="shared" si="1"/>
        <v>#DIV/0!</v>
      </c>
      <c r="E17" s="20">
        <f t="shared" si="1"/>
        <v>397.625</v>
      </c>
      <c r="F17" s="20">
        <f t="shared" si="1"/>
        <v>1196.5</v>
      </c>
      <c r="G17" s="20">
        <f t="shared" si="1"/>
        <v>40.5</v>
      </c>
      <c r="H17" s="20">
        <f t="shared" si="1"/>
        <v>20201.125</v>
      </c>
      <c r="I17" s="20">
        <f t="shared" si="1"/>
        <v>23664.875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71</v>
      </c>
      <c r="C20" s="14" t="s">
        <v>70</v>
      </c>
      <c r="D20" s="14" t="s">
        <v>69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JUL!B22</f>
        <v>563</v>
      </c>
      <c r="C21" s="23">
        <f>JUL!C22</f>
        <v>5</v>
      </c>
      <c r="D21" s="23">
        <f>JUL!D22</f>
        <v>0</v>
      </c>
      <c r="E21" s="23">
        <f>JUL!E22</f>
        <v>376</v>
      </c>
      <c r="F21" s="23">
        <f>JUL!F22</f>
        <v>1130</v>
      </c>
      <c r="G21" s="23">
        <f>JUL!G22</f>
        <v>37</v>
      </c>
      <c r="H21" s="23">
        <f>JUL!H22</f>
        <v>9991</v>
      </c>
      <c r="I21" s="20">
        <f aca="true" t="shared" si="2" ref="I21:I32">SUM(B21:H21)</f>
        <v>12102</v>
      </c>
    </row>
    <row r="22" spans="1:9" ht="12.75">
      <c r="A22" s="24" t="s">
        <v>49</v>
      </c>
      <c r="B22" s="23">
        <f>AUG!B22</f>
        <v>576</v>
      </c>
      <c r="C22" s="23">
        <f>AUG!C22</f>
        <v>5</v>
      </c>
      <c r="D22" s="23">
        <f>AUG!D22</f>
        <v>0</v>
      </c>
      <c r="E22" s="23">
        <f>AUG!E22</f>
        <v>408</v>
      </c>
      <c r="F22" s="23">
        <f>AUG!F22</f>
        <v>1131</v>
      </c>
      <c r="G22" s="23">
        <f>AUG!G22</f>
        <v>41</v>
      </c>
      <c r="H22" s="23">
        <f>AUG!H22</f>
        <v>9965</v>
      </c>
      <c r="I22" s="20">
        <f t="shared" si="2"/>
        <v>12126</v>
      </c>
    </row>
    <row r="23" spans="1:9" ht="12.75">
      <c r="A23" s="24" t="s">
        <v>50</v>
      </c>
      <c r="B23" s="23">
        <f>SEP!B22</f>
        <v>566</v>
      </c>
      <c r="C23" s="23">
        <f>SEP!C22</f>
        <v>3</v>
      </c>
      <c r="D23" s="23">
        <f>SEP!D22</f>
        <v>0</v>
      </c>
      <c r="E23" s="23">
        <f>SEP!E22</f>
        <v>396</v>
      </c>
      <c r="F23" s="23">
        <f>SEP!F22</f>
        <v>1134</v>
      </c>
      <c r="G23" s="23">
        <f>SEP!G22</f>
        <v>39</v>
      </c>
      <c r="H23" s="23">
        <f>SEP!H22</f>
        <v>9901</v>
      </c>
      <c r="I23" s="20">
        <f t="shared" si="2"/>
        <v>12039</v>
      </c>
    </row>
    <row r="24" spans="1:9" ht="12.75">
      <c r="A24" s="24" t="s">
        <v>51</v>
      </c>
      <c r="B24" s="23">
        <f>OCT!B22</f>
        <v>572</v>
      </c>
      <c r="C24" s="23">
        <f>OCT!C22</f>
        <v>6</v>
      </c>
      <c r="D24" s="23">
        <f>OCT!D22</f>
        <v>0</v>
      </c>
      <c r="E24" s="23">
        <f>OCT!E22</f>
        <v>383</v>
      </c>
      <c r="F24" s="23">
        <f>OCT!F22</f>
        <v>1143</v>
      </c>
      <c r="G24" s="23">
        <f>OCT!G22</f>
        <v>40</v>
      </c>
      <c r="H24" s="23">
        <f>OCT!H22</f>
        <v>10085</v>
      </c>
      <c r="I24" s="20">
        <f t="shared" si="2"/>
        <v>12229</v>
      </c>
    </row>
    <row r="25" spans="1:9" ht="12.75">
      <c r="A25" s="24" t="s">
        <v>52</v>
      </c>
      <c r="B25" s="20">
        <f>NOV!B22</f>
        <v>564</v>
      </c>
      <c r="C25" s="20">
        <f>NOV!C22</f>
        <v>5</v>
      </c>
      <c r="D25" s="20">
        <f>NOV!D22</f>
        <v>0</v>
      </c>
      <c r="E25" s="20">
        <f>NOV!E22</f>
        <v>381</v>
      </c>
      <c r="F25" s="20">
        <f>NOV!F22</f>
        <v>1151</v>
      </c>
      <c r="G25" s="20">
        <f>NOV!G22</f>
        <v>37</v>
      </c>
      <c r="H25" s="20">
        <f>NOV!H22</f>
        <v>9947</v>
      </c>
      <c r="I25" s="20">
        <f t="shared" si="2"/>
        <v>12085</v>
      </c>
    </row>
    <row r="26" spans="1:9" ht="12.75">
      <c r="A26" s="24" t="s">
        <v>53</v>
      </c>
      <c r="B26" s="20">
        <f>DEC!B22</f>
        <v>567</v>
      </c>
      <c r="C26" s="20">
        <f>DEC!C22</f>
        <v>3</v>
      </c>
      <c r="D26" s="20">
        <f>DEC!D22</f>
        <v>0</v>
      </c>
      <c r="E26" s="20">
        <f>DEC!E22</f>
        <v>381</v>
      </c>
      <c r="F26" s="20">
        <f>DEC!F22</f>
        <v>1158</v>
      </c>
      <c r="G26" s="20">
        <f>DEC!G22</f>
        <v>38</v>
      </c>
      <c r="H26" s="20">
        <f>DEC!H22</f>
        <v>10006</v>
      </c>
      <c r="I26" s="20">
        <f t="shared" si="2"/>
        <v>12153</v>
      </c>
    </row>
    <row r="27" spans="1:9" ht="12.75">
      <c r="A27" s="24" t="s">
        <v>54</v>
      </c>
      <c r="B27" s="20">
        <f>JAN!B22</f>
        <v>584</v>
      </c>
      <c r="C27" s="20">
        <f>JAN!C22</f>
        <v>7</v>
      </c>
      <c r="D27" s="20">
        <f>JAN!D22</f>
        <v>0</v>
      </c>
      <c r="E27" s="20">
        <f>JAN!E22</f>
        <v>390</v>
      </c>
      <c r="F27" s="20">
        <f>JAN!F22</f>
        <v>1156</v>
      </c>
      <c r="G27" s="20">
        <f>JAN!G22</f>
        <v>35</v>
      </c>
      <c r="H27" s="20">
        <f>JAN!H22</f>
        <v>10033</v>
      </c>
      <c r="I27" s="20">
        <f t="shared" si="2"/>
        <v>12205</v>
      </c>
    </row>
    <row r="28" spans="1:9" ht="12.75">
      <c r="A28" s="24" t="s">
        <v>55</v>
      </c>
      <c r="B28" s="20">
        <f>FEB!B22</f>
        <v>574</v>
      </c>
      <c r="C28" s="20">
        <f>FEB!C22</f>
        <v>2</v>
      </c>
      <c r="D28" s="20">
        <f>FEB!D22</f>
        <v>0</v>
      </c>
      <c r="E28" s="20">
        <f>FEB!E22</f>
        <v>391</v>
      </c>
      <c r="F28" s="20">
        <f>FEB!F22</f>
        <v>1162</v>
      </c>
      <c r="G28" s="20">
        <f>FEB!G22</f>
        <v>33</v>
      </c>
      <c r="H28" s="20">
        <f>FEB!H22</f>
        <v>9979</v>
      </c>
      <c r="I28" s="20">
        <f t="shared" si="2"/>
        <v>12141</v>
      </c>
    </row>
    <row r="29" spans="1:9" ht="12.75">
      <c r="A29" s="24" t="s">
        <v>56</v>
      </c>
      <c r="B29" s="20">
        <f>MAR!B22</f>
        <v>0</v>
      </c>
      <c r="C29" s="20">
        <f>MAR!C22</f>
        <v>0</v>
      </c>
      <c r="D29" s="20">
        <f>MAR!D22</f>
        <v>0</v>
      </c>
      <c r="E29" s="20">
        <f>MAR!E22</f>
        <v>0</v>
      </c>
      <c r="F29" s="20">
        <f>MAR!F22</f>
        <v>0</v>
      </c>
      <c r="G29" s="20">
        <f>MAR!G22</f>
        <v>0</v>
      </c>
      <c r="H29" s="20">
        <f>MAR!H22</f>
        <v>0</v>
      </c>
      <c r="I29" s="20">
        <f t="shared" si="2"/>
        <v>0</v>
      </c>
    </row>
    <row r="30" spans="1:9" ht="12.75">
      <c r="A30" s="24" t="s">
        <v>57</v>
      </c>
      <c r="B30" s="20">
        <f>APR!B22</f>
        <v>0</v>
      </c>
      <c r="C30" s="20">
        <f>APR!C22</f>
        <v>0</v>
      </c>
      <c r="D30" s="20">
        <f>APR!D22</f>
        <v>0</v>
      </c>
      <c r="E30" s="20">
        <f>APR!E22</f>
        <v>0</v>
      </c>
      <c r="F30" s="20">
        <f>APR!F22</f>
        <v>0</v>
      </c>
      <c r="G30" s="20">
        <f>APR!G22</f>
        <v>0</v>
      </c>
      <c r="H30" s="20">
        <f>APR!H22</f>
        <v>0</v>
      </c>
      <c r="I30" s="20">
        <f t="shared" si="2"/>
        <v>0</v>
      </c>
    </row>
    <row r="31" spans="1:9" ht="12.75">
      <c r="A31" s="24" t="s">
        <v>58</v>
      </c>
      <c r="B31" s="20">
        <f>MAY!B22</f>
        <v>0</v>
      </c>
      <c r="C31" s="20">
        <f>MAY!C22</f>
        <v>0</v>
      </c>
      <c r="D31" s="20">
        <f>MAY!D22</f>
        <v>0</v>
      </c>
      <c r="E31" s="20">
        <f>MAY!E22</f>
        <v>0</v>
      </c>
      <c r="F31" s="20">
        <f>MAY!F22</f>
        <v>0</v>
      </c>
      <c r="G31" s="20">
        <f>MAY!G22</f>
        <v>0</v>
      </c>
      <c r="H31" s="20">
        <f>MAY!H22</f>
        <v>0</v>
      </c>
      <c r="I31" s="20">
        <f t="shared" si="2"/>
        <v>0</v>
      </c>
    </row>
    <row r="32" spans="1:9" ht="12.75">
      <c r="A32" s="24" t="s">
        <v>59</v>
      </c>
      <c r="B32" s="20">
        <f>JUN!B22</f>
        <v>0</v>
      </c>
      <c r="C32" s="20">
        <f>JUN!C22</f>
        <v>0</v>
      </c>
      <c r="D32" s="20">
        <f>JUN!D22</f>
        <v>0</v>
      </c>
      <c r="E32" s="20">
        <f>JUN!E22</f>
        <v>0</v>
      </c>
      <c r="F32" s="20">
        <f>JUN!F22</f>
        <v>0</v>
      </c>
      <c r="G32" s="20">
        <f>JUN!G22</f>
        <v>0</v>
      </c>
      <c r="H32" s="20">
        <f>JUN!H22</f>
        <v>0</v>
      </c>
      <c r="I32" s="20">
        <f t="shared" si="2"/>
        <v>0</v>
      </c>
    </row>
    <row r="33" spans="1:9" ht="12.75">
      <c r="A33" s="17" t="s">
        <v>47</v>
      </c>
      <c r="B33" s="20">
        <f aca="true" t="shared" si="3" ref="B33:I33">SUM(B21:B32)/COUNTIF(B21:B32,"&lt;&gt;0")</f>
        <v>570.75</v>
      </c>
      <c r="C33" s="20">
        <f t="shared" si="3"/>
        <v>4.5</v>
      </c>
      <c r="D33" s="20" t="e">
        <f t="shared" si="3"/>
        <v>#DIV/0!</v>
      </c>
      <c r="E33" s="20">
        <f t="shared" si="3"/>
        <v>388.25</v>
      </c>
      <c r="F33" s="20">
        <f t="shared" si="3"/>
        <v>1145.625</v>
      </c>
      <c r="G33" s="20">
        <f t="shared" si="3"/>
        <v>37.5</v>
      </c>
      <c r="H33" s="20">
        <f t="shared" si="3"/>
        <v>9988.375</v>
      </c>
      <c r="I33" s="20">
        <f t="shared" si="3"/>
        <v>12135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71</v>
      </c>
      <c r="C36" s="14" t="s">
        <v>70</v>
      </c>
      <c r="D36" s="14" t="s">
        <v>69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JUL!B33</f>
        <v>399939</v>
      </c>
      <c r="C37" s="20">
        <f>JUL!C33</f>
        <v>6980</v>
      </c>
      <c r="D37" s="20">
        <f>JUL!D33</f>
        <v>0</v>
      </c>
      <c r="E37" s="20">
        <f>JUL!E33</f>
        <v>113442</v>
      </c>
      <c r="F37" s="20">
        <f>JUL!F33</f>
        <v>243819</v>
      </c>
      <c r="G37" s="20">
        <f>JUL!G33</f>
        <v>11931</v>
      </c>
      <c r="H37" s="20">
        <f>JUL!H33</f>
        <v>4378330</v>
      </c>
      <c r="I37" s="20">
        <f aca="true" t="shared" si="4" ref="I37:I48">SUM(B37:H37)</f>
        <v>5154441</v>
      </c>
    </row>
    <row r="38" spans="1:9" ht="12.75">
      <c r="A38" s="24" t="s">
        <v>49</v>
      </c>
      <c r="B38" s="20">
        <f>AUG!B33</f>
        <v>411244</v>
      </c>
      <c r="C38" s="20">
        <f>AUG!C33</f>
        <v>5206</v>
      </c>
      <c r="D38" s="20">
        <f>AUG!D33</f>
        <v>0</v>
      </c>
      <c r="E38" s="20">
        <f>AUG!E33</f>
        <v>122890</v>
      </c>
      <c r="F38" s="20">
        <f>AUG!F33</f>
        <v>245686</v>
      </c>
      <c r="G38" s="20">
        <f>AUG!G33</f>
        <v>13400</v>
      </c>
      <c r="H38" s="20">
        <f>AUG!H33</f>
        <v>4372164</v>
      </c>
      <c r="I38" s="20">
        <f t="shared" si="4"/>
        <v>5170590</v>
      </c>
    </row>
    <row r="39" spans="1:9" ht="12.75">
      <c r="A39" s="24" t="s">
        <v>50</v>
      </c>
      <c r="B39" s="20">
        <f>SEP!B33</f>
        <v>408171</v>
      </c>
      <c r="C39" s="20">
        <f>SEP!C33</f>
        <v>2560</v>
      </c>
      <c r="D39" s="20">
        <f>SEP!D33</f>
        <v>0</v>
      </c>
      <c r="E39" s="20">
        <f>SEP!E33</f>
        <v>119502</v>
      </c>
      <c r="F39" s="20">
        <f>SEP!F33</f>
        <v>246720</v>
      </c>
      <c r="G39" s="20">
        <f>SEP!G33</f>
        <v>12497</v>
      </c>
      <c r="H39" s="20">
        <f>SEP!H33</f>
        <v>4340896</v>
      </c>
      <c r="I39" s="20">
        <f t="shared" si="4"/>
        <v>5130346</v>
      </c>
    </row>
    <row r="40" spans="1:9" ht="12.75">
      <c r="A40" s="24" t="s">
        <v>51</v>
      </c>
      <c r="B40" s="20">
        <f>OCT!B33</f>
        <v>427208</v>
      </c>
      <c r="C40" s="20">
        <f>OCT!C33</f>
        <v>5610</v>
      </c>
      <c r="D40" s="20">
        <f>OCT!D33</f>
        <v>0</v>
      </c>
      <c r="E40" s="20">
        <f>OCT!E33</f>
        <v>118150</v>
      </c>
      <c r="F40" s="20">
        <f>OCT!F33</f>
        <v>262255</v>
      </c>
      <c r="G40" s="20">
        <f>OCT!G33</f>
        <v>13241</v>
      </c>
      <c r="H40" s="20">
        <f>OCT!H33</f>
        <v>4608436</v>
      </c>
      <c r="I40" s="20">
        <f t="shared" si="4"/>
        <v>5434900</v>
      </c>
    </row>
    <row r="41" spans="1:9" ht="12.75">
      <c r="A41" s="24" t="s">
        <v>52</v>
      </c>
      <c r="B41" s="20">
        <f>NOV!B33</f>
        <v>419211</v>
      </c>
      <c r="C41" s="20">
        <f>NOV!C33</f>
        <v>3808</v>
      </c>
      <c r="D41" s="20">
        <f>NOV!D33</f>
        <v>0</v>
      </c>
      <c r="E41" s="20">
        <f>NOV!E33</f>
        <v>117871</v>
      </c>
      <c r="F41" s="20">
        <f>NOV!F33</f>
        <v>263869</v>
      </c>
      <c r="G41" s="20">
        <f>NOV!G33</f>
        <v>12336</v>
      </c>
      <c r="H41" s="20">
        <f>NOV!H33</f>
        <v>4547348</v>
      </c>
      <c r="I41" s="20">
        <f t="shared" si="4"/>
        <v>5364443</v>
      </c>
    </row>
    <row r="42" spans="1:9" ht="12.75">
      <c r="A42" s="24" t="s">
        <v>53</v>
      </c>
      <c r="B42" s="20">
        <f>DEC!B33</f>
        <v>420831</v>
      </c>
      <c r="C42" s="20">
        <f>DEC!C33</f>
        <v>3117</v>
      </c>
      <c r="D42" s="20">
        <f>DEC!D33</f>
        <v>0</v>
      </c>
      <c r="E42" s="20">
        <f>DEC!E33</f>
        <v>118187</v>
      </c>
      <c r="F42" s="20">
        <f>DEC!F33</f>
        <v>266381</v>
      </c>
      <c r="G42" s="20">
        <f>DEC!G33</f>
        <v>12692</v>
      </c>
      <c r="H42" s="20">
        <f>DEC!H33</f>
        <v>4565296</v>
      </c>
      <c r="I42" s="20">
        <f t="shared" si="4"/>
        <v>5386504</v>
      </c>
    </row>
    <row r="43" spans="1:9" ht="12.75">
      <c r="A43" s="24" t="s">
        <v>54</v>
      </c>
      <c r="B43" s="20">
        <f>JAN!B33</f>
        <v>432833</v>
      </c>
      <c r="C43" s="20">
        <f>JAN!C33</f>
        <v>4737</v>
      </c>
      <c r="D43" s="20">
        <f>JAN!D33</f>
        <v>0</v>
      </c>
      <c r="E43" s="20">
        <f>JAN!E33</f>
        <v>120710</v>
      </c>
      <c r="F43" s="20">
        <f>JAN!F33</f>
        <v>259997</v>
      </c>
      <c r="G43" s="20">
        <f>JAN!G33</f>
        <v>11428</v>
      </c>
      <c r="H43" s="20">
        <f>JAN!H33</f>
        <v>4549117</v>
      </c>
      <c r="I43" s="20">
        <f t="shared" si="4"/>
        <v>5378822</v>
      </c>
    </row>
    <row r="44" spans="1:9" ht="12.75">
      <c r="A44" s="24" t="s">
        <v>55</v>
      </c>
      <c r="B44" s="20">
        <f>FEB!B33</f>
        <v>420611</v>
      </c>
      <c r="C44" s="20">
        <f>FEB!C33</f>
        <v>1532</v>
      </c>
      <c r="D44" s="20">
        <f>FEB!D33</f>
        <v>0</v>
      </c>
      <c r="E44" s="20">
        <f>FEB!E33</f>
        <v>120832</v>
      </c>
      <c r="F44" s="20">
        <f>FEB!F33</f>
        <v>262168</v>
      </c>
      <c r="G44" s="20">
        <f>FEB!G33</f>
        <v>10965</v>
      </c>
      <c r="H44" s="20">
        <f>FEB!H33</f>
        <v>4536188</v>
      </c>
      <c r="I44" s="20">
        <f t="shared" si="4"/>
        <v>5352296</v>
      </c>
    </row>
    <row r="45" spans="1:9" ht="12.75">
      <c r="A45" s="24" t="s">
        <v>56</v>
      </c>
      <c r="B45" s="20">
        <f>MAR!B33</f>
        <v>0</v>
      </c>
      <c r="C45" s="20">
        <f>MAR!C33</f>
        <v>0</v>
      </c>
      <c r="D45" s="20">
        <f>MAR!D33</f>
        <v>0</v>
      </c>
      <c r="E45" s="20">
        <f>MAR!E33</f>
        <v>0</v>
      </c>
      <c r="F45" s="20">
        <f>MAR!F33</f>
        <v>0</v>
      </c>
      <c r="G45" s="20">
        <f>MAR!G33</f>
        <v>0</v>
      </c>
      <c r="H45" s="20">
        <f>MAR!H33</f>
        <v>0</v>
      </c>
      <c r="I45" s="20">
        <f t="shared" si="4"/>
        <v>0</v>
      </c>
    </row>
    <row r="46" spans="1:9" ht="12.75">
      <c r="A46" s="24" t="s">
        <v>57</v>
      </c>
      <c r="B46" s="20">
        <f>APR!B33</f>
        <v>0</v>
      </c>
      <c r="C46" s="20">
        <f>APR!C33</f>
        <v>0</v>
      </c>
      <c r="D46" s="20">
        <f>APR!D33</f>
        <v>0</v>
      </c>
      <c r="E46" s="20">
        <f>APR!E33</f>
        <v>0</v>
      </c>
      <c r="F46" s="20">
        <f>APR!F33</f>
        <v>0</v>
      </c>
      <c r="G46" s="20">
        <f>APR!G33</f>
        <v>0</v>
      </c>
      <c r="H46" s="20">
        <f>APR!H33</f>
        <v>0</v>
      </c>
      <c r="I46" s="20">
        <f t="shared" si="4"/>
        <v>0</v>
      </c>
    </row>
    <row r="47" spans="1:9" ht="12.75">
      <c r="A47" s="24" t="s">
        <v>58</v>
      </c>
      <c r="B47" s="20">
        <f>MAY!B33</f>
        <v>0</v>
      </c>
      <c r="C47" s="20">
        <f>MAY!C33</f>
        <v>0</v>
      </c>
      <c r="D47" s="20">
        <f>MAY!D33</f>
        <v>0</v>
      </c>
      <c r="E47" s="20">
        <f>MAY!E33</f>
        <v>0</v>
      </c>
      <c r="F47" s="20">
        <f>MAY!F33</f>
        <v>0</v>
      </c>
      <c r="G47" s="20">
        <f>MAY!G33</f>
        <v>0</v>
      </c>
      <c r="H47" s="20">
        <f>MAY!H33</f>
        <v>0</v>
      </c>
      <c r="I47" s="20">
        <f t="shared" si="4"/>
        <v>0</v>
      </c>
    </row>
    <row r="48" spans="1:9" ht="12.75">
      <c r="A48" s="24" t="s">
        <v>59</v>
      </c>
      <c r="B48" s="20">
        <f>JUN!B33</f>
        <v>0</v>
      </c>
      <c r="C48" s="20">
        <f>JUN!C33</f>
        <v>0</v>
      </c>
      <c r="D48" s="20">
        <f>JUN!D33</f>
        <v>0</v>
      </c>
      <c r="E48" s="20">
        <f>JUN!E33</f>
        <v>0</v>
      </c>
      <c r="F48" s="20">
        <f>JUN!F33</f>
        <v>0</v>
      </c>
      <c r="G48" s="20">
        <f>JUN!G33</f>
        <v>0</v>
      </c>
      <c r="H48" s="20">
        <f>JUN!H33</f>
        <v>0</v>
      </c>
      <c r="I48" s="20">
        <f t="shared" si="4"/>
        <v>0</v>
      </c>
    </row>
    <row r="49" spans="1:9" ht="12.75">
      <c r="A49" s="17" t="s">
        <v>47</v>
      </c>
      <c r="B49" s="20">
        <f aca="true" t="shared" si="5" ref="B49:I49">SUM(B37:B48)/COUNTIF(B37:B48,"&lt;&gt;0")</f>
        <v>417506</v>
      </c>
      <c r="C49" s="20">
        <f t="shared" si="5"/>
        <v>4193.75</v>
      </c>
      <c r="D49" s="20" t="e">
        <f t="shared" si="5"/>
        <v>#DIV/0!</v>
      </c>
      <c r="E49" s="20">
        <f t="shared" si="5"/>
        <v>118948</v>
      </c>
      <c r="F49" s="20">
        <f t="shared" si="5"/>
        <v>256361.875</v>
      </c>
      <c r="G49" s="20">
        <f t="shared" si="5"/>
        <v>12311.25</v>
      </c>
      <c r="H49" s="20">
        <f t="shared" si="5"/>
        <v>4487221.875</v>
      </c>
      <c r="I49" s="20">
        <f t="shared" si="5"/>
        <v>5296542.75</v>
      </c>
    </row>
    <row r="53" ht="12.75">
      <c r="A53" s="18" t="s">
        <v>74</v>
      </c>
    </row>
    <row r="54" ht="12.75">
      <c r="A54" s="18"/>
    </row>
    <row r="55" spans="3:13" ht="12.75">
      <c r="C55" s="48" t="s">
        <v>19</v>
      </c>
      <c r="D55" s="49"/>
      <c r="E55" s="50"/>
      <c r="G55" s="48" t="s">
        <v>23</v>
      </c>
      <c r="H55" s="49"/>
      <c r="I55" s="50"/>
      <c r="K55" s="48" t="s">
        <v>24</v>
      </c>
      <c r="L55" s="49"/>
      <c r="M55" s="50"/>
    </row>
    <row r="56" spans="3:13" ht="12.75">
      <c r="C56" s="26"/>
      <c r="D56" s="26"/>
      <c r="E56" s="26" t="s">
        <v>72</v>
      </c>
      <c r="G56" s="26"/>
      <c r="H56" s="26"/>
      <c r="I56" s="26" t="s">
        <v>72</v>
      </c>
      <c r="K56" s="26"/>
      <c r="L56" s="26"/>
      <c r="M56" s="26" t="s">
        <v>72</v>
      </c>
    </row>
    <row r="57" spans="1:13" ht="12.75">
      <c r="A57" s="31" t="s">
        <v>46</v>
      </c>
      <c r="C57" s="26" t="s">
        <v>20</v>
      </c>
      <c r="D57" s="26" t="s">
        <v>21</v>
      </c>
      <c r="E57" s="26" t="s">
        <v>73</v>
      </c>
      <c r="G57" s="26" t="s">
        <v>20</v>
      </c>
      <c r="H57" s="26" t="s">
        <v>21</v>
      </c>
      <c r="I57" s="26" t="s">
        <v>73</v>
      </c>
      <c r="K57" s="26" t="s">
        <v>20</v>
      </c>
      <c r="L57" s="26" t="s">
        <v>21</v>
      </c>
      <c r="M57" s="26" t="s">
        <v>73</v>
      </c>
    </row>
    <row r="58" spans="1:13" ht="12.75">
      <c r="A58" s="24" t="s">
        <v>48</v>
      </c>
      <c r="C58" s="32">
        <f>JUL!G42</f>
        <v>12102</v>
      </c>
      <c r="D58" s="32">
        <f>JUL!G43</f>
        <v>23512</v>
      </c>
      <c r="E58" s="34">
        <f>JUL!G44</f>
        <v>1.9428193686993884</v>
      </c>
      <c r="G58" s="32">
        <f>JUL!G47</f>
        <v>9991</v>
      </c>
      <c r="H58" s="32">
        <f>JUL!G48</f>
        <v>20105</v>
      </c>
      <c r="I58" s="34">
        <f>JUL!G49</f>
        <v>2.012311079971975</v>
      </c>
      <c r="K58" s="32">
        <f>JUL!G52</f>
        <v>2111</v>
      </c>
      <c r="L58" s="32">
        <f>JUL!G53</f>
        <v>3407</v>
      </c>
      <c r="M58" s="34">
        <f>JUL!G54</f>
        <v>1.6139270487920416</v>
      </c>
    </row>
    <row r="59" spans="1:13" ht="12.75">
      <c r="A59" s="24" t="s">
        <v>49</v>
      </c>
      <c r="C59" s="32">
        <f>AUG!G42</f>
        <v>12126</v>
      </c>
      <c r="D59" s="32">
        <f>AUG!G43</f>
        <v>23625</v>
      </c>
      <c r="E59" s="34">
        <f>AUG!G44</f>
        <v>1.9482929242949034</v>
      </c>
      <c r="G59" s="32">
        <f>AUG!G47</f>
        <v>9965</v>
      </c>
      <c r="H59" s="32">
        <f>AUG!G48</f>
        <v>20124</v>
      </c>
      <c r="I59" s="34">
        <f>AUG!G49</f>
        <v>2.0194681384846964</v>
      </c>
      <c r="K59" s="32">
        <f>AUG!G52</f>
        <v>2156</v>
      </c>
      <c r="L59" s="32">
        <f>AUG!G53</f>
        <v>3501</v>
      </c>
      <c r="M59" s="34">
        <f>AUG!G54</f>
        <v>1.6238404452690167</v>
      </c>
    </row>
    <row r="60" spans="1:13" ht="12.75">
      <c r="A60" s="24" t="s">
        <v>50</v>
      </c>
      <c r="C60" s="32">
        <f>SEP!G42</f>
        <v>12039</v>
      </c>
      <c r="D60" s="32">
        <f>SEP!G43</f>
        <v>23467</v>
      </c>
      <c r="E60" s="34">
        <f>SEP!G44</f>
        <v>1.94924827643492</v>
      </c>
      <c r="G60" s="32">
        <f>SEP!G47</f>
        <v>9901</v>
      </c>
      <c r="H60" s="32">
        <f>SEP!G48</f>
        <v>19997</v>
      </c>
      <c r="I60" s="34">
        <f>SEP!G49</f>
        <v>2.0196949803050197</v>
      </c>
      <c r="K60" s="32">
        <f>SEP!G52</f>
        <v>2138</v>
      </c>
      <c r="L60" s="32">
        <f>SEP!G53</f>
        <v>3470</v>
      </c>
      <c r="M60" s="34">
        <f>SEP!G54</f>
        <v>1.6230121608980355</v>
      </c>
    </row>
    <row r="61" spans="1:13" ht="12.75">
      <c r="A61" s="24" t="s">
        <v>51</v>
      </c>
      <c r="C61" s="32">
        <f>OCT!G42</f>
        <v>12229</v>
      </c>
      <c r="D61" s="32">
        <f>OCT!G43</f>
        <v>23797</v>
      </c>
      <c r="E61" s="34">
        <f>OCT!G44</f>
        <v>1.9459481560225693</v>
      </c>
      <c r="G61" s="32">
        <f>OCT!G47</f>
        <v>10085</v>
      </c>
      <c r="H61" s="32">
        <f>OCT!G48</f>
        <v>20341</v>
      </c>
      <c r="I61" s="34">
        <f>OCT!G49</f>
        <v>2.0169558750619734</v>
      </c>
      <c r="K61" s="32">
        <f>OCT!G52</f>
        <v>2144</v>
      </c>
      <c r="L61" s="32">
        <f>OCT!G53</f>
        <v>3456</v>
      </c>
      <c r="M61" s="34">
        <f>OCT!G54</f>
        <v>1.6119402985074627</v>
      </c>
    </row>
    <row r="62" spans="1:13" ht="12.75">
      <c r="A62" s="24" t="s">
        <v>52</v>
      </c>
      <c r="C62" s="32">
        <f>NOV!G42</f>
        <v>12085</v>
      </c>
      <c r="D62" s="32">
        <f>NOV!G43</f>
        <v>23633</v>
      </c>
      <c r="E62" s="34">
        <f>NOV!G44</f>
        <v>1.955564749689698</v>
      </c>
      <c r="G62" s="32">
        <f>NOV!G47</f>
        <v>9947</v>
      </c>
      <c r="H62" s="32">
        <f>NOV!G48</f>
        <v>20190</v>
      </c>
      <c r="I62" s="34">
        <f>NOV!G49</f>
        <v>2.0297577158942395</v>
      </c>
      <c r="K62" s="32">
        <f>NOV!G52</f>
        <v>2138</v>
      </c>
      <c r="L62" s="32">
        <f>NOV!G53</f>
        <v>3443</v>
      </c>
      <c r="M62" s="34">
        <f>NOV!G54</f>
        <v>1.6103835360149672</v>
      </c>
    </row>
    <row r="63" spans="1:13" ht="12.75">
      <c r="A63" s="24" t="s">
        <v>53</v>
      </c>
      <c r="C63" s="32">
        <f>DEC!G42</f>
        <v>12153</v>
      </c>
      <c r="D63" s="32">
        <f>DEC!G43</f>
        <v>23758</v>
      </c>
      <c r="E63" s="34">
        <f>DEC!G44</f>
        <v>1.954908253106229</v>
      </c>
      <c r="G63" s="32">
        <f>DEC!G47</f>
        <v>10006</v>
      </c>
      <c r="H63" s="32">
        <f>DEC!G48</f>
        <v>20293</v>
      </c>
      <c r="I63" s="34">
        <f>DEC!G49</f>
        <v>2.028083150109934</v>
      </c>
      <c r="K63" s="32">
        <f>DEC!G52</f>
        <v>2147</v>
      </c>
      <c r="L63" s="32">
        <f>DEC!G53</f>
        <v>3465</v>
      </c>
      <c r="M63" s="34">
        <f>DEC!G54</f>
        <v>1.6138798323241732</v>
      </c>
    </row>
    <row r="64" spans="1:13" ht="12.75">
      <c r="A64" s="24" t="s">
        <v>54</v>
      </c>
      <c r="C64" s="32">
        <f>JAN!G42</f>
        <v>12205</v>
      </c>
      <c r="D64" s="32">
        <f>JAN!G43</f>
        <v>23846</v>
      </c>
      <c r="E64" s="34">
        <f>JAN!G44</f>
        <v>1.9537894305612453</v>
      </c>
      <c r="G64" s="32">
        <f>JAN!G47</f>
        <v>10033</v>
      </c>
      <c r="H64" s="32">
        <f>JAN!G48</f>
        <v>20336</v>
      </c>
      <c r="I64" s="34">
        <f>JAN!G49</f>
        <v>2.0269111930628925</v>
      </c>
      <c r="K64" s="32">
        <f>JAN!G52</f>
        <v>2172</v>
      </c>
      <c r="L64" s="32">
        <f>JAN!G53</f>
        <v>3509</v>
      </c>
      <c r="M64" s="34">
        <f>JAN!G54</f>
        <v>1.615561694290976</v>
      </c>
    </row>
    <row r="65" spans="1:13" ht="12.75">
      <c r="A65" s="24" t="s">
        <v>55</v>
      </c>
      <c r="C65" s="32">
        <f>FEB!G42</f>
        <v>12141</v>
      </c>
      <c r="D65" s="32">
        <f>FEB!G43</f>
        <v>23681</v>
      </c>
      <c r="E65" s="34">
        <f>FEB!G44</f>
        <v>1.9504983115064658</v>
      </c>
      <c r="G65" s="32">
        <f>FEB!G47</f>
        <v>9979</v>
      </c>
      <c r="H65" s="32">
        <f>FEB!G48</f>
        <v>20223</v>
      </c>
      <c r="I65" s="34">
        <f>FEB!G49</f>
        <v>2.026555767110933</v>
      </c>
      <c r="K65" s="32">
        <f>FEB!G52</f>
        <v>2162</v>
      </c>
      <c r="L65" s="32">
        <f>FEB!G53</f>
        <v>3457</v>
      </c>
      <c r="M65" s="34">
        <f>FEB!G54</f>
        <v>1.5989824236817762</v>
      </c>
    </row>
    <row r="66" spans="1:13" ht="12.75">
      <c r="A66" s="24" t="s">
        <v>56</v>
      </c>
      <c r="C66" s="32">
        <f>MAR!G42</f>
        <v>0</v>
      </c>
      <c r="D66" s="32">
        <f>MAR!G43</f>
        <v>0</v>
      </c>
      <c r="E66" s="34" t="e">
        <f>MAR!G44</f>
        <v>#DIV/0!</v>
      </c>
      <c r="G66" s="32">
        <f>MAR!G47</f>
        <v>0</v>
      </c>
      <c r="H66" s="32">
        <f>MAR!G48</f>
        <v>0</v>
      </c>
      <c r="I66" s="34" t="e">
        <f>MAR!G49</f>
        <v>#DIV/0!</v>
      </c>
      <c r="K66" s="32">
        <f>MAR!G52</f>
        <v>0</v>
      </c>
      <c r="L66" s="32">
        <f>MAR!G53</f>
        <v>0</v>
      </c>
      <c r="M66" s="34" t="e">
        <f>MAR!G54</f>
        <v>#DIV/0!</v>
      </c>
    </row>
    <row r="67" spans="1:13" ht="12.75">
      <c r="A67" s="24" t="s">
        <v>57</v>
      </c>
      <c r="C67" s="32">
        <f>APR!G42</f>
        <v>0</v>
      </c>
      <c r="D67" s="32">
        <f>APR!G43</f>
        <v>0</v>
      </c>
      <c r="E67" s="34" t="e">
        <f>APR!G44</f>
        <v>#DIV/0!</v>
      </c>
      <c r="G67" s="32">
        <f>APR!G47</f>
        <v>0</v>
      </c>
      <c r="H67" s="32">
        <f>APR!G48</f>
        <v>0</v>
      </c>
      <c r="I67" s="34" t="e">
        <f>APR!G49</f>
        <v>#DIV/0!</v>
      </c>
      <c r="K67" s="32">
        <f>APR!G52</f>
        <v>0</v>
      </c>
      <c r="L67" s="32">
        <f>APR!G53</f>
        <v>0</v>
      </c>
      <c r="M67" s="34" t="e">
        <f>APR!G54</f>
        <v>#DIV/0!</v>
      </c>
    </row>
    <row r="68" spans="1:13" ht="12.75">
      <c r="A68" s="24" t="s">
        <v>58</v>
      </c>
      <c r="C68" s="32">
        <f>MAY!G42</f>
        <v>0</v>
      </c>
      <c r="D68" s="32">
        <f>MAY!G43</f>
        <v>0</v>
      </c>
      <c r="E68" s="34" t="e">
        <f>MAY!G44</f>
        <v>#DIV/0!</v>
      </c>
      <c r="G68" s="32">
        <f>MAY!G47</f>
        <v>0</v>
      </c>
      <c r="H68" s="32">
        <f>MAY!G48</f>
        <v>0</v>
      </c>
      <c r="I68" s="34" t="e">
        <f>MAY!G49</f>
        <v>#DIV/0!</v>
      </c>
      <c r="K68" s="32">
        <f>MAY!G52</f>
        <v>0</v>
      </c>
      <c r="L68" s="32">
        <f>MAY!G53</f>
        <v>0</v>
      </c>
      <c r="M68" s="34" t="e">
        <f>MAY!G54</f>
        <v>#DIV/0!</v>
      </c>
    </row>
    <row r="69" spans="1:13" ht="12.75">
      <c r="A69" s="24" t="s">
        <v>59</v>
      </c>
      <c r="C69" s="32">
        <f>JUN!G42</f>
        <v>0</v>
      </c>
      <c r="D69" s="32">
        <f>JUN!G43</f>
        <v>0</v>
      </c>
      <c r="E69" s="34" t="e">
        <f>JUN!G44</f>
        <v>#DIV/0!</v>
      </c>
      <c r="G69" s="32">
        <f>JUN!G47</f>
        <v>0</v>
      </c>
      <c r="H69" s="32">
        <f>JUN!G48</f>
        <v>0</v>
      </c>
      <c r="I69" s="34" t="e">
        <f>JUN!G49</f>
        <v>#DIV/0!</v>
      </c>
      <c r="K69" s="32">
        <f>JUN!G52</f>
        <v>0</v>
      </c>
      <c r="L69" s="32">
        <f>JUN!G53</f>
        <v>0</v>
      </c>
      <c r="M69" s="34" t="e">
        <f>JUN!G54</f>
        <v>#DIV/0!</v>
      </c>
    </row>
    <row r="70" spans="1:13" ht="12.75">
      <c r="A70" s="33" t="s">
        <v>47</v>
      </c>
      <c r="C70" s="20">
        <f>SUM(C58:C69)/COUNTIF(C58:C69,"&lt;&gt;0")</f>
        <v>12135</v>
      </c>
      <c r="D70" s="20">
        <f>SUM(D58:D69)/COUNTIF(D58:D69,"&lt;&gt;0")</f>
        <v>23664.875</v>
      </c>
      <c r="E70" s="34">
        <f>D70/C70</f>
        <v>1.9501339101771735</v>
      </c>
      <c r="G70" s="20">
        <f>SUM(G58:G69)/COUNTIF(G58:G69,"&lt;&gt;0")</f>
        <v>9988.375</v>
      </c>
      <c r="H70" s="20">
        <f>SUM(H58:H69)/COUNTIF(H58:H69,"&lt;&gt;0")</f>
        <v>20201.125</v>
      </c>
      <c r="I70" s="34">
        <f>H70/G70</f>
        <v>2.0224636139512184</v>
      </c>
      <c r="K70" s="20">
        <f>SUM(K58:K69)/COUNTIF(K58:K69,"&lt;&gt;0")</f>
        <v>2146</v>
      </c>
      <c r="L70" s="20">
        <f>SUM(L58:L69)/COUNTIF(L58:L69,"&lt;&gt;0")</f>
        <v>3463.5</v>
      </c>
      <c r="M70" s="34">
        <f>L70/K70</f>
        <v>1.6139328984156571</v>
      </c>
    </row>
    <row r="76" ht="12.75">
      <c r="A76" s="18" t="s">
        <v>75</v>
      </c>
    </row>
    <row r="78" spans="2:12" ht="12.75">
      <c r="B78" s="48" t="s">
        <v>43</v>
      </c>
      <c r="C78" s="49"/>
      <c r="D78" s="50"/>
      <c r="F78" s="48" t="s">
        <v>4</v>
      </c>
      <c r="G78" s="49"/>
      <c r="H78" s="50"/>
      <c r="J78" s="48" t="s">
        <v>71</v>
      </c>
      <c r="K78" s="49"/>
      <c r="L78" s="50"/>
    </row>
    <row r="79" spans="2:12" ht="12.75">
      <c r="B79" s="26"/>
      <c r="C79" s="26"/>
      <c r="D79" s="26" t="s">
        <v>72</v>
      </c>
      <c r="F79" s="26"/>
      <c r="G79" s="26"/>
      <c r="H79" s="26" t="s">
        <v>72</v>
      </c>
      <c r="J79" s="26"/>
      <c r="K79" s="26"/>
      <c r="L79" s="26" t="s">
        <v>72</v>
      </c>
    </row>
    <row r="80" spans="1:12" ht="12.75">
      <c r="A80" s="31" t="s">
        <v>46</v>
      </c>
      <c r="B80" s="26" t="s">
        <v>20</v>
      </c>
      <c r="C80" s="26" t="s">
        <v>21</v>
      </c>
      <c r="D80" s="26" t="s">
        <v>73</v>
      </c>
      <c r="F80" s="26" t="s">
        <v>20</v>
      </c>
      <c r="G80" s="26" t="s">
        <v>21</v>
      </c>
      <c r="H80" s="26" t="s">
        <v>73</v>
      </c>
      <c r="J80" s="26" t="s">
        <v>20</v>
      </c>
      <c r="K80" s="26" t="s">
        <v>21</v>
      </c>
      <c r="L80" s="26" t="s">
        <v>73</v>
      </c>
    </row>
    <row r="81" spans="1:12" ht="12.75">
      <c r="A81" s="24" t="s">
        <v>48</v>
      </c>
      <c r="B81" s="32">
        <f>JUL!G61</f>
        <v>2111</v>
      </c>
      <c r="C81" s="32">
        <f>JUL!G62</f>
        <v>3407</v>
      </c>
      <c r="D81" s="34">
        <f>JUL!G63</f>
        <v>1.6139270487920416</v>
      </c>
      <c r="F81" s="32">
        <f>JUL!G66</f>
        <v>1167</v>
      </c>
      <c r="G81" s="32">
        <f>JUL!G67</f>
        <v>1216</v>
      </c>
      <c r="H81" s="34">
        <f>JUL!G68</f>
        <v>1.0419880034275921</v>
      </c>
      <c r="J81" s="32">
        <f>JUL!G71</f>
        <v>563</v>
      </c>
      <c r="K81" s="32">
        <f>JUL!G72</f>
        <v>1774</v>
      </c>
      <c r="L81" s="34">
        <f>JUL!G73</f>
        <v>3.1509769094138544</v>
      </c>
    </row>
    <row r="82" spans="1:12" ht="12.75">
      <c r="A82" s="24" t="s">
        <v>49</v>
      </c>
      <c r="B82" s="32">
        <f>AUG!G61</f>
        <v>2161</v>
      </c>
      <c r="C82" s="32">
        <f>AUG!G62</f>
        <v>3501</v>
      </c>
      <c r="D82" s="34">
        <f>AUG!G63</f>
        <v>1.6200832947709394</v>
      </c>
      <c r="F82" s="32">
        <f>AUG!G66</f>
        <v>1172</v>
      </c>
      <c r="G82" s="32">
        <f>AUG!G67</f>
        <v>1233</v>
      </c>
      <c r="H82" s="34">
        <f>AUG!G68</f>
        <v>1.0520477815699658</v>
      </c>
      <c r="J82" s="32">
        <f>AUG!G71</f>
        <v>576</v>
      </c>
      <c r="K82" s="32">
        <f>AUG!G72</f>
        <v>1830</v>
      </c>
      <c r="L82" s="34">
        <f>AUG!G73</f>
        <v>3.1770833333333335</v>
      </c>
    </row>
    <row r="83" spans="1:12" ht="12.75">
      <c r="A83" s="24" t="s">
        <v>50</v>
      </c>
      <c r="B83" s="32">
        <f>SEP!G61</f>
        <v>2138</v>
      </c>
      <c r="C83" s="32">
        <f>SEP!G62</f>
        <v>3470</v>
      </c>
      <c r="D83" s="34">
        <f>SEP!G63</f>
        <v>1.6230121608980355</v>
      </c>
      <c r="F83" s="32">
        <f>SEP!G66</f>
        <v>1173</v>
      </c>
      <c r="G83" s="32">
        <f>SEP!G67</f>
        <v>1229</v>
      </c>
      <c r="H83" s="34">
        <f>SEP!G68</f>
        <v>1.0477408354646207</v>
      </c>
      <c r="J83" s="32">
        <f>SEP!G71</f>
        <v>566</v>
      </c>
      <c r="K83" s="32">
        <f>SEP!G72</f>
        <v>1824</v>
      </c>
      <c r="L83" s="34">
        <f>SEP!G73</f>
        <v>3.222614840989399</v>
      </c>
    </row>
    <row r="84" spans="1:12" ht="12.75">
      <c r="A84" s="24" t="s">
        <v>51</v>
      </c>
      <c r="B84" s="32">
        <f>OCT!G61</f>
        <v>2144</v>
      </c>
      <c r="C84" s="32">
        <f>OCT!G62</f>
        <v>3456</v>
      </c>
      <c r="D84" s="34">
        <f>OCT!G63</f>
        <v>1.6119402985074627</v>
      </c>
      <c r="F84" s="32">
        <f>OCT!G66</f>
        <v>1183</v>
      </c>
      <c r="G84" s="32">
        <f>OCT!G67</f>
        <v>1237</v>
      </c>
      <c r="H84" s="34">
        <f>OCT!G68</f>
        <v>1.0456466610312765</v>
      </c>
      <c r="J84" s="32">
        <f>OCT!G71</f>
        <v>572</v>
      </c>
      <c r="K84" s="32">
        <f>OCT!G67</f>
        <v>1237</v>
      </c>
      <c r="L84" s="34">
        <f>OCT!G73</f>
        <v>3.1503496503496504</v>
      </c>
    </row>
    <row r="85" spans="1:12" ht="12.75">
      <c r="A85" s="24" t="s">
        <v>52</v>
      </c>
      <c r="B85" s="32">
        <f>NOV!G61</f>
        <v>2138</v>
      </c>
      <c r="C85" s="32">
        <f>NOV!G62</f>
        <v>3443</v>
      </c>
      <c r="D85" s="34">
        <f>NOV!G63</f>
        <v>1.6103835360149672</v>
      </c>
      <c r="F85" s="32">
        <f>NOV!G66</f>
        <v>1188</v>
      </c>
      <c r="G85" s="32">
        <f>NOV!G67</f>
        <v>1242</v>
      </c>
      <c r="H85" s="34">
        <f>NOV!G68</f>
        <v>1.0454545454545454</v>
      </c>
      <c r="J85" s="32">
        <f>NOV!G71</f>
        <v>564</v>
      </c>
      <c r="K85" s="32">
        <f>NOV!G72</f>
        <v>1794</v>
      </c>
      <c r="L85" s="34">
        <f>NOV!G73</f>
        <v>3.1808510638297873</v>
      </c>
    </row>
    <row r="86" spans="1:12" ht="12.75">
      <c r="A86" s="24" t="s">
        <v>53</v>
      </c>
      <c r="B86" s="32">
        <f>DEC!G61</f>
        <v>2147</v>
      </c>
      <c r="C86" s="32">
        <f>DEC!G62</f>
        <v>3465</v>
      </c>
      <c r="D86" s="34">
        <f>DEC!G63</f>
        <v>1.6138798323241732</v>
      </c>
      <c r="F86" s="32">
        <f>DEC!G66</f>
        <v>1196</v>
      </c>
      <c r="G86" s="32">
        <f>DEC!G67</f>
        <v>1254</v>
      </c>
      <c r="H86" s="34">
        <f>DEC!G68</f>
        <v>1.048494983277592</v>
      </c>
      <c r="J86" s="32">
        <f>DEC!G71</f>
        <v>567</v>
      </c>
      <c r="K86" s="32">
        <f>DEC!G72</f>
        <v>1804</v>
      </c>
      <c r="L86" s="34">
        <f>DEC!G73</f>
        <v>3.181657848324515</v>
      </c>
    </row>
    <row r="87" spans="1:12" ht="12.75">
      <c r="A87" s="24" t="s">
        <v>54</v>
      </c>
      <c r="B87" s="32">
        <f>JAN!G61</f>
        <v>2172</v>
      </c>
      <c r="C87" s="32">
        <f>JAN!G62</f>
        <v>3510</v>
      </c>
      <c r="D87" s="34">
        <f>JAN!G63</f>
        <v>1.6160220994475138</v>
      </c>
      <c r="F87" s="32">
        <f>JAN!G66</f>
        <v>1191</v>
      </c>
      <c r="G87" s="32">
        <f>JAN!G67</f>
        <v>1240</v>
      </c>
      <c r="H87" s="34">
        <f>JAN!G68</f>
        <v>1.0411418975650715</v>
      </c>
      <c r="J87" s="32">
        <f>JAN!G71</f>
        <v>584</v>
      </c>
      <c r="K87" s="32">
        <f>JAN!G72</f>
        <v>1847</v>
      </c>
      <c r="L87" s="34">
        <f>JAN!G73</f>
        <v>3.162671232876712</v>
      </c>
    </row>
    <row r="88" spans="1:12" ht="12.75">
      <c r="A88" s="24" t="s">
        <v>55</v>
      </c>
      <c r="B88" s="32">
        <f>FEB!G61</f>
        <v>2162</v>
      </c>
      <c r="C88" s="32">
        <f>FEB!G62</f>
        <v>3458</v>
      </c>
      <c r="D88" s="34">
        <f>FEB!G63</f>
        <v>1.599444958371878</v>
      </c>
      <c r="F88" s="32">
        <f>FEB!G66</f>
        <v>1195</v>
      </c>
      <c r="G88" s="32">
        <f>FEB!G67</f>
        <v>1245</v>
      </c>
      <c r="H88" s="34">
        <f>FEB!G68</f>
        <v>1.0418410041841004</v>
      </c>
      <c r="J88" s="32">
        <f>FEB!G71</f>
        <v>574</v>
      </c>
      <c r="K88" s="32">
        <f>FEB!G72</f>
        <v>1803</v>
      </c>
      <c r="L88" s="34">
        <f>FEB!G73</f>
        <v>3.1411149825783973</v>
      </c>
    </row>
    <row r="89" spans="1:12" ht="12.75">
      <c r="A89" s="24" t="s">
        <v>56</v>
      </c>
      <c r="B89" s="32">
        <f>MAR!G61</f>
        <v>0</v>
      </c>
      <c r="C89" s="32">
        <f>MAR!G62</f>
        <v>0</v>
      </c>
      <c r="D89" s="34" t="e">
        <f>MAR!G63</f>
        <v>#DIV/0!</v>
      </c>
      <c r="F89" s="32">
        <f>MAR!G66</f>
        <v>0</v>
      </c>
      <c r="G89" s="32">
        <f>MAR!G67</f>
        <v>0</v>
      </c>
      <c r="H89" s="34" t="e">
        <f>MAR!G68</f>
        <v>#DIV/0!</v>
      </c>
      <c r="J89" s="32">
        <f>MAR!G71</f>
        <v>0</v>
      </c>
      <c r="K89" s="32">
        <f>MAR!G72</f>
        <v>0</v>
      </c>
      <c r="L89" s="34" t="e">
        <f>MAR!G73</f>
        <v>#DIV/0!</v>
      </c>
    </row>
    <row r="90" spans="1:12" ht="12.75">
      <c r="A90" s="24" t="s">
        <v>57</v>
      </c>
      <c r="B90" s="32">
        <f>APR!G61</f>
        <v>0</v>
      </c>
      <c r="C90" s="32">
        <f>APR!G62</f>
        <v>0</v>
      </c>
      <c r="D90" s="34" t="e">
        <f>APR!G63</f>
        <v>#DIV/0!</v>
      </c>
      <c r="F90" s="32">
        <f>APR!G66</f>
        <v>0</v>
      </c>
      <c r="G90" s="32">
        <f>APR!G67</f>
        <v>0</v>
      </c>
      <c r="H90" s="34" t="e">
        <f>APR!G68</f>
        <v>#DIV/0!</v>
      </c>
      <c r="J90" s="32">
        <f>APR!G71</f>
        <v>0</v>
      </c>
      <c r="K90" s="32">
        <f>APR!G72</f>
        <v>0</v>
      </c>
      <c r="L90" s="34" t="e">
        <f>APR!G73</f>
        <v>#DIV/0!</v>
      </c>
    </row>
    <row r="91" spans="1:12" ht="12.75">
      <c r="A91" s="24" t="s">
        <v>58</v>
      </c>
      <c r="B91" s="32">
        <f>MAY!G61</f>
        <v>0</v>
      </c>
      <c r="C91" s="32">
        <f>MAY!G62</f>
        <v>0</v>
      </c>
      <c r="D91" s="34" t="e">
        <f>MAY!G63</f>
        <v>#DIV/0!</v>
      </c>
      <c r="F91" s="32">
        <f>MAY!G66</f>
        <v>0</v>
      </c>
      <c r="G91" s="32">
        <f>MAY!G67</f>
        <v>0</v>
      </c>
      <c r="H91" s="34" t="e">
        <f>MAY!G68</f>
        <v>#DIV/0!</v>
      </c>
      <c r="J91" s="32">
        <f>MAY!G71</f>
        <v>0</v>
      </c>
      <c r="K91" s="32">
        <f>MAY!G72</f>
        <v>0</v>
      </c>
      <c r="L91" s="34" t="e">
        <f>MAY!G73</f>
        <v>#DIV/0!</v>
      </c>
    </row>
    <row r="92" spans="1:12" ht="12.75">
      <c r="A92" s="24" t="s">
        <v>59</v>
      </c>
      <c r="B92" s="32">
        <f>JUN!G61</f>
        <v>0</v>
      </c>
      <c r="C92" s="32">
        <f>JUN!G62</f>
        <v>0</v>
      </c>
      <c r="D92" s="34" t="e">
        <f>JUN!G63</f>
        <v>#DIV/0!</v>
      </c>
      <c r="F92" s="32">
        <f>JUN!G66</f>
        <v>0</v>
      </c>
      <c r="G92" s="32">
        <f>JUN!G67</f>
        <v>0</v>
      </c>
      <c r="H92" s="34" t="e">
        <f>JUN!G68</f>
        <v>#DIV/0!</v>
      </c>
      <c r="J92" s="32">
        <f>JUN!G71</f>
        <v>0</v>
      </c>
      <c r="K92" s="32">
        <f>JUN!G72</f>
        <v>0</v>
      </c>
      <c r="L92" s="34" t="e">
        <f>JUN!G73</f>
        <v>#DIV/0!</v>
      </c>
    </row>
    <row r="93" spans="1:12" ht="12.75">
      <c r="A93" s="33" t="s">
        <v>47</v>
      </c>
      <c r="B93" s="20">
        <f>SUM(B81:B92)/COUNTIF(B81:B92,"&lt;&gt;0")</f>
        <v>2146.625</v>
      </c>
      <c r="C93" s="20">
        <f>SUM(C81:C92)/COUNTIF(C81:C92,"&lt;&gt;0")</f>
        <v>3463.75</v>
      </c>
      <c r="D93" s="34">
        <f>C93/B93</f>
        <v>1.6135794561229837</v>
      </c>
      <c r="F93" s="20">
        <f>SUM(F81:F92)/COUNTIF(F81:F92,"&lt;&gt;0")</f>
        <v>1183.125</v>
      </c>
      <c r="G93" s="20">
        <f>SUM(G81:G92)/COUNTIF(G81:G92,"&lt;&gt;0")</f>
        <v>1237</v>
      </c>
      <c r="H93" s="34">
        <f>G93/F93</f>
        <v>1.0455361859482304</v>
      </c>
      <c r="J93" s="20">
        <f>SUM(J81:J92)/COUNTIF(J81:J92,"&lt;&gt;0")</f>
        <v>570.75</v>
      </c>
      <c r="K93" s="20">
        <f>SUM(K81:K92)/COUNTIF(K81:K92,"&lt;&gt;0")</f>
        <v>1739.125</v>
      </c>
      <c r="L93" s="34">
        <f>K93/J93</f>
        <v>3.0470871660096366</v>
      </c>
    </row>
    <row r="97" spans="2:12" ht="12.75">
      <c r="B97" s="48" t="s">
        <v>70</v>
      </c>
      <c r="C97" s="49"/>
      <c r="D97" s="50"/>
      <c r="F97" s="48" t="s">
        <v>2</v>
      </c>
      <c r="G97" s="49"/>
      <c r="H97" s="50"/>
      <c r="J97" s="48" t="s">
        <v>69</v>
      </c>
      <c r="K97" s="49"/>
      <c r="L97" s="50"/>
    </row>
    <row r="98" spans="2:12" ht="12.75">
      <c r="B98" s="26"/>
      <c r="C98" s="26"/>
      <c r="D98" s="26" t="s">
        <v>72</v>
      </c>
      <c r="F98" s="26"/>
      <c r="G98" s="26"/>
      <c r="H98" s="26" t="s">
        <v>72</v>
      </c>
      <c r="J98" s="26"/>
      <c r="K98" s="26"/>
      <c r="L98" s="26" t="s">
        <v>72</v>
      </c>
    </row>
    <row r="99" spans="1:12" ht="12.75">
      <c r="A99" s="31" t="s">
        <v>46</v>
      </c>
      <c r="B99" s="26" t="s">
        <v>20</v>
      </c>
      <c r="C99" s="26" t="s">
        <v>21</v>
      </c>
      <c r="D99" s="26" t="s">
        <v>73</v>
      </c>
      <c r="F99" s="26" t="s">
        <v>20</v>
      </c>
      <c r="G99" s="26" t="s">
        <v>21</v>
      </c>
      <c r="H99" s="26" t="s">
        <v>73</v>
      </c>
      <c r="J99" s="26" t="s">
        <v>20</v>
      </c>
      <c r="K99" s="26" t="s">
        <v>21</v>
      </c>
      <c r="L99" s="26" t="s">
        <v>73</v>
      </c>
    </row>
    <row r="100" spans="1:12" ht="12.75">
      <c r="A100" s="24" t="s">
        <v>48</v>
      </c>
      <c r="B100" s="32">
        <f>JUL!G76</f>
        <v>5</v>
      </c>
      <c r="C100" s="32">
        <f>JUL!G77</f>
        <v>33</v>
      </c>
      <c r="D100" s="34">
        <f>JUL!G78</f>
        <v>6.6</v>
      </c>
      <c r="F100" s="32">
        <f>JUL!G81</f>
        <v>376</v>
      </c>
      <c r="G100" s="32">
        <f>JUL!G82</f>
        <v>384</v>
      </c>
      <c r="H100" s="34">
        <f>JUL!G83</f>
        <v>1.0212765957446808</v>
      </c>
      <c r="J100" s="32">
        <f>JUL!G86</f>
        <v>0</v>
      </c>
      <c r="K100" s="32">
        <f>JUL!G87</f>
        <v>0</v>
      </c>
      <c r="L100" s="34" t="e">
        <f>JUL!G88</f>
        <v>#DIV/0!</v>
      </c>
    </row>
    <row r="101" spans="1:12" ht="12.75">
      <c r="A101" s="24" t="s">
        <v>49</v>
      </c>
      <c r="B101" s="32">
        <f>AUG!G76</f>
        <v>5</v>
      </c>
      <c r="C101" s="32">
        <f>AUG!G77</f>
        <v>22</v>
      </c>
      <c r="D101" s="34">
        <f>AUG!G78</f>
        <v>4.4</v>
      </c>
      <c r="F101" s="32">
        <f>AUG!G81</f>
        <v>408</v>
      </c>
      <c r="G101" s="32">
        <f>AUG!G82</f>
        <v>416</v>
      </c>
      <c r="H101" s="34">
        <f>AUG!G83</f>
        <v>1.0196078431372548</v>
      </c>
      <c r="J101" s="32">
        <f>AUG!G86</f>
        <v>0</v>
      </c>
      <c r="K101" s="32">
        <f>AUG!G87</f>
        <v>0</v>
      </c>
      <c r="L101" s="34" t="e">
        <f>AUG!G88</f>
        <v>#DIV/0!</v>
      </c>
    </row>
    <row r="102" spans="1:12" ht="12.75">
      <c r="A102" s="24" t="s">
        <v>50</v>
      </c>
      <c r="B102" s="32">
        <f>SEP!G76</f>
        <v>3</v>
      </c>
      <c r="C102" s="32">
        <f>SEP!G77</f>
        <v>13</v>
      </c>
      <c r="D102" s="34">
        <f>SEP!G78</f>
        <v>4.333333333333333</v>
      </c>
      <c r="F102" s="32">
        <f>SEP!G81</f>
        <v>396</v>
      </c>
      <c r="G102" s="32">
        <f>SEP!G82</f>
        <v>404</v>
      </c>
      <c r="H102" s="34">
        <f>SEP!G83</f>
        <v>1.02020202020202</v>
      </c>
      <c r="J102" s="32">
        <f>SEP!G86</f>
        <v>0</v>
      </c>
      <c r="K102" s="32">
        <f>SEP!G87</f>
        <v>0</v>
      </c>
      <c r="L102" s="34" t="e">
        <f>SEP!G88</f>
        <v>#DIV/0!</v>
      </c>
    </row>
    <row r="103" spans="1:12" ht="12.75">
      <c r="A103" s="24" t="s">
        <v>51</v>
      </c>
      <c r="B103" s="32">
        <f>OCT!G76</f>
        <v>6</v>
      </c>
      <c r="C103" s="32">
        <f>OCT!G77</f>
        <v>25</v>
      </c>
      <c r="D103" s="34">
        <f>OCT!G78</f>
        <v>4.166666666666667</v>
      </c>
      <c r="F103" s="32">
        <f>OCT!G81</f>
        <v>383</v>
      </c>
      <c r="G103" s="32">
        <f>OCT!G82</f>
        <v>392</v>
      </c>
      <c r="H103" s="34">
        <f>OCT!G83</f>
        <v>1.0234986945169713</v>
      </c>
      <c r="J103" s="32">
        <f>OCT!G86</f>
        <v>0</v>
      </c>
      <c r="K103" s="32">
        <f>OCT!G87</f>
        <v>0</v>
      </c>
      <c r="L103" s="34" t="e">
        <f>OCT!G88</f>
        <v>#DIV/0!</v>
      </c>
    </row>
    <row r="104" spans="1:12" ht="12.75">
      <c r="A104" s="24" t="s">
        <v>52</v>
      </c>
      <c r="B104" s="32">
        <f>NOV!G76</f>
        <v>5</v>
      </c>
      <c r="C104" s="32">
        <f>NOV!G77</f>
        <v>16</v>
      </c>
      <c r="D104" s="34">
        <f>NOV!G78</f>
        <v>3.2</v>
      </c>
      <c r="F104" s="32">
        <f>NOV!G81</f>
        <v>381</v>
      </c>
      <c r="G104" s="32">
        <f>NOV!G82</f>
        <v>391</v>
      </c>
      <c r="H104" s="34">
        <f>NOV!G83</f>
        <v>1.026246719160105</v>
      </c>
      <c r="J104" s="32">
        <f>NOV!G86</f>
        <v>0</v>
      </c>
      <c r="K104" s="32">
        <f>NOV!G87</f>
        <v>0</v>
      </c>
      <c r="L104" s="34" t="e">
        <f>NOV!G88</f>
        <v>#DIV/0!</v>
      </c>
    </row>
    <row r="105" spans="1:12" ht="12.75">
      <c r="A105" s="24" t="s">
        <v>53</v>
      </c>
      <c r="B105" s="32">
        <f>DEC!G76</f>
        <v>3</v>
      </c>
      <c r="C105" s="32">
        <f>DEC!G77</f>
        <v>16</v>
      </c>
      <c r="D105" s="34">
        <f>DEC!G78</f>
        <v>5.333333333333333</v>
      </c>
      <c r="F105" s="32">
        <f>DEC!G81</f>
        <v>381</v>
      </c>
      <c r="G105" s="32">
        <f>DEC!G82</f>
        <v>391</v>
      </c>
      <c r="H105" s="34">
        <f>DEC!G83</f>
        <v>1.026246719160105</v>
      </c>
      <c r="J105" s="32">
        <f>DEC!G86</f>
        <v>0</v>
      </c>
      <c r="K105" s="32">
        <f>DEC!G87</f>
        <v>0</v>
      </c>
      <c r="L105" s="34" t="e">
        <f>DEC!G88</f>
        <v>#DIV/0!</v>
      </c>
    </row>
    <row r="106" spans="1:12" ht="12.75">
      <c r="A106" s="24" t="s">
        <v>54</v>
      </c>
      <c r="B106" s="32">
        <f>JAN!G76</f>
        <v>7</v>
      </c>
      <c r="C106" s="32">
        <f>JAN!G77</f>
        <v>23</v>
      </c>
      <c r="D106" s="34">
        <f>JAN!G78</f>
        <v>3.2857142857142856</v>
      </c>
      <c r="F106" s="32">
        <f>JAN!G81</f>
        <v>390</v>
      </c>
      <c r="G106" s="32">
        <f>JAN!G82</f>
        <v>400</v>
      </c>
      <c r="H106" s="34">
        <f>JAN!G83</f>
        <v>1.0256410256410255</v>
      </c>
      <c r="J106" s="32">
        <f>JAN!G86</f>
        <v>0</v>
      </c>
      <c r="K106" s="32">
        <f>JAN!G87</f>
        <v>0</v>
      </c>
      <c r="L106" s="34" t="e">
        <f>JAN!G88</f>
        <v>#DIV/0!</v>
      </c>
    </row>
    <row r="107" spans="1:12" ht="12.75">
      <c r="A107" s="24" t="s">
        <v>55</v>
      </c>
      <c r="B107" s="32">
        <f>FEB!G76</f>
        <v>2</v>
      </c>
      <c r="C107" s="32">
        <f>FEB!G77</f>
        <v>7</v>
      </c>
      <c r="D107" s="34">
        <f>FEB!G78</f>
        <v>3.5</v>
      </c>
      <c r="F107" s="32">
        <f>FEB!G81</f>
        <v>391</v>
      </c>
      <c r="G107" s="32">
        <f>FEB!G82</f>
        <v>403</v>
      </c>
      <c r="H107" s="34">
        <f>FEB!G83</f>
        <v>1.030690537084399</v>
      </c>
      <c r="J107" s="32">
        <f>FEB!G86</f>
        <v>0</v>
      </c>
      <c r="K107" s="32">
        <f>FEB!G87</f>
        <v>0</v>
      </c>
      <c r="L107" s="34" t="e">
        <f>FEB!G88</f>
        <v>#DIV/0!</v>
      </c>
    </row>
    <row r="108" spans="1:12" ht="12.75">
      <c r="A108" s="24" t="s">
        <v>56</v>
      </c>
      <c r="B108" s="32">
        <f>MAR!G76</f>
        <v>0</v>
      </c>
      <c r="C108" s="32">
        <f>MAR!G77</f>
        <v>0</v>
      </c>
      <c r="D108" s="34" t="e">
        <f>MAR!G78</f>
        <v>#DIV/0!</v>
      </c>
      <c r="F108" s="32">
        <f>MAR!G81</f>
        <v>0</v>
      </c>
      <c r="G108" s="32">
        <f>MAR!G82</f>
        <v>0</v>
      </c>
      <c r="H108" s="34" t="e">
        <f>MAR!G83</f>
        <v>#DIV/0!</v>
      </c>
      <c r="J108" s="32">
        <f>MAR!CG6</f>
        <v>0</v>
      </c>
      <c r="K108" s="32">
        <f>MAR!G87</f>
        <v>0</v>
      </c>
      <c r="L108" s="34" t="e">
        <f>MAR!G88</f>
        <v>#DIV/0!</v>
      </c>
    </row>
    <row r="109" spans="1:12" ht="12.75">
      <c r="A109" s="24" t="s">
        <v>57</v>
      </c>
      <c r="B109" s="32">
        <f>APR!G76</f>
        <v>0</v>
      </c>
      <c r="C109" s="32">
        <f>APR!G77</f>
        <v>0</v>
      </c>
      <c r="D109" s="34" t="e">
        <f>APR!G78</f>
        <v>#DIV/0!</v>
      </c>
      <c r="F109" s="32">
        <f>APR!G81</f>
        <v>0</v>
      </c>
      <c r="G109" s="32">
        <f>APR!G82</f>
        <v>0</v>
      </c>
      <c r="H109" s="34" t="e">
        <f>APR!G83</f>
        <v>#DIV/0!</v>
      </c>
      <c r="J109" s="32">
        <f>APR!G86</f>
        <v>0</v>
      </c>
      <c r="K109" s="32">
        <f>APR!G87</f>
        <v>0</v>
      </c>
      <c r="L109" s="34" t="e">
        <f>APR!G88</f>
        <v>#DIV/0!</v>
      </c>
    </row>
    <row r="110" spans="1:12" ht="12.75">
      <c r="A110" s="24" t="s">
        <v>58</v>
      </c>
      <c r="B110" s="32">
        <f>MAY!G76</f>
        <v>0</v>
      </c>
      <c r="C110" s="32">
        <f>MAY!G77</f>
        <v>0</v>
      </c>
      <c r="D110" s="34" t="e">
        <f>MAY!G78</f>
        <v>#DIV/0!</v>
      </c>
      <c r="F110" s="32">
        <f>MAY!G81</f>
        <v>0</v>
      </c>
      <c r="G110" s="32">
        <f>MAY!G82</f>
        <v>0</v>
      </c>
      <c r="H110" s="34" t="e">
        <f>MAY!G83</f>
        <v>#DIV/0!</v>
      </c>
      <c r="J110" s="32">
        <f>MAY!G86</f>
        <v>0</v>
      </c>
      <c r="K110" s="32">
        <f>MAY!G87</f>
        <v>0</v>
      </c>
      <c r="L110" s="34" t="e">
        <f>MAY!G88</f>
        <v>#DIV/0!</v>
      </c>
    </row>
    <row r="111" spans="1:12" ht="12.75">
      <c r="A111" s="24" t="s">
        <v>59</v>
      </c>
      <c r="B111" s="32">
        <f>JUN!G76</f>
        <v>0</v>
      </c>
      <c r="C111" s="32">
        <f>JUN!G77</f>
        <v>0</v>
      </c>
      <c r="D111" s="34" t="e">
        <f>JUN!G78</f>
        <v>#DIV/0!</v>
      </c>
      <c r="F111" s="32">
        <f>JUN!G81</f>
        <v>0</v>
      </c>
      <c r="G111" s="32">
        <f>JUN!G82</f>
        <v>0</v>
      </c>
      <c r="H111" s="34" t="e">
        <f>JUN!G83</f>
        <v>#DIV/0!</v>
      </c>
      <c r="J111" s="32">
        <f>JUN!G86</f>
        <v>0</v>
      </c>
      <c r="K111" s="32">
        <f>JUN!G87</f>
        <v>0</v>
      </c>
      <c r="L111" s="34" t="e">
        <f>JUN!G88</f>
        <v>#DIV/0!</v>
      </c>
    </row>
    <row r="112" spans="1:12" ht="12.75">
      <c r="A112" s="33" t="s">
        <v>47</v>
      </c>
      <c r="B112" s="20">
        <f>SUM(B100:B111)/COUNTIF(B100:B111,"&lt;&gt;0")</f>
        <v>4.5</v>
      </c>
      <c r="C112" s="20">
        <f>SUM(C100:C111)/COUNTIF(C100:C111,"&lt;&gt;0")</f>
        <v>19.375</v>
      </c>
      <c r="D112" s="34">
        <f>C112/B112</f>
        <v>4.305555555555555</v>
      </c>
      <c r="F112" s="20">
        <f>SUM(F100:F111)/COUNTIF(F100:F111,"&lt;&gt;0")</f>
        <v>388.25</v>
      </c>
      <c r="G112" s="20">
        <f>SUM(G100:G111)/COUNTIF(G100:G111,"&lt;&gt;0")</f>
        <v>397.625</v>
      </c>
      <c r="H112" s="34">
        <f>G112/F112</f>
        <v>1.024146812620734</v>
      </c>
      <c r="J112" s="20" t="e">
        <f>SUM(J100:J111)/COUNTIF(J100:J111,"&lt;&gt;0")</f>
        <v>#DIV/0!</v>
      </c>
      <c r="K112" s="20" t="e">
        <f>SUM(K100:K111)/COUNTIF(K100:K111,"&lt;&gt;0")</f>
        <v>#DIV/0!</v>
      </c>
      <c r="L112" s="34" t="e">
        <f>K112/J112</f>
        <v>#DIV/0!</v>
      </c>
    </row>
    <row r="116" ht="12.75">
      <c r="A116" s="18" t="s">
        <v>87</v>
      </c>
    </row>
    <row r="117" ht="12.75">
      <c r="A117" s="18"/>
    </row>
    <row r="118" spans="2:12" ht="12.75">
      <c r="B118" s="48" t="s">
        <v>23</v>
      </c>
      <c r="C118" s="49"/>
      <c r="D118" s="49"/>
      <c r="E118" s="49"/>
      <c r="F118" s="50"/>
      <c r="H118" s="48" t="s">
        <v>34</v>
      </c>
      <c r="I118" s="49"/>
      <c r="J118" s="49"/>
      <c r="K118" s="49"/>
      <c r="L118" s="50"/>
    </row>
    <row r="119" spans="2:12" ht="12.75">
      <c r="B119" s="26"/>
      <c r="C119" s="26"/>
      <c r="D119" s="26" t="s">
        <v>77</v>
      </c>
      <c r="E119" s="26"/>
      <c r="F119" s="26" t="s">
        <v>77</v>
      </c>
      <c r="H119" s="26"/>
      <c r="I119" s="26"/>
      <c r="J119" s="26" t="s">
        <v>77</v>
      </c>
      <c r="K119" s="26"/>
      <c r="L119" s="26" t="s">
        <v>77</v>
      </c>
    </row>
    <row r="120" spans="2:12" ht="12.75">
      <c r="B120" s="26"/>
      <c r="C120" s="26"/>
      <c r="D120" s="26" t="s">
        <v>78</v>
      </c>
      <c r="E120" s="26"/>
      <c r="F120" s="26" t="s">
        <v>78</v>
      </c>
      <c r="H120" s="26"/>
      <c r="I120" s="26"/>
      <c r="J120" s="26" t="s">
        <v>78</v>
      </c>
      <c r="K120" s="26"/>
      <c r="L120" s="26" t="s">
        <v>78</v>
      </c>
    </row>
    <row r="121" spans="1:12" ht="12.75">
      <c r="A121" s="31" t="s">
        <v>46</v>
      </c>
      <c r="B121" s="26" t="s">
        <v>29</v>
      </c>
      <c r="C121" s="26" t="s">
        <v>76</v>
      </c>
      <c r="D121" s="26" t="s">
        <v>79</v>
      </c>
      <c r="E121" s="26" t="s">
        <v>21</v>
      </c>
      <c r="F121" s="26" t="s">
        <v>80</v>
      </c>
      <c r="H121" s="26" t="s">
        <v>29</v>
      </c>
      <c r="I121" s="26" t="s">
        <v>76</v>
      </c>
      <c r="J121" s="26" t="s">
        <v>79</v>
      </c>
      <c r="K121" s="26" t="s">
        <v>21</v>
      </c>
      <c r="L121" s="26" t="s">
        <v>80</v>
      </c>
    </row>
    <row r="122" spans="1:12" ht="12.75">
      <c r="A122" s="24" t="s">
        <v>48</v>
      </c>
      <c r="B122" s="32">
        <f>JUL!C111</f>
        <v>4378330</v>
      </c>
      <c r="C122" s="32">
        <f>JUL!E111</f>
        <v>9991</v>
      </c>
      <c r="D122" s="34">
        <f>JUL!F111</f>
        <v>438.22740466419776</v>
      </c>
      <c r="E122" s="32">
        <f>JUL!G111</f>
        <v>20105</v>
      </c>
      <c r="F122" s="34">
        <f>JUL!H111</f>
        <v>217.77319074857002</v>
      </c>
      <c r="H122" s="32">
        <f>JUL!C112</f>
        <v>776111</v>
      </c>
      <c r="I122" s="32">
        <f>JUL!E112</f>
        <v>2111</v>
      </c>
      <c r="J122" s="34">
        <f>JUL!F112</f>
        <v>367.6508763619138</v>
      </c>
      <c r="K122" s="32">
        <f>JUL!G112</f>
        <v>3407</v>
      </c>
      <c r="L122" s="34">
        <f>JUL!H112</f>
        <v>227.7989433519225</v>
      </c>
    </row>
    <row r="123" spans="1:12" ht="12.75">
      <c r="A123" s="24" t="s">
        <v>49</v>
      </c>
      <c r="B123" s="32">
        <f>AUG!C111</f>
        <v>4372164</v>
      </c>
      <c r="C123" s="32">
        <f>AUG!E111</f>
        <v>9965</v>
      </c>
      <c r="D123" s="34">
        <f>AUG!F111</f>
        <v>438.75203211239335</v>
      </c>
      <c r="E123" s="32">
        <f>AUG!G111</f>
        <v>20124</v>
      </c>
      <c r="F123" s="34">
        <f>AUG!H111</f>
        <v>217.26118067978533</v>
      </c>
      <c r="H123" s="32">
        <f>AUG!C112</f>
        <v>798426</v>
      </c>
      <c r="I123" s="32">
        <f>AUG!E112</f>
        <v>2161</v>
      </c>
      <c r="J123" s="34">
        <f>AUG!F112</f>
        <v>369.4706154558075</v>
      </c>
      <c r="K123" s="32">
        <f>AUG!G112</f>
        <v>3501</v>
      </c>
      <c r="L123" s="34">
        <f>AUG!H112</f>
        <v>228.05655526992288</v>
      </c>
    </row>
    <row r="124" spans="1:12" ht="12.75">
      <c r="A124" s="24" t="s">
        <v>50</v>
      </c>
      <c r="B124" s="32">
        <f>SEP!C111</f>
        <v>4340896</v>
      </c>
      <c r="C124" s="32">
        <f>SEP!E111</f>
        <v>9901</v>
      </c>
      <c r="D124" s="34">
        <f>SEP!F111</f>
        <v>438.43005756994245</v>
      </c>
      <c r="E124" s="32">
        <f>SEP!G111</f>
        <v>19997</v>
      </c>
      <c r="F124" s="34">
        <f>SEP!H111</f>
        <v>217.07736160424065</v>
      </c>
      <c r="H124" s="32">
        <f>SEP!C112</f>
        <v>789450</v>
      </c>
      <c r="I124" s="32">
        <f>SEP!E112</f>
        <v>2138</v>
      </c>
      <c r="J124" s="34">
        <f>SEP!F112</f>
        <v>369.2469597754911</v>
      </c>
      <c r="K124" s="32">
        <f>SEP!G112</f>
        <v>3470</v>
      </c>
      <c r="L124" s="34">
        <f>SEP!H112</f>
        <v>227.50720461095102</v>
      </c>
    </row>
    <row r="125" spans="1:12" ht="12.75">
      <c r="A125" s="24" t="s">
        <v>51</v>
      </c>
      <c r="B125" s="32">
        <f>OCT!C111</f>
        <v>4608436</v>
      </c>
      <c r="C125" s="32">
        <f>OCT!E111</f>
        <v>10085</v>
      </c>
      <c r="D125" s="34">
        <f>OCT!F111</f>
        <v>456.959444719881</v>
      </c>
      <c r="E125" s="32">
        <f>OCT!G111</f>
        <v>20341</v>
      </c>
      <c r="F125" s="34">
        <f>OCT!H111</f>
        <v>226.5589695688511</v>
      </c>
      <c r="H125" s="32">
        <f>OCT!C112</f>
        <v>826464</v>
      </c>
      <c r="I125" s="32">
        <f>OCT!E112</f>
        <v>2144</v>
      </c>
      <c r="J125" s="34">
        <f>OCT!F112</f>
        <v>385.4776119402985</v>
      </c>
      <c r="K125" s="32">
        <f>OCT!G112</f>
        <v>3456</v>
      </c>
      <c r="L125" s="34">
        <f>OCT!H112</f>
        <v>239.13888888888889</v>
      </c>
    </row>
    <row r="126" spans="1:12" ht="12.75">
      <c r="A126" s="24" t="s">
        <v>52</v>
      </c>
      <c r="B126" s="32">
        <f>NOV!C111</f>
        <v>4547348</v>
      </c>
      <c r="C126" s="32">
        <f>NOV!E111</f>
        <v>9947</v>
      </c>
      <c r="D126" s="34">
        <f>NOV!F111</f>
        <v>457.1577360008043</v>
      </c>
      <c r="E126" s="32">
        <f>NOV!G111</f>
        <v>20190</v>
      </c>
      <c r="F126" s="34">
        <f>NOV!H111</f>
        <v>225.2277365032194</v>
      </c>
      <c r="H126" s="32">
        <f>NOV!C112</f>
        <v>817095</v>
      </c>
      <c r="I126" s="32">
        <f>NOV!E112</f>
        <v>2138</v>
      </c>
      <c r="J126" s="34">
        <f>NOV!F112</f>
        <v>382.1772684752105</v>
      </c>
      <c r="K126" s="32">
        <f>NOV!G112</f>
        <v>3443</v>
      </c>
      <c r="L126" s="34">
        <f>NOV!H112</f>
        <v>237.32065059541097</v>
      </c>
    </row>
    <row r="127" spans="1:12" ht="12.75">
      <c r="A127" s="24" t="s">
        <v>53</v>
      </c>
      <c r="B127" s="32">
        <f>DEC!C111</f>
        <v>4565296</v>
      </c>
      <c r="C127" s="32">
        <f>DEC!E111</f>
        <v>10006</v>
      </c>
      <c r="D127" s="34">
        <f>DEC!F111</f>
        <v>456.25584649210475</v>
      </c>
      <c r="E127" s="32">
        <f>DEC!G111</f>
        <v>20293</v>
      </c>
      <c r="F127" s="34">
        <f>DEC!H111</f>
        <v>224.96900409008032</v>
      </c>
      <c r="H127" s="32">
        <f>DEC!C112</f>
        <v>821208</v>
      </c>
      <c r="I127" s="32">
        <f>DEC!E112</f>
        <v>2147</v>
      </c>
      <c r="J127" s="34">
        <f>DEC!F112</f>
        <v>382.4909175593852</v>
      </c>
      <c r="K127" s="32">
        <f>DEC!G112</f>
        <v>3465</v>
      </c>
      <c r="L127" s="34">
        <f>DEC!H112</f>
        <v>237.0008658008658</v>
      </c>
    </row>
    <row r="128" spans="1:12" ht="12.75">
      <c r="A128" s="24" t="s">
        <v>54</v>
      </c>
      <c r="B128" s="32">
        <f>JAN!C111</f>
        <v>4549117</v>
      </c>
      <c r="C128" s="32">
        <f>JAN!E111</f>
        <v>10033</v>
      </c>
      <c r="D128" s="34">
        <f>JAN!F111</f>
        <v>453.4154290840227</v>
      </c>
      <c r="E128" s="32">
        <f>JAN!G111</f>
        <v>20336</v>
      </c>
      <c r="F128" s="34">
        <f>JAN!H111</f>
        <v>223.6977281667978</v>
      </c>
      <c r="H128" s="32">
        <f>JAN!C112</f>
        <v>829705</v>
      </c>
      <c r="I128" s="32">
        <f>JAN!E112</f>
        <v>2172</v>
      </c>
      <c r="J128" s="34">
        <f>JAN!F112</f>
        <v>382.00046040515656</v>
      </c>
      <c r="K128" s="32">
        <f>JAN!G112</f>
        <v>3510</v>
      </c>
      <c r="L128" s="34">
        <f>JAN!H112</f>
        <v>236.38319088319088</v>
      </c>
    </row>
    <row r="129" spans="1:12" ht="12.75">
      <c r="A129" s="24" t="s">
        <v>55</v>
      </c>
      <c r="B129" s="32">
        <f>FEB!C111</f>
        <v>4536188</v>
      </c>
      <c r="C129" s="32">
        <f>FEB!E111</f>
        <v>9979</v>
      </c>
      <c r="D129" s="34">
        <f>FEB!F111</f>
        <v>454.5734041487123</v>
      </c>
      <c r="E129" s="32">
        <f>FEB!G111</f>
        <v>20223</v>
      </c>
      <c r="F129" s="34">
        <f>FEB!H111</f>
        <v>224.3083617663057</v>
      </c>
      <c r="H129" s="32">
        <f>FEB!C112</f>
        <v>816108</v>
      </c>
      <c r="I129" s="32">
        <f>FEB!E112</f>
        <v>2162</v>
      </c>
      <c r="J129" s="34">
        <f>FEB!F112</f>
        <v>377.4782608695652</v>
      </c>
      <c r="K129" s="32">
        <f>FEB!G112</f>
        <v>3458</v>
      </c>
      <c r="L129" s="34">
        <f>FEB!H112</f>
        <v>236.00578368999422</v>
      </c>
    </row>
    <row r="130" spans="1:12" ht="12.75">
      <c r="A130" s="24" t="s">
        <v>56</v>
      </c>
      <c r="B130" s="32">
        <f>MAR!C111</f>
        <v>0</v>
      </c>
      <c r="C130" s="32">
        <f>MAR!E111</f>
        <v>0</v>
      </c>
      <c r="D130" s="34" t="e">
        <f>MAR!F111</f>
        <v>#DIV/0!</v>
      </c>
      <c r="E130" s="32">
        <f>MAR!G111</f>
        <v>0</v>
      </c>
      <c r="F130" s="34" t="e">
        <f>MAR!H111</f>
        <v>#DIV/0!</v>
      </c>
      <c r="H130" s="32">
        <f>MAR!C112</f>
        <v>0</v>
      </c>
      <c r="I130" s="32">
        <f>MAR!E112</f>
        <v>0</v>
      </c>
      <c r="J130" s="34" t="e">
        <f>MAR!F112</f>
        <v>#DIV/0!</v>
      </c>
      <c r="K130" s="32">
        <f>MAR!G112</f>
        <v>0</v>
      </c>
      <c r="L130" s="34" t="e">
        <f>MAR!H112</f>
        <v>#DIV/0!</v>
      </c>
    </row>
    <row r="131" spans="1:12" ht="12.75">
      <c r="A131" s="24" t="s">
        <v>57</v>
      </c>
      <c r="B131" s="32">
        <f>APR!C111</f>
        <v>0</v>
      </c>
      <c r="C131" s="32">
        <f>APR!E111</f>
        <v>0</v>
      </c>
      <c r="D131" s="34" t="e">
        <f>APR!F111</f>
        <v>#DIV/0!</v>
      </c>
      <c r="E131" s="32">
        <f>APR!G111</f>
        <v>0</v>
      </c>
      <c r="F131" s="34" t="e">
        <f>APR!H111</f>
        <v>#DIV/0!</v>
      </c>
      <c r="H131" s="32">
        <f>APR!C112</f>
        <v>0</v>
      </c>
      <c r="I131" s="32">
        <f>APR!E112</f>
        <v>0</v>
      </c>
      <c r="J131" s="34" t="e">
        <f>APR!F112</f>
        <v>#DIV/0!</v>
      </c>
      <c r="K131" s="32">
        <f>APR!G112</f>
        <v>0</v>
      </c>
      <c r="L131" s="34" t="e">
        <f>APR!H112</f>
        <v>#DIV/0!</v>
      </c>
    </row>
    <row r="132" spans="1:12" ht="12.75">
      <c r="A132" s="24" t="s">
        <v>58</v>
      </c>
      <c r="B132" s="32">
        <f>MAY!C111</f>
        <v>0</v>
      </c>
      <c r="C132" s="32">
        <f>MAY!E111</f>
        <v>0</v>
      </c>
      <c r="D132" s="34" t="e">
        <f>MAY!F111</f>
        <v>#DIV/0!</v>
      </c>
      <c r="E132" s="32">
        <f>MAY!G111</f>
        <v>0</v>
      </c>
      <c r="F132" s="34" t="e">
        <f>MAY!H111</f>
        <v>#DIV/0!</v>
      </c>
      <c r="H132" s="32">
        <f>MAY!C112</f>
        <v>0</v>
      </c>
      <c r="I132" s="32">
        <f>MAY!E112</f>
        <v>0</v>
      </c>
      <c r="J132" s="34" t="e">
        <f>MAY!F112</f>
        <v>#DIV/0!</v>
      </c>
      <c r="K132" s="32">
        <f>MAY!G112</f>
        <v>0</v>
      </c>
      <c r="L132" s="34" t="e">
        <f>MAY!H112</f>
        <v>#DIV/0!</v>
      </c>
    </row>
    <row r="133" spans="1:12" ht="12.75">
      <c r="A133" s="24" t="s">
        <v>59</v>
      </c>
      <c r="B133" s="32">
        <f>JUN!C111</f>
        <v>0</v>
      </c>
      <c r="C133" s="32">
        <f>JUN!E111</f>
        <v>0</v>
      </c>
      <c r="D133" s="34" t="e">
        <f>JUN!F111</f>
        <v>#DIV/0!</v>
      </c>
      <c r="E133" s="32">
        <f>JUN!G111</f>
        <v>0</v>
      </c>
      <c r="F133" s="34" t="e">
        <f>JUN!H111</f>
        <v>#DIV/0!</v>
      </c>
      <c r="H133" s="32">
        <f>JUN!C112</f>
        <v>0</v>
      </c>
      <c r="I133" s="32">
        <f>JUN!E112</f>
        <v>0</v>
      </c>
      <c r="J133" s="34" t="e">
        <f>JUN!F112</f>
        <v>#DIV/0!</v>
      </c>
      <c r="K133" s="32">
        <f>JUN!G112</f>
        <v>0</v>
      </c>
      <c r="L133" s="34" t="e">
        <f>JUN!H112</f>
        <v>#DIV/0!</v>
      </c>
    </row>
    <row r="134" spans="1:12" ht="12.75">
      <c r="A134" s="33" t="s">
        <v>47</v>
      </c>
      <c r="B134" s="20">
        <f>SUM(B122:B133)/COUNTIF(B122:B133,"&lt;&gt;0")</f>
        <v>4487221.875</v>
      </c>
      <c r="C134" s="20">
        <f>SUM(C122:C133)/COUNTIF(C122:C133,"&lt;&gt;0")</f>
        <v>9988.375</v>
      </c>
      <c r="D134" s="34">
        <f>B134/C134</f>
        <v>449.24443415470483</v>
      </c>
      <c r="E134" s="32">
        <f>SUM(E122:E133)/COUNTIF(E122:E133,"&lt;&gt;0")</f>
        <v>20201.125</v>
      </c>
      <c r="F134" s="34">
        <f>B134/E134</f>
        <v>222.12732582962582</v>
      </c>
      <c r="H134" s="20">
        <f>SUM(H122:H133)/COUNTIF(H122:H133,"&lt;&gt;0")</f>
        <v>809320.875</v>
      </c>
      <c r="I134" s="20">
        <f>SUM(I122:I133)/COUNTIF(I122:I133,"&lt;&gt;0")</f>
        <v>2146.625</v>
      </c>
      <c r="J134" s="34">
        <f>H134/I134</f>
        <v>377.0201479065976</v>
      </c>
      <c r="K134" s="32">
        <f>SUM(K122:K133)/COUNTIF(K122:K133,"&lt;&gt;0")</f>
        <v>3463.75</v>
      </c>
      <c r="L134" s="34">
        <f>H134/K134</f>
        <v>233.65452905088415</v>
      </c>
    </row>
    <row r="137" ht="12.75">
      <c r="A137" s="35" t="s">
        <v>81</v>
      </c>
    </row>
    <row r="140" spans="3:8" ht="12.75">
      <c r="C140" s="26" t="s">
        <v>83</v>
      </c>
      <c r="D140" s="36"/>
      <c r="E140" s="36"/>
      <c r="F140" s="36"/>
      <c r="G140" s="36"/>
      <c r="H140" s="36"/>
    </row>
    <row r="141" spans="1:8" ht="12.75">
      <c r="A141" s="31" t="s">
        <v>46</v>
      </c>
      <c r="C141" s="26" t="s">
        <v>84</v>
      </c>
      <c r="D141" s="26" t="s">
        <v>4</v>
      </c>
      <c r="E141" s="26" t="s">
        <v>71</v>
      </c>
      <c r="F141" s="26" t="s">
        <v>70</v>
      </c>
      <c r="G141" s="26" t="s">
        <v>2</v>
      </c>
      <c r="H141" s="26" t="s">
        <v>69</v>
      </c>
    </row>
    <row r="142" spans="1:8" ht="12.75">
      <c r="A142" s="24" t="s">
        <v>48</v>
      </c>
      <c r="C142" s="32">
        <f>JUL!H130</f>
        <v>776111</v>
      </c>
      <c r="D142" s="32">
        <f>JUL!H131</f>
        <v>255750</v>
      </c>
      <c r="E142" s="32">
        <f>JUL!H132</f>
        <v>399939</v>
      </c>
      <c r="F142" s="32">
        <f>JUL!H133</f>
        <v>6980</v>
      </c>
      <c r="G142" s="32">
        <f>JUL!H134</f>
        <v>113442</v>
      </c>
      <c r="H142" s="32">
        <f>JUL!H135</f>
        <v>0</v>
      </c>
    </row>
    <row r="143" spans="1:8" ht="12.75">
      <c r="A143" s="24" t="s">
        <v>49</v>
      </c>
      <c r="C143" s="32">
        <f>AUG!H130</f>
        <v>798426</v>
      </c>
      <c r="D143" s="32">
        <f>AUG!H131</f>
        <v>259086</v>
      </c>
      <c r="E143" s="32">
        <f>AUG!H132</f>
        <v>411244</v>
      </c>
      <c r="F143" s="32">
        <f>AUG!H133</f>
        <v>5206</v>
      </c>
      <c r="G143" s="32">
        <f>AUG!H134</f>
        <v>122890</v>
      </c>
      <c r="H143" s="32">
        <f>AUG!H135</f>
        <v>0</v>
      </c>
    </row>
    <row r="144" spans="1:8" ht="12.75">
      <c r="A144" s="24" t="s">
        <v>50</v>
      </c>
      <c r="C144" s="32">
        <f>SEP!H130</f>
        <v>789450</v>
      </c>
      <c r="D144" s="32">
        <f>SEP!H131</f>
        <v>259217</v>
      </c>
      <c r="E144" s="32">
        <f>SEP!H132</f>
        <v>408171</v>
      </c>
      <c r="F144" s="32">
        <f>SEP!H133</f>
        <v>2560</v>
      </c>
      <c r="G144" s="32">
        <f>SEP!H134</f>
        <v>119502</v>
      </c>
      <c r="H144" s="32">
        <f>SEP!H135</f>
        <v>0</v>
      </c>
    </row>
    <row r="145" spans="1:8" ht="12.75">
      <c r="A145" s="24" t="s">
        <v>51</v>
      </c>
      <c r="C145" s="32">
        <f>OCT!H130</f>
        <v>826464</v>
      </c>
      <c r="D145" s="32">
        <f>OCT!H131</f>
        <v>275496</v>
      </c>
      <c r="E145" s="32">
        <f>OCT!H132</f>
        <v>427208</v>
      </c>
      <c r="F145" s="32">
        <f>OCT!H133</f>
        <v>5610</v>
      </c>
      <c r="G145" s="32">
        <f>OCT!H134</f>
        <v>118150</v>
      </c>
      <c r="H145" s="32">
        <f>OCT!H135</f>
        <v>0</v>
      </c>
    </row>
    <row r="146" spans="1:8" ht="12.75">
      <c r="A146" s="24" t="s">
        <v>52</v>
      </c>
      <c r="C146" s="32">
        <f>NOV!H130</f>
        <v>817095</v>
      </c>
      <c r="D146" s="32">
        <f>NOV!H131</f>
        <v>276205</v>
      </c>
      <c r="E146" s="32">
        <f>NOV!H132</f>
        <v>419211</v>
      </c>
      <c r="F146" s="32">
        <f>NOV!H133</f>
        <v>3808</v>
      </c>
      <c r="G146" s="32">
        <f>NOV!H134</f>
        <v>117871</v>
      </c>
      <c r="H146" s="32">
        <f>NOV!H135</f>
        <v>0</v>
      </c>
    </row>
    <row r="147" spans="1:8" ht="12.75">
      <c r="A147" s="24" t="s">
        <v>53</v>
      </c>
      <c r="C147" s="32">
        <f>DEC!H130</f>
        <v>821208</v>
      </c>
      <c r="D147" s="32">
        <f>DEC!H131</f>
        <v>279073</v>
      </c>
      <c r="E147" s="32">
        <f>DEC!H132</f>
        <v>420831</v>
      </c>
      <c r="F147" s="32">
        <f>DEC!H133</f>
        <v>3117</v>
      </c>
      <c r="G147" s="32">
        <f>DEC!H134</f>
        <v>118187</v>
      </c>
      <c r="H147" s="32">
        <f>DEC!H135</f>
        <v>0</v>
      </c>
    </row>
    <row r="148" spans="1:8" ht="12.75">
      <c r="A148" s="24" t="s">
        <v>54</v>
      </c>
      <c r="C148" s="32">
        <f>JAN!H130</f>
        <v>829705</v>
      </c>
      <c r="D148" s="32">
        <f>JAN!H131</f>
        <v>271425</v>
      </c>
      <c r="E148" s="32">
        <f>JAN!H132</f>
        <v>432833</v>
      </c>
      <c r="F148" s="32">
        <f>JAN!H133</f>
        <v>4737</v>
      </c>
      <c r="G148" s="32">
        <f>JAN!H134</f>
        <v>120710</v>
      </c>
      <c r="H148" s="32">
        <f>JAN!H135</f>
        <v>0</v>
      </c>
    </row>
    <row r="149" spans="1:8" ht="12.75">
      <c r="A149" s="24" t="s">
        <v>55</v>
      </c>
      <c r="C149" s="32">
        <f>FEB!H130</f>
        <v>816108</v>
      </c>
      <c r="D149" s="32">
        <f>FEB!H131</f>
        <v>273133</v>
      </c>
      <c r="E149" s="32">
        <f>FEB!H132</f>
        <v>420611</v>
      </c>
      <c r="F149" s="32">
        <f>FEB!H133</f>
        <v>1532</v>
      </c>
      <c r="G149" s="32">
        <f>FEB!H134</f>
        <v>120832</v>
      </c>
      <c r="H149" s="32">
        <f>FEB!H135</f>
        <v>0</v>
      </c>
    </row>
    <row r="150" spans="1:8" ht="12.75">
      <c r="A150" s="24" t="s">
        <v>56</v>
      </c>
      <c r="C150" s="32">
        <f>MAR!H130</f>
        <v>0</v>
      </c>
      <c r="D150" s="32">
        <f>MAR!H131</f>
        <v>0</v>
      </c>
      <c r="E150" s="32">
        <f>MAR!H132</f>
        <v>0</v>
      </c>
      <c r="F150" s="32">
        <f>MAR!H133</f>
        <v>0</v>
      </c>
      <c r="G150" s="32">
        <f>MAR!H134</f>
        <v>0</v>
      </c>
      <c r="H150" s="32">
        <f>MAR!H135</f>
        <v>0</v>
      </c>
    </row>
    <row r="151" spans="1:8" ht="12.75">
      <c r="A151" s="24" t="s">
        <v>57</v>
      </c>
      <c r="C151" s="32">
        <f>APR!H130</f>
        <v>0</v>
      </c>
      <c r="D151" s="32">
        <f>APR!H131</f>
        <v>0</v>
      </c>
      <c r="E151" s="32">
        <f>APR!H132</f>
        <v>0</v>
      </c>
      <c r="F151" s="32">
        <f>APR!H133</f>
        <v>0</v>
      </c>
      <c r="G151" s="32">
        <f>APR!H134</f>
        <v>0</v>
      </c>
      <c r="H151" s="32">
        <f>APR!H135</f>
        <v>0</v>
      </c>
    </row>
    <row r="152" spans="1:8" ht="12.75">
      <c r="A152" s="24" t="s">
        <v>58</v>
      </c>
      <c r="C152" s="32">
        <f>MAY!H130</f>
        <v>0</v>
      </c>
      <c r="D152" s="32">
        <f>MAY!H131</f>
        <v>0</v>
      </c>
      <c r="E152" s="32">
        <f>MAY!H132</f>
        <v>0</v>
      </c>
      <c r="F152" s="32">
        <f>MAY!H133</f>
        <v>0</v>
      </c>
      <c r="G152" s="32">
        <f>MAY!H134</f>
        <v>0</v>
      </c>
      <c r="H152" s="32">
        <f>MAY!H135</f>
        <v>0</v>
      </c>
    </row>
    <row r="153" spans="1:8" ht="12.75">
      <c r="A153" s="24" t="s">
        <v>59</v>
      </c>
      <c r="C153" s="32">
        <f>JUN!H130</f>
        <v>0</v>
      </c>
      <c r="D153" s="32">
        <f>JUN!H131</f>
        <v>0</v>
      </c>
      <c r="E153" s="32">
        <f>JUN!H132</f>
        <v>0</v>
      </c>
      <c r="F153" s="32">
        <f>JUN!H133</f>
        <v>0</v>
      </c>
      <c r="G153" s="32">
        <f>JUN!H134</f>
        <v>0</v>
      </c>
      <c r="H153" s="32">
        <f>JUN!H135</f>
        <v>0</v>
      </c>
    </row>
    <row r="154" spans="1:8" ht="12.75">
      <c r="A154" s="33" t="s">
        <v>47</v>
      </c>
      <c r="B154" s="20"/>
      <c r="C154" s="37">
        <f aca="true" t="shared" si="6" ref="C154:H154">SUM(C142:C153)/COUNTIF(C142:C153,"&lt;&gt;0")</f>
        <v>809320.875</v>
      </c>
      <c r="D154" s="37">
        <f t="shared" si="6"/>
        <v>268673.125</v>
      </c>
      <c r="E154" s="37">
        <f t="shared" si="6"/>
        <v>417506</v>
      </c>
      <c r="F154" s="37">
        <f t="shared" si="6"/>
        <v>4193.75</v>
      </c>
      <c r="G154" s="37">
        <f t="shared" si="6"/>
        <v>118948</v>
      </c>
      <c r="H154" s="37" t="e">
        <f t="shared" si="6"/>
        <v>#DIV/0!</v>
      </c>
    </row>
  </sheetData>
  <sheetProtection selectLockedCells="1" selectUnlockedCells="1"/>
  <mergeCells count="11"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  <mergeCell ref="J78:L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B1">
      <selection activeCell="G13" sqref="G13"/>
    </sheetView>
  </sheetViews>
  <sheetFormatPr defaultColWidth="9.140625" defaultRowHeight="12.75"/>
  <cols>
    <col min="2" max="2" width="11.00390625" style="0" bestFit="1" customWidth="1"/>
    <col min="5" max="5" width="1.7109375" style="0" customWidth="1"/>
    <col min="6" max="6" width="11.00390625" style="0" bestFit="1" customWidth="1"/>
    <col min="9" max="9" width="1.7109375" style="0" customWidth="1"/>
    <col min="10" max="10" width="11.00390625" style="0" bestFit="1" customWidth="1"/>
    <col min="13" max="13" width="10.140625" style="0" customWidth="1"/>
  </cols>
  <sheetData>
    <row r="1" spans="2:12" ht="12.75">
      <c r="B1" s="52" t="s">
        <v>21</v>
      </c>
      <c r="C1" s="52"/>
      <c r="D1" s="52"/>
      <c r="E1" s="27"/>
      <c r="F1" s="52" t="s">
        <v>60</v>
      </c>
      <c r="G1" s="52"/>
      <c r="H1" s="52"/>
      <c r="I1" s="27"/>
      <c r="J1" s="52" t="s">
        <v>61</v>
      </c>
      <c r="K1" s="52"/>
      <c r="L1" s="52"/>
    </row>
    <row r="2" spans="2:13" ht="12.75">
      <c r="B2" s="26" t="s">
        <v>62</v>
      </c>
      <c r="C2" s="26" t="s">
        <v>63</v>
      </c>
      <c r="D2" s="26" t="s">
        <v>5</v>
      </c>
      <c r="E2" s="27"/>
      <c r="F2" s="26" t="s">
        <v>62</v>
      </c>
      <c r="G2" s="26" t="s">
        <v>63</v>
      </c>
      <c r="H2" s="26" t="s">
        <v>5</v>
      </c>
      <c r="I2" s="27"/>
      <c r="J2" s="26" t="s">
        <v>62</v>
      </c>
      <c r="K2" s="26" t="s">
        <v>63</v>
      </c>
      <c r="L2" s="26" t="s">
        <v>5</v>
      </c>
      <c r="M2" s="26" t="s">
        <v>88</v>
      </c>
    </row>
    <row r="3" spans="1:13" ht="12.75">
      <c r="A3" t="s">
        <v>64</v>
      </c>
      <c r="B3" s="21">
        <f>SUM(C3:D3)</f>
        <v>111382</v>
      </c>
      <c r="C3" s="29">
        <f>SUM(JAN!B5:G5)</f>
        <v>21386</v>
      </c>
      <c r="D3" s="29">
        <f>JAN!H5</f>
        <v>89996</v>
      </c>
      <c r="E3" s="27"/>
      <c r="F3" s="21">
        <f>SUM(G3:H3)</f>
        <v>55797</v>
      </c>
      <c r="G3" s="29">
        <f>SUM(JAN!B16:G16)</f>
        <v>14511</v>
      </c>
      <c r="H3" s="29">
        <f>JAN!H16</f>
        <v>41286</v>
      </c>
      <c r="I3" s="27"/>
      <c r="J3" s="21">
        <f>SUM(K3:L3)</f>
        <v>24867230</v>
      </c>
      <c r="K3" s="21">
        <f>SUM(JAN!B27:G27)</f>
        <v>4946061</v>
      </c>
      <c r="L3" s="21">
        <f>JAN!H27</f>
        <v>19921169</v>
      </c>
      <c r="M3" s="7">
        <v>28854880</v>
      </c>
    </row>
    <row r="4" spans="1:13" ht="12.75">
      <c r="A4" t="s">
        <v>65</v>
      </c>
      <c r="B4" s="21">
        <f>SUM(C4:D4)</f>
        <v>48775</v>
      </c>
      <c r="C4" s="29">
        <f>SUM(JAN!B6:G6)</f>
        <v>9678</v>
      </c>
      <c r="D4" s="29">
        <f>JAN!H6</f>
        <v>39097</v>
      </c>
      <c r="E4" s="27"/>
      <c r="F4" s="21">
        <f>SUM(G4:H4)</f>
        <v>25402</v>
      </c>
      <c r="G4" s="29">
        <f>SUM(JAN!B17:G17)</f>
        <v>5933</v>
      </c>
      <c r="H4" s="29">
        <f>JAN!H17</f>
        <v>19469</v>
      </c>
      <c r="I4" s="27"/>
      <c r="J4" s="21">
        <f>SUM(K4:L4)</f>
        <v>11229801</v>
      </c>
      <c r="K4" s="21">
        <f>SUM(JAN!B28:G28)</f>
        <v>2235638</v>
      </c>
      <c r="L4" s="21">
        <f>JAN!H28</f>
        <v>8994163</v>
      </c>
      <c r="M4" s="27"/>
    </row>
    <row r="5" spans="1:13" ht="12.75">
      <c r="A5" t="s">
        <v>66</v>
      </c>
      <c r="B5" s="21">
        <f>SUM(C5:D5)</f>
        <v>9894</v>
      </c>
      <c r="C5" s="29">
        <f>SUM(JAN!B7:G7)</f>
        <v>1341</v>
      </c>
      <c r="D5" s="29">
        <f>JAN!H7</f>
        <v>8553</v>
      </c>
      <c r="E5" s="27"/>
      <c r="F5" s="21">
        <f>SUM(G5:H5)</f>
        <v>5169</v>
      </c>
      <c r="G5" s="29">
        <f>SUM(JAN!B18:G18)</f>
        <v>913</v>
      </c>
      <c r="H5" s="29">
        <f>JAN!H18</f>
        <v>4256</v>
      </c>
      <c r="I5" s="27"/>
      <c r="J5" s="21">
        <f>SUM(K5:L5)</f>
        <v>2171924</v>
      </c>
      <c r="K5" s="21">
        <f>SUM(JAN!B29:G29)</f>
        <v>302810</v>
      </c>
      <c r="L5" s="21">
        <f>JAN!H29</f>
        <v>1869114</v>
      </c>
      <c r="M5" s="27"/>
    </row>
    <row r="6" spans="1:13" ht="12.75">
      <c r="A6" t="s">
        <v>38</v>
      </c>
      <c r="B6" s="21">
        <f>SUM(C6:D6)</f>
        <v>23846</v>
      </c>
      <c r="C6" s="29">
        <f>SUM(JAN!B11:G11)</f>
        <v>3510</v>
      </c>
      <c r="D6" s="29">
        <f>JAN!H11</f>
        <v>20336</v>
      </c>
      <c r="E6" s="27"/>
      <c r="F6" s="21">
        <f>SUM(G6:H6)</f>
        <v>12205</v>
      </c>
      <c r="G6" s="29">
        <f>SUM(JAN!B22:G22)</f>
        <v>2172</v>
      </c>
      <c r="H6" s="29">
        <f>JAN!H22</f>
        <v>10033</v>
      </c>
      <c r="I6" s="27"/>
      <c r="J6" s="21">
        <f>SUM(K6:L6)</f>
        <v>5378822</v>
      </c>
      <c r="K6" s="21">
        <f>SUM(JAN!B33:G33)</f>
        <v>829705</v>
      </c>
      <c r="L6" s="21">
        <f>JAN!H33</f>
        <v>4549117</v>
      </c>
      <c r="M6" s="27"/>
    </row>
    <row r="7" spans="1:13" ht="12.75">
      <c r="A7" t="s">
        <v>6</v>
      </c>
      <c r="B7" s="21">
        <f>SUM(B3:B6)</f>
        <v>193897</v>
      </c>
      <c r="C7" s="29">
        <f>SUM(C3:C6)</f>
        <v>35915</v>
      </c>
      <c r="D7" s="29">
        <f>SUM(D3:D6)</f>
        <v>157982</v>
      </c>
      <c r="E7" s="27"/>
      <c r="F7" s="21">
        <f>SUM(F3:F6)</f>
        <v>98573</v>
      </c>
      <c r="G7" s="29">
        <f>SUM(G3:G6)</f>
        <v>23529</v>
      </c>
      <c r="H7" s="29">
        <f>SUM(H3:H6)</f>
        <v>75044</v>
      </c>
      <c r="I7" s="27"/>
      <c r="J7" s="21">
        <f>SUM(J3:J6)</f>
        <v>43647777</v>
      </c>
      <c r="K7" s="21">
        <f>SUM(K3:K6)</f>
        <v>8314214</v>
      </c>
      <c r="L7" s="21">
        <f>SUM(L3:L6)</f>
        <v>35333563</v>
      </c>
      <c r="M7" s="27"/>
    </row>
    <row r="8" spans="5:9" ht="12.75">
      <c r="E8" s="27"/>
      <c r="I8" s="27"/>
    </row>
    <row r="9" spans="5:9" ht="12.75">
      <c r="E9" s="27"/>
      <c r="I9" s="27"/>
    </row>
    <row r="10" spans="2:13" ht="12.75">
      <c r="B10" s="26" t="s">
        <v>67</v>
      </c>
      <c r="C10" s="26" t="s">
        <v>67</v>
      </c>
      <c r="D10" s="26" t="s">
        <v>67</v>
      </c>
      <c r="E10" s="27"/>
      <c r="F10" s="26" t="s">
        <v>67</v>
      </c>
      <c r="G10" s="26" t="s">
        <v>67</v>
      </c>
      <c r="H10" s="26" t="s">
        <v>67</v>
      </c>
      <c r="I10" s="27"/>
      <c r="J10" s="26" t="s">
        <v>67</v>
      </c>
      <c r="K10" s="26" t="s">
        <v>67</v>
      </c>
      <c r="L10" s="26" t="s">
        <v>67</v>
      </c>
      <c r="M10" s="27"/>
    </row>
    <row r="11" spans="2:13" ht="12.75">
      <c r="B11" s="26" t="s">
        <v>21</v>
      </c>
      <c r="C11" s="26" t="s">
        <v>63</v>
      </c>
      <c r="D11" s="26" t="s">
        <v>5</v>
      </c>
      <c r="E11" s="27"/>
      <c r="F11" s="26" t="s">
        <v>68</v>
      </c>
      <c r="G11" s="26" t="s">
        <v>63</v>
      </c>
      <c r="H11" s="26" t="s">
        <v>5</v>
      </c>
      <c r="I11" s="27"/>
      <c r="J11" s="26" t="s">
        <v>61</v>
      </c>
      <c r="K11" s="26" t="s">
        <v>63</v>
      </c>
      <c r="L11" s="26" t="s">
        <v>5</v>
      </c>
      <c r="M11" s="27"/>
    </row>
    <row r="12" spans="1:13" ht="12.75">
      <c r="A12" t="s">
        <v>64</v>
      </c>
      <c r="B12" s="28">
        <f>B3/B7</f>
        <v>0.5744390062765282</v>
      </c>
      <c r="C12" s="28">
        <f>C3/B7</f>
        <v>0.11029567244464844</v>
      </c>
      <c r="D12" s="28">
        <f>D3/B7</f>
        <v>0.46414333383187983</v>
      </c>
      <c r="E12" s="27"/>
      <c r="F12" s="28">
        <f>F3/F7</f>
        <v>0.5660474977935135</v>
      </c>
      <c r="G12" s="28">
        <f>G3/F7</f>
        <v>0.14721069664106803</v>
      </c>
      <c r="H12" s="28">
        <f>H3/F7</f>
        <v>0.41883680115244537</v>
      </c>
      <c r="I12" s="27"/>
      <c r="J12" s="28">
        <f>J3/J7</f>
        <v>0.5697250056973119</v>
      </c>
      <c r="K12" s="28">
        <f>K3/J7</f>
        <v>0.11331759232549232</v>
      </c>
      <c r="L12" s="28">
        <f>L3/J7</f>
        <v>0.4564074133718196</v>
      </c>
      <c r="M12" s="29">
        <f>M3*J12</f>
        <v>16439346.67239525</v>
      </c>
    </row>
    <row r="13" spans="1:13" ht="12.75">
      <c r="A13" t="s">
        <v>65</v>
      </c>
      <c r="B13" s="28">
        <f>B4/B7</f>
        <v>0.2515510812441657</v>
      </c>
      <c r="C13" s="28">
        <f>C4/B7</f>
        <v>0.04991309819130776</v>
      </c>
      <c r="D13" s="28">
        <f>D4/B7</f>
        <v>0.20163798305285796</v>
      </c>
      <c r="E13" s="27"/>
      <c r="F13" s="28">
        <f>F4/F7</f>
        <v>0.2576973410568817</v>
      </c>
      <c r="G13" s="28">
        <f>G4/F7</f>
        <v>0.060188895539346476</v>
      </c>
      <c r="H13" s="28">
        <f>H4/F7</f>
        <v>0.1975084455175352</v>
      </c>
      <c r="I13" s="27"/>
      <c r="J13" s="28">
        <f>J4/J7</f>
        <v>0.2572823124531634</v>
      </c>
      <c r="K13" s="28">
        <f>K4/J7</f>
        <v>0.05121997392902736</v>
      </c>
      <c r="L13" s="28">
        <f>L4/J7</f>
        <v>0.20606233852413605</v>
      </c>
      <c r="M13" s="29">
        <f>M3*J13</f>
        <v>7423850.251958536</v>
      </c>
    </row>
    <row r="14" spans="1:13" ht="12.75">
      <c r="A14" t="s">
        <v>66</v>
      </c>
      <c r="B14" s="28">
        <f>B5/B7</f>
        <v>0.051027091703327025</v>
      </c>
      <c r="C14" s="28">
        <f>C5/B7</f>
        <v>0.006916043053786289</v>
      </c>
      <c r="D14" s="28">
        <f>D5/B7</f>
        <v>0.044111048649540734</v>
      </c>
      <c r="E14" s="27"/>
      <c r="F14" s="28">
        <f>F5/F7</f>
        <v>0.052438294461972346</v>
      </c>
      <c r="G14" s="28">
        <f>G5/F7</f>
        <v>0.009262171182778245</v>
      </c>
      <c r="H14" s="28">
        <f>H5/F7</f>
        <v>0.0431761232791941</v>
      </c>
      <c r="I14" s="27"/>
      <c r="J14" s="28">
        <f>J5/J7</f>
        <v>0.04976024323071482</v>
      </c>
      <c r="K14" s="28">
        <f>K5/J7</f>
        <v>0.006937581265593434</v>
      </c>
      <c r="L14" s="28">
        <f>L5/J7</f>
        <v>0.042822661965121384</v>
      </c>
      <c r="M14" s="29">
        <f>M3*J14</f>
        <v>1435825.8471930884</v>
      </c>
    </row>
    <row r="15" spans="1:13" ht="12.75">
      <c r="A15" t="s">
        <v>38</v>
      </c>
      <c r="B15" s="28">
        <f>B6/B7</f>
        <v>0.122982820775979</v>
      </c>
      <c r="C15" s="28">
        <f>C6/B7</f>
        <v>0.018102394570313103</v>
      </c>
      <c r="D15" s="28">
        <f>D6/B7</f>
        <v>0.1048804262056659</v>
      </c>
      <c r="E15" s="27"/>
      <c r="F15" s="28">
        <f>F6/F7</f>
        <v>0.12381686668763252</v>
      </c>
      <c r="G15" s="28">
        <f>G6/F7</f>
        <v>0.022034431335152628</v>
      </c>
      <c r="H15" s="28">
        <f>H6/F7</f>
        <v>0.10178243535247988</v>
      </c>
      <c r="I15" s="27"/>
      <c r="J15" s="28">
        <f>J6/J7</f>
        <v>0.12323243861880984</v>
      </c>
      <c r="K15" s="28">
        <f>K6/J7</f>
        <v>0.019009100967501736</v>
      </c>
      <c r="L15" s="28">
        <f>L6/J7</f>
        <v>0.1042233376513081</v>
      </c>
      <c r="M15" s="29">
        <f>M3*J15</f>
        <v>3555857.2284531235</v>
      </c>
    </row>
    <row r="16" ht="12.75">
      <c r="M16" s="30" t="str">
        <f>IF(M12+M13+M14+M15=M3,"OK","ERROR")</f>
        <v>OK</v>
      </c>
    </row>
  </sheetData>
  <sheetProtection selectLockedCells="1" selectUnlockedCells="1"/>
  <mergeCells count="3">
    <mergeCell ref="B1:D1"/>
    <mergeCell ref="F1:H1"/>
    <mergeCell ref="J1:L1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&amp;C&amp;F
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N21" sqref="N21"/>
    </sheetView>
  </sheetViews>
  <sheetFormatPr defaultColWidth="9.140625" defaultRowHeight="12.75"/>
  <cols>
    <col min="2" max="2" width="11.00390625" style="0" bestFit="1" customWidth="1"/>
    <col min="5" max="5" width="1.7109375" style="0" customWidth="1"/>
    <col min="6" max="6" width="11.00390625" style="0" bestFit="1" customWidth="1"/>
    <col min="9" max="9" width="1.7109375" style="0" customWidth="1"/>
    <col min="10" max="10" width="11.00390625" style="0" bestFit="1" customWidth="1"/>
    <col min="13" max="13" width="10.140625" style="0" customWidth="1"/>
  </cols>
  <sheetData>
    <row r="1" spans="2:12" ht="12.75">
      <c r="B1" s="52" t="s">
        <v>21</v>
      </c>
      <c r="C1" s="52"/>
      <c r="D1" s="52"/>
      <c r="E1" s="27"/>
      <c r="F1" s="52" t="s">
        <v>60</v>
      </c>
      <c r="G1" s="52"/>
      <c r="H1" s="52"/>
      <c r="I1" s="27"/>
      <c r="J1" s="52" t="s">
        <v>61</v>
      </c>
      <c r="K1" s="52"/>
      <c r="L1" s="52"/>
    </row>
    <row r="2" spans="2:13" ht="12.75">
      <c r="B2" s="26" t="s">
        <v>62</v>
      </c>
      <c r="C2" s="26" t="s">
        <v>63</v>
      </c>
      <c r="D2" s="26" t="s">
        <v>5</v>
      </c>
      <c r="E2" s="27"/>
      <c r="F2" s="26" t="s">
        <v>62</v>
      </c>
      <c r="G2" s="26" t="s">
        <v>63</v>
      </c>
      <c r="H2" s="26" t="s">
        <v>5</v>
      </c>
      <c r="I2" s="27"/>
      <c r="J2" s="26" t="s">
        <v>62</v>
      </c>
      <c r="K2" s="26" t="s">
        <v>63</v>
      </c>
      <c r="L2" s="26" t="s">
        <v>5</v>
      </c>
      <c r="M2" s="26" t="s">
        <v>88</v>
      </c>
    </row>
    <row r="3" spans="1:13" ht="12.75">
      <c r="A3" t="s">
        <v>64</v>
      </c>
      <c r="B3" s="21">
        <f>SUM(C3:D3)</f>
        <v>110612</v>
      </c>
      <c r="C3" s="29">
        <f>SUM(JUL!B5:G5)</f>
        <v>21708</v>
      </c>
      <c r="D3" s="29">
        <f>JUL!H5</f>
        <v>88904</v>
      </c>
      <c r="E3" s="27"/>
      <c r="F3" s="21">
        <f>SUM(G3:H3)</f>
        <v>55445</v>
      </c>
      <c r="G3" s="29">
        <f>SUM(JUL!B16:G16)</f>
        <v>14745</v>
      </c>
      <c r="H3" s="29">
        <f>JUL!H16</f>
        <v>40700</v>
      </c>
      <c r="I3" s="27"/>
      <c r="J3" s="21">
        <f>SUM(K3:L3)</f>
        <v>24100820</v>
      </c>
      <c r="K3" s="21">
        <f>SUM(JUL!B27:G27)</f>
        <v>4869259</v>
      </c>
      <c r="L3" s="21">
        <f>JUL!H27</f>
        <v>19231561</v>
      </c>
      <c r="M3" s="7">
        <v>26324408</v>
      </c>
    </row>
    <row r="4" spans="1:13" ht="12.75">
      <c r="A4" t="s">
        <v>65</v>
      </c>
      <c r="B4" s="21">
        <f>SUM(C4:D4)</f>
        <v>47321</v>
      </c>
      <c r="C4" s="29">
        <f>SUM(JUL!B6:G6)</f>
        <v>9676</v>
      </c>
      <c r="D4" s="29">
        <f>JUL!H6</f>
        <v>37645</v>
      </c>
      <c r="E4" s="27"/>
      <c r="F4" s="21">
        <f>SUM(G4:H4)</f>
        <v>24634</v>
      </c>
      <c r="G4" s="29">
        <f>SUM(JUL!B17:G17)</f>
        <v>5784</v>
      </c>
      <c r="H4" s="29">
        <f>JUL!H17</f>
        <v>18850</v>
      </c>
      <c r="I4" s="27"/>
      <c r="J4" s="21">
        <f>SUM(K4:L4)</f>
        <v>10561541</v>
      </c>
      <c r="K4" s="21">
        <f>SUM(JUL!B28:G28)</f>
        <v>2154783</v>
      </c>
      <c r="L4" s="21">
        <f>JUL!H28</f>
        <v>8406758</v>
      </c>
      <c r="M4" s="27"/>
    </row>
    <row r="5" spans="1:13" ht="12.75">
      <c r="A5" t="s">
        <v>66</v>
      </c>
      <c r="B5" s="21">
        <f>SUM(C5:D5)</f>
        <v>10064</v>
      </c>
      <c r="C5" s="29">
        <f>SUM(JUL!B7:G7)</f>
        <v>1340</v>
      </c>
      <c r="D5" s="29">
        <f>JUL!H7</f>
        <v>8724</v>
      </c>
      <c r="E5" s="27"/>
      <c r="F5" s="21">
        <f>SUM(G5:H5)</f>
        <v>5239</v>
      </c>
      <c r="G5" s="29">
        <f>SUM(JUL!B18:G18)</f>
        <v>910</v>
      </c>
      <c r="H5" s="29">
        <f>JUL!H18</f>
        <v>4329</v>
      </c>
      <c r="I5" s="27"/>
      <c r="J5" s="21">
        <f>SUM(K5:L5)</f>
        <v>2143844</v>
      </c>
      <c r="K5" s="21">
        <f>SUM(JUL!B29:G29)</f>
        <v>297407</v>
      </c>
      <c r="L5" s="21">
        <f>JUL!H29</f>
        <v>1846437</v>
      </c>
      <c r="M5" s="27"/>
    </row>
    <row r="6" spans="1:13" ht="12.75">
      <c r="A6" t="s">
        <v>38</v>
      </c>
      <c r="B6" s="21">
        <f>SUM(C6:D6)</f>
        <v>23512</v>
      </c>
      <c r="C6" s="29">
        <f>SUM(JUL!B11:G11)</f>
        <v>3407</v>
      </c>
      <c r="D6" s="29">
        <f>JUL!H11</f>
        <v>20105</v>
      </c>
      <c r="E6" s="27"/>
      <c r="F6" s="21">
        <f>SUM(G6:H6)</f>
        <v>12102</v>
      </c>
      <c r="G6" s="29">
        <f>SUM(JUL!B22:G22)</f>
        <v>2111</v>
      </c>
      <c r="H6" s="29">
        <f>JUL!H22</f>
        <v>9991</v>
      </c>
      <c r="I6" s="27"/>
      <c r="J6" s="21">
        <f>SUM(K6:L6)</f>
        <v>5154441</v>
      </c>
      <c r="K6" s="21">
        <f>SUM(JUL!B33:G33)</f>
        <v>776111</v>
      </c>
      <c r="L6" s="21">
        <f>JUL!H33</f>
        <v>4378330</v>
      </c>
      <c r="M6" s="27"/>
    </row>
    <row r="7" spans="1:13" ht="12.75">
      <c r="A7" t="s">
        <v>6</v>
      </c>
      <c r="B7" s="21">
        <f>SUM(B3:B6)</f>
        <v>191509</v>
      </c>
      <c r="C7" s="29">
        <f>SUM(C3:C6)</f>
        <v>36131</v>
      </c>
      <c r="D7" s="29">
        <f>SUM(D3:D6)</f>
        <v>155378</v>
      </c>
      <c r="E7" s="27"/>
      <c r="F7" s="21">
        <f>SUM(F3:F6)</f>
        <v>97420</v>
      </c>
      <c r="G7" s="29">
        <f>SUM(G3:G6)</f>
        <v>23550</v>
      </c>
      <c r="H7" s="29">
        <f>SUM(H3:H6)</f>
        <v>73870</v>
      </c>
      <c r="I7" s="27"/>
      <c r="J7" s="21">
        <f>SUM(J3:J6)</f>
        <v>41960646</v>
      </c>
      <c r="K7" s="21">
        <f>SUM(K3:K6)</f>
        <v>8097560</v>
      </c>
      <c r="L7" s="21">
        <f>SUM(L3:L6)</f>
        <v>33863086</v>
      </c>
      <c r="M7" s="27"/>
    </row>
    <row r="8" spans="5:9" ht="12.75">
      <c r="E8" s="27"/>
      <c r="I8" s="27"/>
    </row>
    <row r="9" spans="5:9" ht="12.75">
      <c r="E9" s="27"/>
      <c r="I9" s="27"/>
    </row>
    <row r="10" spans="2:13" ht="12.75">
      <c r="B10" s="26" t="s">
        <v>67</v>
      </c>
      <c r="C10" s="26" t="s">
        <v>67</v>
      </c>
      <c r="D10" s="26" t="s">
        <v>67</v>
      </c>
      <c r="E10" s="27"/>
      <c r="F10" s="26" t="s">
        <v>67</v>
      </c>
      <c r="G10" s="26" t="s">
        <v>67</v>
      </c>
      <c r="H10" s="26" t="s">
        <v>67</v>
      </c>
      <c r="I10" s="27"/>
      <c r="J10" s="26" t="s">
        <v>67</v>
      </c>
      <c r="K10" s="26" t="s">
        <v>67</v>
      </c>
      <c r="L10" s="26" t="s">
        <v>67</v>
      </c>
      <c r="M10" s="27"/>
    </row>
    <row r="11" spans="2:13" ht="12.75">
      <c r="B11" s="26" t="s">
        <v>21</v>
      </c>
      <c r="C11" s="26" t="s">
        <v>63</v>
      </c>
      <c r="D11" s="26" t="s">
        <v>5</v>
      </c>
      <c r="E11" s="27"/>
      <c r="F11" s="26" t="s">
        <v>68</v>
      </c>
      <c r="G11" s="26" t="s">
        <v>63</v>
      </c>
      <c r="H11" s="26" t="s">
        <v>5</v>
      </c>
      <c r="I11" s="27"/>
      <c r="J11" s="26" t="s">
        <v>61</v>
      </c>
      <c r="K11" s="26" t="s">
        <v>63</v>
      </c>
      <c r="L11" s="26" t="s">
        <v>5</v>
      </c>
      <c r="M11" s="27"/>
    </row>
    <row r="12" spans="1:13" ht="12.75">
      <c r="A12" t="s">
        <v>64</v>
      </c>
      <c r="B12" s="28">
        <f>B3/B7</f>
        <v>0.5775812102825455</v>
      </c>
      <c r="C12" s="28">
        <f>C3/B7</f>
        <v>0.1133523750841997</v>
      </c>
      <c r="D12" s="28">
        <f>D3/B7</f>
        <v>0.4642288351983458</v>
      </c>
      <c r="E12" s="27"/>
      <c r="F12" s="28">
        <f>F3/F7</f>
        <v>0.5691336481215357</v>
      </c>
      <c r="G12" s="28">
        <f>G3/F7</f>
        <v>0.151354957914186</v>
      </c>
      <c r="H12" s="28">
        <f>H3/F7</f>
        <v>0.41777869020734965</v>
      </c>
      <c r="I12" s="27"/>
      <c r="J12" s="28">
        <f>J3/J7</f>
        <v>0.574367229713289</v>
      </c>
      <c r="K12" s="28">
        <f>K3/J7</f>
        <v>0.11604347082740338</v>
      </c>
      <c r="L12" s="28">
        <f>L3/J7</f>
        <v>0.4583237588858856</v>
      </c>
      <c r="M12" s="29">
        <f>M3*J12</f>
        <v>15119877.296802344</v>
      </c>
    </row>
    <row r="13" spans="1:13" ht="12.75">
      <c r="A13" t="s">
        <v>65</v>
      </c>
      <c r="B13" s="28">
        <f>B4/B7</f>
        <v>0.2470954367679848</v>
      </c>
      <c r="C13" s="28">
        <f>C4/B7</f>
        <v>0.050525040598614165</v>
      </c>
      <c r="D13" s="28">
        <f>D4/B7</f>
        <v>0.19657039616937064</v>
      </c>
      <c r="E13" s="27"/>
      <c r="F13" s="28">
        <f>F4/F7</f>
        <v>0.2528638883186204</v>
      </c>
      <c r="G13" s="28">
        <f>G4/F7</f>
        <v>0.05937179223978649</v>
      </c>
      <c r="H13" s="28">
        <f>H4/F7</f>
        <v>0.19349209607883391</v>
      </c>
      <c r="I13" s="27"/>
      <c r="J13" s="28">
        <f>J4/J7</f>
        <v>0.25170110584093486</v>
      </c>
      <c r="K13" s="28">
        <f>K4/J7</f>
        <v>0.051352474411380605</v>
      </c>
      <c r="L13" s="28">
        <f>L4/J7</f>
        <v>0.20034863142955425</v>
      </c>
      <c r="M13" s="29">
        <f>M3*J13</f>
        <v>6625882.6042079525</v>
      </c>
    </row>
    <row r="14" spans="1:13" ht="12.75">
      <c r="A14" t="s">
        <v>66</v>
      </c>
      <c r="B14" s="28">
        <f>B5/B7</f>
        <v>0.052551055041799605</v>
      </c>
      <c r="C14" s="28">
        <f>C5/B7</f>
        <v>0.006997060190382698</v>
      </c>
      <c r="D14" s="28">
        <f>D5/B7</f>
        <v>0.0455539948514169</v>
      </c>
      <c r="E14" s="27"/>
      <c r="F14" s="28">
        <f>F5/F7</f>
        <v>0.053777458427427635</v>
      </c>
      <c r="G14" s="28">
        <f>G5/F7</f>
        <v>0.00934099774173681</v>
      </c>
      <c r="H14" s="28">
        <f>H5/F7</f>
        <v>0.04443646068569082</v>
      </c>
      <c r="I14" s="27"/>
      <c r="J14" s="28">
        <f>J5/J7</f>
        <v>0.051091777757663694</v>
      </c>
      <c r="K14" s="28">
        <f>K5/J7</f>
        <v>0.007087760279000471</v>
      </c>
      <c r="L14" s="28">
        <f>L5/J7</f>
        <v>0.04400401747866322</v>
      </c>
      <c r="M14" s="29">
        <f>M3*J14</f>
        <v>1344960.8031380642</v>
      </c>
    </row>
    <row r="15" spans="1:13" ht="12.75">
      <c r="A15" t="s">
        <v>38</v>
      </c>
      <c r="B15" s="28">
        <f>B6/B7</f>
        <v>0.12277229790767014</v>
      </c>
      <c r="C15" s="28">
        <f>C6/B7</f>
        <v>0.017790286618383472</v>
      </c>
      <c r="D15" s="28">
        <f>D6/B7</f>
        <v>0.10498201128928666</v>
      </c>
      <c r="E15" s="27"/>
      <c r="F15" s="28">
        <f>F6/F7</f>
        <v>0.12422500513241634</v>
      </c>
      <c r="G15" s="28">
        <f>G6/F7</f>
        <v>0.021669061794292753</v>
      </c>
      <c r="H15" s="28">
        <f>H6/F7</f>
        <v>0.1025559433381236</v>
      </c>
      <c r="I15" s="27"/>
      <c r="J15" s="28">
        <f>J6/J7</f>
        <v>0.12283988668811248</v>
      </c>
      <c r="K15" s="28">
        <f>K6/J7</f>
        <v>0.01849616423922549</v>
      </c>
      <c r="L15" s="28">
        <f>L6/J7</f>
        <v>0.10434372244888698</v>
      </c>
      <c r="M15" s="29">
        <f>M3*J15</f>
        <v>3233687.295851642</v>
      </c>
    </row>
    <row r="16" ht="12.75">
      <c r="M16" s="30" t="str">
        <f>IF(M12+M13+M14+M15=M3,"OK","ERROR")</f>
        <v>OK</v>
      </c>
    </row>
    <row r="19" ht="12.75">
      <c r="M19" s="7"/>
    </row>
  </sheetData>
  <sheetProtection selectLockedCells="1" selectUnlockedCells="1"/>
  <mergeCells count="3">
    <mergeCell ref="B1:D1"/>
    <mergeCell ref="F1:H1"/>
    <mergeCell ref="J1:L1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&amp;C&amp;F
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0.140625" style="0" bestFit="1" customWidth="1"/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4.71093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71</v>
      </c>
      <c r="C4" s="14" t="s">
        <v>70</v>
      </c>
      <c r="D4" s="14" t="s">
        <v>69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8686</v>
      </c>
      <c r="C5" s="25">
        <v>46</v>
      </c>
      <c r="D5" s="25">
        <v>0</v>
      </c>
      <c r="E5" s="25">
        <v>2543</v>
      </c>
      <c r="F5" s="25">
        <v>9845</v>
      </c>
      <c r="G5" s="25">
        <v>362</v>
      </c>
      <c r="H5" s="25">
        <v>89362</v>
      </c>
      <c r="I5" s="20">
        <f aca="true" t="shared" si="0" ref="I5:I11">SUM(B5:H5)</f>
        <v>110844</v>
      </c>
    </row>
    <row r="6" spans="1:9" ht="12.75">
      <c r="A6" s="4" t="s">
        <v>8</v>
      </c>
      <c r="B6" s="25">
        <v>5180</v>
      </c>
      <c r="C6" s="25">
        <v>35</v>
      </c>
      <c r="D6" s="25">
        <v>0</v>
      </c>
      <c r="E6" s="25">
        <v>997</v>
      </c>
      <c r="F6" s="25">
        <v>3282</v>
      </c>
      <c r="G6" s="25">
        <v>64</v>
      </c>
      <c r="H6" s="25">
        <v>38173</v>
      </c>
      <c r="I6" s="20">
        <f t="shared" si="0"/>
        <v>47731</v>
      </c>
    </row>
    <row r="7" spans="1:9" ht="12.75">
      <c r="A7" s="4" t="s">
        <v>9</v>
      </c>
      <c r="B7" s="25">
        <v>650</v>
      </c>
      <c r="C7" s="25">
        <v>0</v>
      </c>
      <c r="D7" s="25">
        <v>0</v>
      </c>
      <c r="E7" s="25">
        <v>143</v>
      </c>
      <c r="F7" s="25">
        <v>592</v>
      </c>
      <c r="G7" s="25">
        <v>17</v>
      </c>
      <c r="H7" s="25">
        <v>8718</v>
      </c>
      <c r="I7" s="20">
        <f t="shared" si="0"/>
        <v>10120</v>
      </c>
    </row>
    <row r="8" spans="1:9" ht="12.75">
      <c r="A8" s="4" t="s">
        <v>10</v>
      </c>
      <c r="B8" s="25">
        <v>1342</v>
      </c>
      <c r="C8" s="25">
        <v>13</v>
      </c>
      <c r="D8" s="25">
        <v>0</v>
      </c>
      <c r="E8" s="25">
        <v>359</v>
      </c>
      <c r="F8" s="25">
        <v>1033</v>
      </c>
      <c r="G8" s="25">
        <v>35</v>
      </c>
      <c r="H8" s="25">
        <v>17728</v>
      </c>
      <c r="I8" s="20">
        <f t="shared" si="0"/>
        <v>20510</v>
      </c>
    </row>
    <row r="9" spans="1:9" ht="12.75">
      <c r="A9" s="4" t="s">
        <v>11</v>
      </c>
      <c r="B9" s="25">
        <v>438</v>
      </c>
      <c r="C9" s="25">
        <v>0</v>
      </c>
      <c r="D9" s="25">
        <v>0</v>
      </c>
      <c r="E9" s="25">
        <v>36</v>
      </c>
      <c r="F9" s="25">
        <v>129</v>
      </c>
      <c r="G9" s="25">
        <v>6</v>
      </c>
      <c r="H9" s="25">
        <v>1964</v>
      </c>
      <c r="I9" s="20">
        <f t="shared" si="0"/>
        <v>2573</v>
      </c>
    </row>
    <row r="10" spans="1:9" ht="12.75">
      <c r="A10" s="4" t="s">
        <v>12</v>
      </c>
      <c r="B10" s="25">
        <v>44</v>
      </c>
      <c r="C10" s="25">
        <v>0</v>
      </c>
      <c r="D10" s="25">
        <v>0</v>
      </c>
      <c r="E10" s="25">
        <v>9</v>
      </c>
      <c r="F10" s="25">
        <v>25</v>
      </c>
      <c r="G10" s="25">
        <v>1</v>
      </c>
      <c r="H10" s="25">
        <v>305</v>
      </c>
      <c r="I10" s="20">
        <f t="shared" si="0"/>
        <v>384</v>
      </c>
    </row>
    <row r="11" spans="1:9" ht="12.75">
      <c r="A11" s="4" t="s">
        <v>13</v>
      </c>
      <c r="B11" s="20">
        <f aca="true" t="shared" si="1" ref="B11:H11">SUM(B8:B10)</f>
        <v>1824</v>
      </c>
      <c r="C11" s="20">
        <f t="shared" si="1"/>
        <v>13</v>
      </c>
      <c r="D11" s="20">
        <f t="shared" si="1"/>
        <v>0</v>
      </c>
      <c r="E11" s="20">
        <f t="shared" si="1"/>
        <v>404</v>
      </c>
      <c r="F11" s="20">
        <f t="shared" si="1"/>
        <v>1187</v>
      </c>
      <c r="G11" s="20">
        <f t="shared" si="1"/>
        <v>42</v>
      </c>
      <c r="H11" s="20">
        <f t="shared" si="1"/>
        <v>19997</v>
      </c>
      <c r="I11" s="20">
        <f t="shared" si="0"/>
        <v>23467</v>
      </c>
    </row>
    <row r="12" spans="1:9" ht="12.75">
      <c r="A12" s="4" t="s">
        <v>14</v>
      </c>
      <c r="B12" s="20">
        <f aca="true" t="shared" si="2" ref="B12:I12">SUM(B5+B6+B7+B11)</f>
        <v>16340</v>
      </c>
      <c r="C12" s="20">
        <f t="shared" si="2"/>
        <v>94</v>
      </c>
      <c r="D12" s="20">
        <f t="shared" si="2"/>
        <v>0</v>
      </c>
      <c r="E12" s="20">
        <f t="shared" si="2"/>
        <v>4087</v>
      </c>
      <c r="F12" s="20">
        <f t="shared" si="2"/>
        <v>14906</v>
      </c>
      <c r="G12" s="20">
        <f t="shared" si="2"/>
        <v>485</v>
      </c>
      <c r="H12" s="20">
        <f t="shared" si="2"/>
        <v>156250</v>
      </c>
      <c r="I12" s="20">
        <f t="shared" si="2"/>
        <v>192162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71</v>
      </c>
      <c r="C15" s="14" t="s">
        <v>70</v>
      </c>
      <c r="D15" s="14" t="s">
        <v>69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2715</v>
      </c>
      <c r="C16" s="25">
        <v>11</v>
      </c>
      <c r="D16" s="25">
        <v>0</v>
      </c>
      <c r="E16" s="25">
        <v>2493</v>
      </c>
      <c r="F16" s="25">
        <v>9028</v>
      </c>
      <c r="G16" s="25">
        <v>320</v>
      </c>
      <c r="H16" s="25">
        <v>40852</v>
      </c>
      <c r="I16" s="20">
        <f aca="true" t="shared" si="3" ref="I16:I22">SUM(B16:H16)</f>
        <v>55419</v>
      </c>
    </row>
    <row r="17" spans="1:9" ht="12.75">
      <c r="A17" s="4" t="s">
        <v>8</v>
      </c>
      <c r="B17" s="25">
        <v>1595</v>
      </c>
      <c r="C17" s="25">
        <v>9</v>
      </c>
      <c r="D17" s="25">
        <v>0</v>
      </c>
      <c r="E17" s="25">
        <v>979</v>
      </c>
      <c r="F17" s="25">
        <v>3147</v>
      </c>
      <c r="G17" s="25">
        <v>57</v>
      </c>
      <c r="H17" s="25">
        <v>19064</v>
      </c>
      <c r="I17" s="20">
        <f t="shared" si="3"/>
        <v>24851</v>
      </c>
    </row>
    <row r="18" spans="1:9" ht="12.75">
      <c r="A18" s="4" t="s">
        <v>9</v>
      </c>
      <c r="B18" s="25">
        <v>212</v>
      </c>
      <c r="C18" s="25">
        <v>0</v>
      </c>
      <c r="D18" s="25">
        <v>0</v>
      </c>
      <c r="E18" s="25">
        <v>141</v>
      </c>
      <c r="F18" s="25">
        <v>568</v>
      </c>
      <c r="G18" s="25">
        <v>16</v>
      </c>
      <c r="H18" s="25">
        <v>4276</v>
      </c>
      <c r="I18" s="20">
        <f t="shared" si="3"/>
        <v>5213</v>
      </c>
    </row>
    <row r="19" spans="1:9" ht="12.75">
      <c r="A19" s="4" t="s">
        <v>10</v>
      </c>
      <c r="B19" s="25">
        <v>435</v>
      </c>
      <c r="C19" s="25">
        <v>3</v>
      </c>
      <c r="D19" s="25">
        <v>0</v>
      </c>
      <c r="E19" s="25">
        <v>352</v>
      </c>
      <c r="F19" s="25">
        <v>992</v>
      </c>
      <c r="G19" s="25">
        <v>33</v>
      </c>
      <c r="H19" s="25">
        <v>8882</v>
      </c>
      <c r="I19" s="20">
        <f t="shared" si="3"/>
        <v>10697</v>
      </c>
    </row>
    <row r="20" spans="1:10" ht="12.75">
      <c r="A20" s="4" t="s">
        <v>11</v>
      </c>
      <c r="B20" s="25">
        <v>119</v>
      </c>
      <c r="C20" s="25">
        <v>0</v>
      </c>
      <c r="D20" s="25">
        <v>0</v>
      </c>
      <c r="E20" s="25">
        <v>35</v>
      </c>
      <c r="F20" s="25">
        <v>118</v>
      </c>
      <c r="G20" s="25">
        <v>5</v>
      </c>
      <c r="H20" s="25">
        <v>882</v>
      </c>
      <c r="I20" s="20">
        <f t="shared" si="3"/>
        <v>1159</v>
      </c>
      <c r="J20" s="20"/>
    </row>
    <row r="21" spans="1:9" ht="12.75">
      <c r="A21" s="4" t="s">
        <v>12</v>
      </c>
      <c r="B21" s="25">
        <v>12</v>
      </c>
      <c r="C21" s="25">
        <v>0</v>
      </c>
      <c r="D21" s="25">
        <v>0</v>
      </c>
      <c r="E21" s="25">
        <v>9</v>
      </c>
      <c r="F21" s="25">
        <v>24</v>
      </c>
      <c r="G21" s="25">
        <v>1</v>
      </c>
      <c r="H21" s="25">
        <v>137</v>
      </c>
      <c r="I21" s="20">
        <f t="shared" si="3"/>
        <v>183</v>
      </c>
    </row>
    <row r="22" spans="1:9" ht="12.75">
      <c r="A22" s="4" t="s">
        <v>13</v>
      </c>
      <c r="B22" s="20">
        <f aca="true" t="shared" si="4" ref="B22:H22">SUM(B19:B21)</f>
        <v>566</v>
      </c>
      <c r="C22" s="20">
        <f t="shared" si="4"/>
        <v>3</v>
      </c>
      <c r="D22" s="20">
        <f t="shared" si="4"/>
        <v>0</v>
      </c>
      <c r="E22" s="20">
        <f t="shared" si="4"/>
        <v>396</v>
      </c>
      <c r="F22" s="20">
        <f t="shared" si="4"/>
        <v>1134</v>
      </c>
      <c r="G22" s="20">
        <f t="shared" si="4"/>
        <v>39</v>
      </c>
      <c r="H22" s="20">
        <f t="shared" si="4"/>
        <v>9901</v>
      </c>
      <c r="I22" s="20">
        <f t="shared" si="3"/>
        <v>12039</v>
      </c>
    </row>
    <row r="23" spans="1:9" ht="12.75">
      <c r="A23" s="4" t="s">
        <v>14</v>
      </c>
      <c r="B23" s="20">
        <f aca="true" t="shared" si="5" ref="B23:I23">SUM(B16+B17+B18+B22)</f>
        <v>5088</v>
      </c>
      <c r="C23" s="20">
        <f t="shared" si="5"/>
        <v>23</v>
      </c>
      <c r="D23" s="20">
        <f t="shared" si="5"/>
        <v>0</v>
      </c>
      <c r="E23" s="20">
        <f t="shared" si="5"/>
        <v>4009</v>
      </c>
      <c r="F23" s="20">
        <f t="shared" si="5"/>
        <v>13877</v>
      </c>
      <c r="G23" s="20">
        <f t="shared" si="5"/>
        <v>432</v>
      </c>
      <c r="H23" s="20">
        <f t="shared" si="5"/>
        <v>74093</v>
      </c>
      <c r="I23" s="20">
        <f t="shared" si="5"/>
        <v>97522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71</v>
      </c>
      <c r="C26" s="14" t="s">
        <v>70</v>
      </c>
      <c r="D26" s="14" t="s">
        <v>69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1900386</v>
      </c>
      <c r="C27" s="25">
        <v>11111</v>
      </c>
      <c r="D27" s="25">
        <v>0</v>
      </c>
      <c r="E27" s="25">
        <v>760594</v>
      </c>
      <c r="F27" s="25">
        <v>2028151</v>
      </c>
      <c r="G27" s="25">
        <v>107409</v>
      </c>
      <c r="H27" s="25">
        <v>19206730</v>
      </c>
      <c r="I27" s="20">
        <f aca="true" t="shared" si="6" ref="I27:I32">SUM(B27:H27)</f>
        <v>24014381</v>
      </c>
    </row>
    <row r="28" spans="1:9" ht="12.75">
      <c r="A28" s="4" t="s">
        <v>8</v>
      </c>
      <c r="B28" s="25">
        <v>1139919</v>
      </c>
      <c r="C28" s="25">
        <v>9121</v>
      </c>
      <c r="D28" s="25">
        <v>0</v>
      </c>
      <c r="E28" s="25">
        <v>297630</v>
      </c>
      <c r="F28" s="25">
        <v>665039</v>
      </c>
      <c r="G28" s="25">
        <v>18376</v>
      </c>
      <c r="H28" s="25">
        <v>8480882</v>
      </c>
      <c r="I28" s="20">
        <f t="shared" si="6"/>
        <v>10610967</v>
      </c>
    </row>
    <row r="29" spans="1:9" ht="12.75">
      <c r="A29" s="4" t="s">
        <v>9</v>
      </c>
      <c r="B29" s="25">
        <v>144401</v>
      </c>
      <c r="C29" s="25">
        <v>0</v>
      </c>
      <c r="D29" s="25">
        <v>0</v>
      </c>
      <c r="E29" s="25">
        <v>42484</v>
      </c>
      <c r="F29" s="25">
        <v>118181</v>
      </c>
      <c r="G29" s="25">
        <v>5034</v>
      </c>
      <c r="H29" s="25">
        <v>1830821</v>
      </c>
      <c r="I29" s="20">
        <f t="shared" si="6"/>
        <v>2140921</v>
      </c>
    </row>
    <row r="30" spans="1:9" ht="12.75">
      <c r="A30" s="4" t="s">
        <v>10</v>
      </c>
      <c r="B30" s="25">
        <v>299814</v>
      </c>
      <c r="C30" s="25">
        <v>2560</v>
      </c>
      <c r="D30" s="25">
        <v>0</v>
      </c>
      <c r="E30" s="25">
        <v>106319</v>
      </c>
      <c r="F30" s="25">
        <v>215470</v>
      </c>
      <c r="G30" s="25">
        <v>10453</v>
      </c>
      <c r="H30" s="25">
        <v>3848404</v>
      </c>
      <c r="I30" s="20">
        <f t="shared" si="6"/>
        <v>4483020</v>
      </c>
    </row>
    <row r="31" spans="1:9" ht="12.75">
      <c r="A31" s="4" t="s">
        <v>11</v>
      </c>
      <c r="B31" s="25">
        <v>97438</v>
      </c>
      <c r="C31" s="25">
        <v>0</v>
      </c>
      <c r="D31" s="25">
        <v>0</v>
      </c>
      <c r="E31" s="25">
        <v>10461</v>
      </c>
      <c r="F31" s="25">
        <v>26251</v>
      </c>
      <c r="G31" s="25">
        <v>1758</v>
      </c>
      <c r="H31" s="25">
        <v>428746</v>
      </c>
      <c r="I31" s="20">
        <f t="shared" si="6"/>
        <v>564654</v>
      </c>
    </row>
    <row r="32" spans="1:9" ht="12.75">
      <c r="A32" s="4" t="s">
        <v>12</v>
      </c>
      <c r="B32" s="25">
        <v>10919</v>
      </c>
      <c r="C32" s="25">
        <v>0</v>
      </c>
      <c r="D32" s="25">
        <v>0</v>
      </c>
      <c r="E32" s="25">
        <v>2722</v>
      </c>
      <c r="F32" s="25">
        <v>4999</v>
      </c>
      <c r="G32" s="25">
        <v>286</v>
      </c>
      <c r="H32" s="25">
        <v>63746</v>
      </c>
      <c r="I32" s="20">
        <f t="shared" si="6"/>
        <v>82672</v>
      </c>
    </row>
    <row r="33" spans="1:9" ht="12.75">
      <c r="A33" s="4" t="s">
        <v>13</v>
      </c>
      <c r="B33" s="20">
        <f aca="true" t="shared" si="7" ref="B33:I33">SUM(B30:B32)</f>
        <v>408171</v>
      </c>
      <c r="C33" s="20">
        <f t="shared" si="7"/>
        <v>2560</v>
      </c>
      <c r="D33" s="20">
        <f t="shared" si="7"/>
        <v>0</v>
      </c>
      <c r="E33" s="20">
        <f t="shared" si="7"/>
        <v>119502</v>
      </c>
      <c r="F33" s="20">
        <f t="shared" si="7"/>
        <v>246720</v>
      </c>
      <c r="G33" s="20">
        <f t="shared" si="7"/>
        <v>12497</v>
      </c>
      <c r="H33" s="20">
        <f t="shared" si="7"/>
        <v>4340896</v>
      </c>
      <c r="I33" s="20">
        <f t="shared" si="7"/>
        <v>5130346</v>
      </c>
    </row>
    <row r="34" spans="1:9" ht="12.75">
      <c r="A34" s="4" t="s">
        <v>14</v>
      </c>
      <c r="B34" s="20">
        <f aca="true" t="shared" si="8" ref="B34:I34">SUM(B27+B28+B29+B33)</f>
        <v>3592877</v>
      </c>
      <c r="C34" s="20">
        <f t="shared" si="8"/>
        <v>22792</v>
      </c>
      <c r="D34" s="20">
        <f t="shared" si="8"/>
        <v>0</v>
      </c>
      <c r="E34" s="20">
        <f t="shared" si="8"/>
        <v>1220210</v>
      </c>
      <c r="F34" s="20">
        <f t="shared" si="8"/>
        <v>3058091</v>
      </c>
      <c r="G34" s="20">
        <f t="shared" si="8"/>
        <v>143316</v>
      </c>
      <c r="H34" s="20">
        <f t="shared" si="8"/>
        <v>33859329</v>
      </c>
      <c r="I34" s="20">
        <f t="shared" si="8"/>
        <v>41896615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97522</v>
      </c>
      <c r="D42" s="21">
        <f>I16</f>
        <v>55419</v>
      </c>
      <c r="E42" s="21">
        <f>I17</f>
        <v>24851</v>
      </c>
      <c r="F42" s="21">
        <f>I18</f>
        <v>5213</v>
      </c>
      <c r="G42" s="21">
        <f>I22</f>
        <v>12039</v>
      </c>
      <c r="H42" s="21">
        <f>I19</f>
        <v>10697</v>
      </c>
      <c r="I42" s="21">
        <f>I20</f>
        <v>1159</v>
      </c>
      <c r="J42" s="21">
        <f>I21</f>
        <v>183</v>
      </c>
      <c r="K42" s="21"/>
    </row>
    <row r="43" spans="1:11" ht="12.75">
      <c r="A43" t="s">
        <v>21</v>
      </c>
      <c r="C43" s="21">
        <f>SUM(D43:G43)</f>
        <v>192162</v>
      </c>
      <c r="D43" s="21">
        <f>I5</f>
        <v>110844</v>
      </c>
      <c r="E43" s="21">
        <f>I6</f>
        <v>47731</v>
      </c>
      <c r="F43" s="21">
        <f>I7</f>
        <v>10120</v>
      </c>
      <c r="G43" s="21">
        <f>I11</f>
        <v>23467</v>
      </c>
      <c r="H43" s="21">
        <f>I8</f>
        <v>20510</v>
      </c>
      <c r="I43" s="21">
        <f>I9</f>
        <v>2573</v>
      </c>
      <c r="J43" s="21">
        <f>I10</f>
        <v>384</v>
      </c>
      <c r="K43" s="21"/>
    </row>
    <row r="44" spans="1:11" ht="12.75">
      <c r="A44" t="s">
        <v>22</v>
      </c>
      <c r="C44" s="22">
        <f aca="true" t="shared" si="9" ref="C44:J44">C43/C42</f>
        <v>1.9704476938536946</v>
      </c>
      <c r="D44" s="22">
        <f t="shared" si="9"/>
        <v>2.000108266118118</v>
      </c>
      <c r="E44" s="22">
        <f t="shared" si="9"/>
        <v>1.9206872962858637</v>
      </c>
      <c r="F44" s="22">
        <f t="shared" si="9"/>
        <v>1.9413005946671782</v>
      </c>
      <c r="G44" s="22">
        <f t="shared" si="9"/>
        <v>1.94924827643492</v>
      </c>
      <c r="H44" s="22">
        <f t="shared" si="9"/>
        <v>1.9173600074787323</v>
      </c>
      <c r="I44" s="22">
        <f t="shared" si="9"/>
        <v>2.2200172562553924</v>
      </c>
      <c r="J44" s="22">
        <f t="shared" si="9"/>
        <v>2.098360655737705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74093</v>
      </c>
      <c r="D47" s="21">
        <f>H16</f>
        <v>40852</v>
      </c>
      <c r="E47" s="21">
        <f>H17</f>
        <v>19064</v>
      </c>
      <c r="F47" s="21">
        <f>H18</f>
        <v>4276</v>
      </c>
      <c r="G47" s="21">
        <f>H22</f>
        <v>9901</v>
      </c>
      <c r="H47" s="21">
        <f>H19</f>
        <v>8882</v>
      </c>
      <c r="I47" s="21">
        <f>H20</f>
        <v>882</v>
      </c>
      <c r="J47" s="21">
        <f>H21</f>
        <v>137</v>
      </c>
      <c r="K47" s="21"/>
    </row>
    <row r="48" spans="1:11" ht="12.75">
      <c r="A48" t="s">
        <v>21</v>
      </c>
      <c r="C48" s="21">
        <f>SUM(D48:G48)</f>
        <v>156250</v>
      </c>
      <c r="D48" s="21">
        <f>H5</f>
        <v>89362</v>
      </c>
      <c r="E48" s="21">
        <f>H6</f>
        <v>38173</v>
      </c>
      <c r="F48" s="21">
        <f>H7</f>
        <v>8718</v>
      </c>
      <c r="G48" s="21">
        <f>H11</f>
        <v>19997</v>
      </c>
      <c r="H48" s="21">
        <f>H8</f>
        <v>17728</v>
      </c>
      <c r="I48" s="21">
        <f>H9</f>
        <v>1964</v>
      </c>
      <c r="J48" s="21">
        <f>H10</f>
        <v>305</v>
      </c>
      <c r="K48" s="21"/>
    </row>
    <row r="49" spans="1:11" ht="12.75">
      <c r="A49" t="s">
        <v>22</v>
      </c>
      <c r="C49" s="22">
        <f aca="true" t="shared" si="10" ref="C49:J49">C48/C47</f>
        <v>2.108836192352854</v>
      </c>
      <c r="D49" s="22">
        <f t="shared" si="10"/>
        <v>2.1874571624400274</v>
      </c>
      <c r="E49" s="22">
        <f t="shared" si="10"/>
        <v>2.0023604699958035</v>
      </c>
      <c r="F49" s="22">
        <f t="shared" si="10"/>
        <v>2.038821328344247</v>
      </c>
      <c r="G49" s="22">
        <f t="shared" si="10"/>
        <v>2.0196949803050197</v>
      </c>
      <c r="H49" s="22">
        <f t="shared" si="10"/>
        <v>1.995946858815582</v>
      </c>
      <c r="I49" s="22">
        <f t="shared" si="10"/>
        <v>2.2267573696145124</v>
      </c>
      <c r="J49" s="22">
        <f t="shared" si="10"/>
        <v>2.2262773722627736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23429</v>
      </c>
      <c r="D52" s="21">
        <f>SUM(B16:G16)</f>
        <v>14567</v>
      </c>
      <c r="E52" s="21">
        <f>SUM(B17:G17)</f>
        <v>5787</v>
      </c>
      <c r="F52" s="21">
        <f>SUM(B18:G18)</f>
        <v>937</v>
      </c>
      <c r="G52" s="21">
        <f>SUM(H52:J52)</f>
        <v>2138</v>
      </c>
      <c r="H52" s="21">
        <f>SUM(B19:G19)</f>
        <v>1815</v>
      </c>
      <c r="I52" s="21">
        <f>SUM(B20:G20)</f>
        <v>277</v>
      </c>
      <c r="J52" s="21">
        <f>SUM(B21:G21)</f>
        <v>46</v>
      </c>
      <c r="K52" s="21"/>
    </row>
    <row r="53" spans="1:11" ht="12.75">
      <c r="A53" t="s">
        <v>21</v>
      </c>
      <c r="C53" s="21">
        <f>SUM(B12:G12)</f>
        <v>35912</v>
      </c>
      <c r="D53" s="21">
        <f>SUM(B5:G5)</f>
        <v>21482</v>
      </c>
      <c r="E53" s="21">
        <f>SUM(B6:G6)</f>
        <v>9558</v>
      </c>
      <c r="F53" s="21">
        <f>SUM(B7:G7)</f>
        <v>1402</v>
      </c>
      <c r="G53" s="21">
        <f>SUM(H53:J53)</f>
        <v>3470</v>
      </c>
      <c r="H53" s="21">
        <f>SUM(B8:G8)</f>
        <v>2782</v>
      </c>
      <c r="I53" s="21">
        <f>SUM(B9:G9)</f>
        <v>609</v>
      </c>
      <c r="J53" s="21">
        <f>SUM(B10:G10)</f>
        <v>79</v>
      </c>
      <c r="K53" s="21"/>
    </row>
    <row r="54" spans="1:11" ht="12.75">
      <c r="A54" t="s">
        <v>22</v>
      </c>
      <c r="C54" s="22">
        <f aca="true" t="shared" si="11" ref="C54:J54">C53/C52</f>
        <v>1.5328012292458064</v>
      </c>
      <c r="D54" s="22">
        <f t="shared" si="11"/>
        <v>1.4747030960389922</v>
      </c>
      <c r="E54" s="22">
        <f t="shared" si="11"/>
        <v>1.6516329704510109</v>
      </c>
      <c r="F54" s="22">
        <f t="shared" si="11"/>
        <v>1.496264674493063</v>
      </c>
      <c r="G54" s="22">
        <f t="shared" si="11"/>
        <v>1.6230121608980355</v>
      </c>
      <c r="H54" s="22">
        <f t="shared" si="11"/>
        <v>1.5327823691460054</v>
      </c>
      <c r="I54" s="22">
        <f t="shared" si="11"/>
        <v>2.1985559566787005</v>
      </c>
      <c r="J54" s="22">
        <f t="shared" si="11"/>
        <v>1.7173913043478262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23429</v>
      </c>
      <c r="D61" s="21">
        <f>SUM(B16:G16)</f>
        <v>14567</v>
      </c>
      <c r="E61" s="21">
        <f>SUM(B17:G17)</f>
        <v>5787</v>
      </c>
      <c r="F61" s="21">
        <f>SUM(B18:G18)</f>
        <v>937</v>
      </c>
      <c r="G61" s="21">
        <f>SUM(H61:J61)</f>
        <v>2138</v>
      </c>
      <c r="H61" s="21">
        <f>SUM(B19:G19)</f>
        <v>1815</v>
      </c>
      <c r="I61" s="21">
        <f>SUM(B20:G20)</f>
        <v>277</v>
      </c>
      <c r="J61" s="21">
        <f>SUM(B21:G21)</f>
        <v>46</v>
      </c>
      <c r="K61" s="21"/>
    </row>
    <row r="62" spans="1:11" ht="12.75">
      <c r="A62" t="s">
        <v>21</v>
      </c>
      <c r="C62" s="21">
        <f>SUM(B12:G12)</f>
        <v>35912</v>
      </c>
      <c r="D62" s="21">
        <f>SUM(B5:G5)</f>
        <v>21482</v>
      </c>
      <c r="E62" s="21">
        <f>SUM(B6:G6)</f>
        <v>9558</v>
      </c>
      <c r="F62" s="21">
        <f>SUM(B7:G7)</f>
        <v>1402</v>
      </c>
      <c r="G62" s="21">
        <f>SUM(H62:J62)</f>
        <v>3470</v>
      </c>
      <c r="H62" s="21">
        <f>SUM(B8:G8)</f>
        <v>2782</v>
      </c>
      <c r="I62" s="21">
        <f>SUM(B9:G9)</f>
        <v>609</v>
      </c>
      <c r="J62" s="21">
        <f>SUM(B10:G10)</f>
        <v>79</v>
      </c>
      <c r="K62" s="21"/>
    </row>
    <row r="63" spans="1:11" ht="12.75">
      <c r="A63" t="s">
        <v>22</v>
      </c>
      <c r="C63" s="22">
        <f aca="true" t="shared" si="12" ref="C63:J63">C62/C61</f>
        <v>1.5328012292458064</v>
      </c>
      <c r="D63" s="22">
        <f t="shared" si="12"/>
        <v>1.4747030960389922</v>
      </c>
      <c r="E63" s="22">
        <f t="shared" si="12"/>
        <v>1.6516329704510109</v>
      </c>
      <c r="F63" s="22">
        <f t="shared" si="12"/>
        <v>1.496264674493063</v>
      </c>
      <c r="G63" s="22">
        <f t="shared" si="12"/>
        <v>1.6230121608980355</v>
      </c>
      <c r="H63" s="22">
        <f t="shared" si="12"/>
        <v>1.5327823691460054</v>
      </c>
      <c r="I63" s="22">
        <f t="shared" si="12"/>
        <v>2.1985559566787005</v>
      </c>
      <c r="J63" s="22">
        <f t="shared" si="12"/>
        <v>1.7173913043478262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14309</v>
      </c>
      <c r="D66" s="21">
        <f>SUM(F16:G16)</f>
        <v>9348</v>
      </c>
      <c r="E66" s="21">
        <f>SUM(F17:G17)</f>
        <v>3204</v>
      </c>
      <c r="F66" s="21">
        <f>SUM(F18:G18)</f>
        <v>584</v>
      </c>
      <c r="G66" s="21">
        <f>SUM(H66:J66)</f>
        <v>1173</v>
      </c>
      <c r="H66" s="21">
        <f>SUM(F19:G19)</f>
        <v>1025</v>
      </c>
      <c r="I66" s="21">
        <f>SUM(F20:G20)</f>
        <v>123</v>
      </c>
      <c r="J66" s="21">
        <f>SUM(F21:G21)</f>
        <v>25</v>
      </c>
      <c r="K66" s="21"/>
    </row>
    <row r="67" spans="1:11" ht="12.75">
      <c r="A67" t="s">
        <v>21</v>
      </c>
      <c r="C67" s="21">
        <f>SUM(F12:G12)</f>
        <v>15391</v>
      </c>
      <c r="D67" s="21">
        <f>SUM(F5:G5)</f>
        <v>10207</v>
      </c>
      <c r="E67" s="21">
        <f>SUM(F6:G6)</f>
        <v>3346</v>
      </c>
      <c r="F67" s="21">
        <f>SUM(F7:G7)</f>
        <v>609</v>
      </c>
      <c r="G67" s="21">
        <f>SUM(H67:J67)</f>
        <v>1229</v>
      </c>
      <c r="H67" s="21">
        <f>SUM(F8:G8)</f>
        <v>1068</v>
      </c>
      <c r="I67" s="21">
        <f>SUM(F9:G9)</f>
        <v>135</v>
      </c>
      <c r="J67" s="21">
        <f>SUM(F10:G10)</f>
        <v>26</v>
      </c>
      <c r="K67" s="21"/>
    </row>
    <row r="68" spans="1:11" ht="12.75">
      <c r="A68" t="s">
        <v>22</v>
      </c>
      <c r="C68" s="22">
        <f aca="true" t="shared" si="13" ref="C68:J68">C67/C66</f>
        <v>1.0756167447061291</v>
      </c>
      <c r="D68" s="22">
        <f t="shared" si="13"/>
        <v>1.0918913136499786</v>
      </c>
      <c r="E68" s="22">
        <f t="shared" si="13"/>
        <v>1.0443196004993758</v>
      </c>
      <c r="F68" s="22">
        <f t="shared" si="13"/>
        <v>1.042808219178082</v>
      </c>
      <c r="G68" s="22">
        <f t="shared" si="13"/>
        <v>1.0477408354646207</v>
      </c>
      <c r="H68" s="22">
        <f t="shared" si="13"/>
        <v>1.0419512195121952</v>
      </c>
      <c r="I68" s="22">
        <f t="shared" si="13"/>
        <v>1.0975609756097562</v>
      </c>
      <c r="J68" s="22">
        <f t="shared" si="13"/>
        <v>1.04</v>
      </c>
      <c r="K68" s="22"/>
    </row>
    <row r="70" ht="12.75">
      <c r="A70" s="5" t="s">
        <v>71</v>
      </c>
    </row>
    <row r="71" spans="1:11" ht="12.75">
      <c r="A71" t="s">
        <v>20</v>
      </c>
      <c r="C71" s="21">
        <f>B23</f>
        <v>5088</v>
      </c>
      <c r="D71" s="21">
        <f>B16</f>
        <v>2715</v>
      </c>
      <c r="E71" s="21">
        <f>B17</f>
        <v>1595</v>
      </c>
      <c r="F71" s="21">
        <f>B18</f>
        <v>212</v>
      </c>
      <c r="G71" s="21">
        <f>SUM(H71:J71)</f>
        <v>566</v>
      </c>
      <c r="H71" s="21">
        <f>B19</f>
        <v>435</v>
      </c>
      <c r="I71" s="21">
        <f>B20</f>
        <v>119</v>
      </c>
      <c r="J71" s="21">
        <f>B21</f>
        <v>12</v>
      </c>
      <c r="K71" s="21"/>
    </row>
    <row r="72" spans="1:11" ht="12.75">
      <c r="A72" t="s">
        <v>21</v>
      </c>
      <c r="C72" s="21">
        <f>B12</f>
        <v>16340</v>
      </c>
      <c r="D72" s="21">
        <f>B5</f>
        <v>8686</v>
      </c>
      <c r="E72" s="21">
        <f>B6</f>
        <v>5180</v>
      </c>
      <c r="F72" s="21">
        <f>B7</f>
        <v>650</v>
      </c>
      <c r="G72" s="21">
        <f>SUM(H72:J72)</f>
        <v>1824</v>
      </c>
      <c r="H72" s="21">
        <f>B8</f>
        <v>1342</v>
      </c>
      <c r="I72" s="21">
        <f>B9</f>
        <v>438</v>
      </c>
      <c r="J72" s="21">
        <f>B10</f>
        <v>44</v>
      </c>
      <c r="K72" s="21"/>
    </row>
    <row r="73" spans="1:11" ht="12.75">
      <c r="A73" t="s">
        <v>22</v>
      </c>
      <c r="C73" s="22">
        <f aca="true" t="shared" si="14" ref="C73:J73">C72/C71</f>
        <v>3.2114779874213837</v>
      </c>
      <c r="D73" s="22">
        <f t="shared" si="14"/>
        <v>3.1992633517495395</v>
      </c>
      <c r="E73" s="22">
        <f t="shared" si="14"/>
        <v>3.2476489028213167</v>
      </c>
      <c r="F73" s="22">
        <f t="shared" si="14"/>
        <v>3.0660377358490565</v>
      </c>
      <c r="G73" s="22">
        <f t="shared" si="14"/>
        <v>3.222614840989399</v>
      </c>
      <c r="H73" s="22">
        <f t="shared" si="14"/>
        <v>3.085057471264368</v>
      </c>
      <c r="I73" s="22">
        <f t="shared" si="14"/>
        <v>3.680672268907563</v>
      </c>
      <c r="J73" s="22">
        <f t="shared" si="14"/>
        <v>3.6666666666666665</v>
      </c>
      <c r="K73" s="22"/>
    </row>
    <row r="75" ht="12.75">
      <c r="A75" s="5" t="s">
        <v>70</v>
      </c>
    </row>
    <row r="76" spans="1:11" ht="12.75">
      <c r="A76" t="s">
        <v>20</v>
      </c>
      <c r="C76" s="21">
        <f>C23</f>
        <v>23</v>
      </c>
      <c r="D76" s="21">
        <f>C16</f>
        <v>11</v>
      </c>
      <c r="E76" s="21">
        <f>C17</f>
        <v>9</v>
      </c>
      <c r="F76" s="21">
        <f>C18</f>
        <v>0</v>
      </c>
      <c r="G76" s="21">
        <f>SUM(H76:J76)</f>
        <v>3</v>
      </c>
      <c r="H76" s="21">
        <f>C19</f>
        <v>3</v>
      </c>
      <c r="I76" s="21">
        <f>C20</f>
        <v>0</v>
      </c>
      <c r="J76" s="21">
        <f>C21</f>
        <v>0</v>
      </c>
      <c r="K76" s="21"/>
    </row>
    <row r="77" spans="1:11" ht="12.75">
      <c r="A77" t="s">
        <v>21</v>
      </c>
      <c r="C77" s="21">
        <f>C12</f>
        <v>94</v>
      </c>
      <c r="D77" s="21">
        <f>C5</f>
        <v>46</v>
      </c>
      <c r="E77" s="21">
        <f>C6</f>
        <v>35</v>
      </c>
      <c r="F77" s="21">
        <f>C7</f>
        <v>0</v>
      </c>
      <c r="G77" s="21">
        <f>SUM(H77:J77)</f>
        <v>13</v>
      </c>
      <c r="H77" s="21">
        <f>C8</f>
        <v>13</v>
      </c>
      <c r="I77" s="21">
        <f>C9</f>
        <v>0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4.086956521739131</v>
      </c>
      <c r="D78" s="22">
        <f t="shared" si="15"/>
        <v>4.181818181818182</v>
      </c>
      <c r="E78" s="22">
        <f t="shared" si="15"/>
        <v>3.888888888888889</v>
      </c>
      <c r="F78" s="22" t="e">
        <f t="shared" si="15"/>
        <v>#DIV/0!</v>
      </c>
      <c r="G78" s="22">
        <f t="shared" si="15"/>
        <v>4.333333333333333</v>
      </c>
      <c r="H78" s="22">
        <f t="shared" si="15"/>
        <v>4.333333333333333</v>
      </c>
      <c r="I78" s="22" t="e">
        <f t="shared" si="15"/>
        <v>#DIV/0!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4009</v>
      </c>
      <c r="D81" s="21">
        <f>E16</f>
        <v>2493</v>
      </c>
      <c r="E81" s="21">
        <f>E17</f>
        <v>979</v>
      </c>
      <c r="F81" s="21">
        <f>E18</f>
        <v>141</v>
      </c>
      <c r="G81" s="21">
        <f>SUM(H81:J81)</f>
        <v>396</v>
      </c>
      <c r="H81" s="21">
        <f>E19</f>
        <v>352</v>
      </c>
      <c r="I81" s="21">
        <f>E20</f>
        <v>35</v>
      </c>
      <c r="J81" s="21">
        <f>E21</f>
        <v>9</v>
      </c>
      <c r="K81" s="21"/>
    </row>
    <row r="82" spans="1:11" ht="12.75">
      <c r="A82" t="s">
        <v>21</v>
      </c>
      <c r="C82" s="21">
        <f>E12</f>
        <v>4087</v>
      </c>
      <c r="D82" s="21">
        <f>E5</f>
        <v>2543</v>
      </c>
      <c r="E82" s="21">
        <f>E6</f>
        <v>997</v>
      </c>
      <c r="F82" s="21">
        <f>E7</f>
        <v>143</v>
      </c>
      <c r="G82" s="21">
        <f>SUM(H82:J82)</f>
        <v>404</v>
      </c>
      <c r="H82" s="21">
        <f>E8</f>
        <v>359</v>
      </c>
      <c r="I82" s="21">
        <f>E9</f>
        <v>36</v>
      </c>
      <c r="J82" s="21">
        <f>E10</f>
        <v>9</v>
      </c>
      <c r="K82" s="21"/>
    </row>
    <row r="83" spans="1:11" ht="12.75">
      <c r="A83" t="s">
        <v>22</v>
      </c>
      <c r="C83" s="22">
        <f aca="true" t="shared" si="16" ref="C83:J83">C82/C81</f>
        <v>1.0194562234971314</v>
      </c>
      <c r="D83" s="22">
        <f t="shared" si="16"/>
        <v>1.0200561572402727</v>
      </c>
      <c r="E83" s="22">
        <f t="shared" si="16"/>
        <v>1.0183861082737486</v>
      </c>
      <c r="F83" s="22">
        <f t="shared" si="16"/>
        <v>1.0141843971631206</v>
      </c>
      <c r="G83" s="22">
        <f t="shared" si="16"/>
        <v>1.02020202020202</v>
      </c>
      <c r="H83" s="22">
        <f t="shared" si="16"/>
        <v>1.0198863636363635</v>
      </c>
      <c r="I83" s="22">
        <f t="shared" si="16"/>
        <v>1.0285714285714285</v>
      </c>
      <c r="J83" s="22">
        <f t="shared" si="16"/>
        <v>1</v>
      </c>
      <c r="K83" s="8"/>
    </row>
    <row r="85" ht="12.75">
      <c r="A85" s="18" t="s">
        <v>69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41896615</v>
      </c>
      <c r="D94" s="21"/>
      <c r="E94" s="21">
        <f>SUM(E95:E96)</f>
        <v>97522</v>
      </c>
      <c r="F94" s="22">
        <f>C94/E94</f>
        <v>429.6119337175202</v>
      </c>
      <c r="G94" s="21">
        <f>SUM(G95:G96)</f>
        <v>192162</v>
      </c>
      <c r="H94" s="22">
        <f>C94/G94</f>
        <v>218.02757569134377</v>
      </c>
    </row>
    <row r="95" spans="1:8" ht="12.75">
      <c r="A95" t="s">
        <v>23</v>
      </c>
      <c r="C95" s="21">
        <f>H34</f>
        <v>33859329</v>
      </c>
      <c r="D95" s="21"/>
      <c r="E95" s="21">
        <f>H23</f>
        <v>74093</v>
      </c>
      <c r="F95" s="22">
        <f>C95/E95</f>
        <v>456.9841820414884</v>
      </c>
      <c r="G95" s="21">
        <f>H12</f>
        <v>156250</v>
      </c>
      <c r="H95" s="22">
        <f>C95/G95</f>
        <v>216.6997056</v>
      </c>
    </row>
    <row r="96" spans="1:8" ht="12.75">
      <c r="A96" t="s">
        <v>34</v>
      </c>
      <c r="C96" s="21">
        <f>SUM(B34:G34)</f>
        <v>8037286</v>
      </c>
      <c r="D96" s="21"/>
      <c r="E96" s="21">
        <f>SUM(B23:G23)</f>
        <v>23429</v>
      </c>
      <c r="F96" s="22">
        <f>C96/E96</f>
        <v>343.0486149643604</v>
      </c>
      <c r="G96" s="21">
        <f>SUM(B12:G12)</f>
        <v>35912</v>
      </c>
      <c r="H96" s="22">
        <f>C96/G96</f>
        <v>223.80502339051014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24014381</v>
      </c>
      <c r="D98" s="21"/>
      <c r="E98" s="21">
        <f>SUM(E99:E100)</f>
        <v>55419</v>
      </c>
      <c r="F98" s="22">
        <f>C98/E98</f>
        <v>433.3239683141161</v>
      </c>
      <c r="G98" s="21">
        <f>SUM(G99:G100)</f>
        <v>110844</v>
      </c>
      <c r="H98" s="22">
        <f>C98/G98</f>
        <v>216.65025621594313</v>
      </c>
    </row>
    <row r="99" spans="1:8" ht="12.75">
      <c r="A99" t="s">
        <v>23</v>
      </c>
      <c r="C99" s="21">
        <f>H27</f>
        <v>19206730</v>
      </c>
      <c r="D99" s="21"/>
      <c r="E99" s="21">
        <f>H16</f>
        <v>40852</v>
      </c>
      <c r="F99" s="22">
        <f>C99/E99</f>
        <v>470.1539704298443</v>
      </c>
      <c r="G99" s="21">
        <f>H5</f>
        <v>89362</v>
      </c>
      <c r="H99" s="22">
        <f>C99/G99</f>
        <v>214.93173832277702</v>
      </c>
    </row>
    <row r="100" spans="1:8" ht="12.75">
      <c r="A100" t="s">
        <v>34</v>
      </c>
      <c r="C100" s="21">
        <f>SUM(B27:G27)</f>
        <v>4807651</v>
      </c>
      <c r="D100" s="21"/>
      <c r="E100" s="21">
        <f>SUM(B16:G16)</f>
        <v>14567</v>
      </c>
      <c r="F100" s="22">
        <f>C100/E100</f>
        <v>330.037138738244</v>
      </c>
      <c r="G100" s="21">
        <f>SUM(B5:G5)</f>
        <v>21482</v>
      </c>
      <c r="H100" s="22">
        <f>C100/G100</f>
        <v>223.79904105762964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10610967</v>
      </c>
      <c r="D102" s="21"/>
      <c r="E102" s="21">
        <f>SUM(E103:E104)</f>
        <v>24851</v>
      </c>
      <c r="F102" s="22">
        <f>C102/E102</f>
        <v>426.98350166995294</v>
      </c>
      <c r="G102" s="21">
        <f>SUM(G103:G104)</f>
        <v>47731</v>
      </c>
      <c r="H102" s="22">
        <f>C102/G102</f>
        <v>222.30766168737298</v>
      </c>
    </row>
    <row r="103" spans="1:8" ht="12.75">
      <c r="A103" t="s">
        <v>23</v>
      </c>
      <c r="C103" s="21">
        <f>H28</f>
        <v>8480882</v>
      </c>
      <c r="D103" s="21"/>
      <c r="E103" s="21">
        <f>H17</f>
        <v>19064</v>
      </c>
      <c r="F103" s="22">
        <f>C103/E103</f>
        <v>444.86372219890893</v>
      </c>
      <c r="G103" s="21">
        <f>H6</f>
        <v>38173</v>
      </c>
      <c r="H103" s="22">
        <f>C103/G103</f>
        <v>222.16964870458176</v>
      </c>
    </row>
    <row r="104" spans="1:8" ht="12.75">
      <c r="A104" t="s">
        <v>34</v>
      </c>
      <c r="C104" s="21">
        <f>SUM(B28:G28)</f>
        <v>2130085</v>
      </c>
      <c r="D104" s="21"/>
      <c r="E104" s="21">
        <f>SUM(B17:G17)</f>
        <v>5787</v>
      </c>
      <c r="F104" s="22">
        <f>C104/E104</f>
        <v>368.0810437186798</v>
      </c>
      <c r="G104" s="21">
        <f>SUM(B6:G6)</f>
        <v>9558</v>
      </c>
      <c r="H104" s="22">
        <f>C104/G104</f>
        <v>222.8588616865453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2140921</v>
      </c>
      <c r="D106" s="21"/>
      <c r="E106" s="21">
        <f>SUM(E107:E108)</f>
        <v>5213</v>
      </c>
      <c r="F106" s="22">
        <f>C106/E106</f>
        <v>410.6888547861116</v>
      </c>
      <c r="G106" s="21">
        <f>SUM(G107:G108)</f>
        <v>10120</v>
      </c>
      <c r="H106" s="22">
        <f>C106/G106</f>
        <v>211.5534584980237</v>
      </c>
    </row>
    <row r="107" spans="1:8" ht="12.75">
      <c r="A107" t="s">
        <v>23</v>
      </c>
      <c r="C107" s="21">
        <f>H29</f>
        <v>1830821</v>
      </c>
      <c r="D107" s="21"/>
      <c r="E107" s="21">
        <f>H18</f>
        <v>4276</v>
      </c>
      <c r="F107" s="22">
        <f>C107/E107</f>
        <v>428.16206735266604</v>
      </c>
      <c r="G107" s="21">
        <f>H7</f>
        <v>8718</v>
      </c>
      <c r="H107" s="22">
        <f>C107/G107</f>
        <v>210.00470291351226</v>
      </c>
    </row>
    <row r="108" spans="1:8" ht="12.75">
      <c r="A108" t="s">
        <v>34</v>
      </c>
      <c r="C108" s="21">
        <f>SUM(B29:G29)</f>
        <v>310100</v>
      </c>
      <c r="D108" s="21"/>
      <c r="E108" s="21">
        <f>SUM(B18:G18)</f>
        <v>937</v>
      </c>
      <c r="F108" s="22">
        <f>C108/E108</f>
        <v>330.9498399146211</v>
      </c>
      <c r="G108" s="21">
        <f>SUM(B7:G7)</f>
        <v>1402</v>
      </c>
      <c r="H108" s="22">
        <f>C108/G108</f>
        <v>221.18402282453638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5130346</v>
      </c>
      <c r="D110" s="21"/>
      <c r="E110" s="21">
        <f>SUM(E111:E112)</f>
        <v>12039</v>
      </c>
      <c r="F110" s="22">
        <f>C110/E110</f>
        <v>426.1438657695822</v>
      </c>
      <c r="G110" s="21">
        <f>SUM(G111:G112)</f>
        <v>23467</v>
      </c>
      <c r="H110" s="22">
        <f>C110/G110</f>
        <v>218.61959347168363</v>
      </c>
    </row>
    <row r="111" spans="1:8" ht="12.75">
      <c r="A111" s="11" t="s">
        <v>23</v>
      </c>
      <c r="C111" s="21">
        <f>H33</f>
        <v>4340896</v>
      </c>
      <c r="D111" s="21"/>
      <c r="E111" s="21">
        <f>H22</f>
        <v>9901</v>
      </c>
      <c r="F111" s="22">
        <f>C111/E111</f>
        <v>438.43005756994245</v>
      </c>
      <c r="G111" s="21">
        <f>H11</f>
        <v>19997</v>
      </c>
      <c r="H111" s="22">
        <f>C111/G111</f>
        <v>217.07736160424065</v>
      </c>
    </row>
    <row r="112" spans="1:8" ht="12.75">
      <c r="A112" s="11" t="s">
        <v>34</v>
      </c>
      <c r="C112" s="21">
        <f>SUM(B33:G33)</f>
        <v>789450</v>
      </c>
      <c r="D112" s="21"/>
      <c r="E112" s="21">
        <f>SUM(B22:G22)</f>
        <v>2138</v>
      </c>
      <c r="F112" s="22">
        <f>C112/E112</f>
        <v>369.2469597754911</v>
      </c>
      <c r="G112" s="21">
        <f>SUM(B11:G11)</f>
        <v>3470</v>
      </c>
      <c r="H112" s="22">
        <f>C112/G112</f>
        <v>227.50720461095102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4483020</v>
      </c>
      <c r="D114" s="21"/>
      <c r="E114" s="21">
        <f>SUM(E115:E116)</f>
        <v>10697</v>
      </c>
      <c r="F114" s="22">
        <f>C114/E114</f>
        <v>419.0913340188838</v>
      </c>
      <c r="G114" s="21">
        <f>SUM(G115:G116)</f>
        <v>20510</v>
      </c>
      <c r="H114" s="22">
        <f>C114/G114</f>
        <v>218.5772793759142</v>
      </c>
    </row>
    <row r="115" spans="1:8" ht="12.75">
      <c r="A115" t="s">
        <v>23</v>
      </c>
      <c r="C115" s="21">
        <f>H30</f>
        <v>3848404</v>
      </c>
      <c r="D115" s="21"/>
      <c r="E115" s="21">
        <f>H19</f>
        <v>8882</v>
      </c>
      <c r="F115" s="22">
        <f>C115/E115</f>
        <v>433.28124296329656</v>
      </c>
      <c r="G115" s="21">
        <f>H8</f>
        <v>17728</v>
      </c>
      <c r="H115" s="22">
        <f>C115/G115</f>
        <v>217.08055054151623</v>
      </c>
    </row>
    <row r="116" spans="1:8" ht="12.75">
      <c r="A116" t="s">
        <v>34</v>
      </c>
      <c r="C116" s="21">
        <f>SUM(B30:G30)</f>
        <v>634616</v>
      </c>
      <c r="D116" s="21"/>
      <c r="E116" s="21">
        <f>SUM(B19:G19)</f>
        <v>1815</v>
      </c>
      <c r="F116" s="22">
        <f>C116/E116</f>
        <v>349.6506887052342</v>
      </c>
      <c r="G116" s="21">
        <f>SUM(B8:G8)</f>
        <v>2782</v>
      </c>
      <c r="H116" s="22">
        <f>C116/G116</f>
        <v>228.11502516175415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564654</v>
      </c>
      <c r="D118" s="21"/>
      <c r="E118" s="21">
        <f>SUM(E119:E120)</f>
        <v>1159</v>
      </c>
      <c r="F118" s="22">
        <f>C118/E118</f>
        <v>487.190681622088</v>
      </c>
      <c r="G118" s="21">
        <f>SUM(G119:G120)</f>
        <v>2573</v>
      </c>
      <c r="H118" s="22">
        <f>C118/G118</f>
        <v>219.45355616012438</v>
      </c>
    </row>
    <row r="119" spans="1:8" ht="12.75">
      <c r="A119" t="s">
        <v>23</v>
      </c>
      <c r="C119" s="21">
        <f>H31</f>
        <v>428746</v>
      </c>
      <c r="D119" s="21"/>
      <c r="E119" s="21">
        <f>H20</f>
        <v>882</v>
      </c>
      <c r="F119" s="22">
        <f>C119/E119</f>
        <v>486.1065759637188</v>
      </c>
      <c r="G119" s="21">
        <f>H9</f>
        <v>1964</v>
      </c>
      <c r="H119" s="22">
        <f>C119/G119</f>
        <v>218.30244399185335</v>
      </c>
    </row>
    <row r="120" spans="1:8" ht="12.75">
      <c r="A120" t="s">
        <v>34</v>
      </c>
      <c r="C120" s="21">
        <f>SUM(B31:G31)</f>
        <v>135908</v>
      </c>
      <c r="D120" s="21"/>
      <c r="E120" s="21">
        <f>SUM(B20:G20)</f>
        <v>277</v>
      </c>
      <c r="F120" s="22">
        <f>C120/E120</f>
        <v>490.6425992779783</v>
      </c>
      <c r="G120" s="21">
        <f>SUM(B9:G9)</f>
        <v>609</v>
      </c>
      <c r="H120" s="22">
        <f>C120/G120</f>
        <v>223.16584564860426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82672</v>
      </c>
      <c r="D122" s="21"/>
      <c r="E122" s="21">
        <f>SUM(E123:E124)</f>
        <v>183</v>
      </c>
      <c r="F122" s="22">
        <f>C122/E122</f>
        <v>451.75956284153006</v>
      </c>
      <c r="G122" s="21">
        <f>SUM(G123:G124)</f>
        <v>384</v>
      </c>
      <c r="H122" s="22">
        <f>C122/G122</f>
        <v>215.29166666666666</v>
      </c>
    </row>
    <row r="123" spans="1:8" ht="12.75">
      <c r="A123" t="s">
        <v>23</v>
      </c>
      <c r="C123" s="21">
        <f>H32</f>
        <v>63746</v>
      </c>
      <c r="D123" s="21"/>
      <c r="E123" s="21">
        <f>H21</f>
        <v>137</v>
      </c>
      <c r="F123" s="22">
        <f>C123/E123</f>
        <v>465.2992700729927</v>
      </c>
      <c r="G123" s="21">
        <f>H10</f>
        <v>305</v>
      </c>
      <c r="H123" s="22">
        <f>C123/G123</f>
        <v>209.0032786885246</v>
      </c>
    </row>
    <row r="124" spans="1:8" ht="12.75">
      <c r="A124" t="s">
        <v>34</v>
      </c>
      <c r="C124" s="21">
        <f>SUM(B32:G32)</f>
        <v>18926</v>
      </c>
      <c r="D124" s="21"/>
      <c r="E124" s="21">
        <f>SUM(B21:G21)</f>
        <v>46</v>
      </c>
      <c r="F124" s="22">
        <f>C124/E124</f>
        <v>411.4347826086956</v>
      </c>
      <c r="G124" s="21">
        <f>SUM(B10:G10)</f>
        <v>79</v>
      </c>
      <c r="H124" s="22">
        <f>C124/G124</f>
        <v>239.56962025316454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8671902</v>
      </c>
      <c r="D130" s="21"/>
      <c r="E130" s="21">
        <f aca="true" t="shared" si="19" ref="E130:K130">SUM(E131:E134)</f>
        <v>4807651</v>
      </c>
      <c r="F130" s="21">
        <f t="shared" si="19"/>
        <v>2130085</v>
      </c>
      <c r="G130" s="21">
        <f t="shared" si="19"/>
        <v>310100</v>
      </c>
      <c r="H130" s="21">
        <f t="shared" si="19"/>
        <v>789450</v>
      </c>
      <c r="I130" s="21">
        <f t="shared" si="19"/>
        <v>634616</v>
      </c>
      <c r="J130" s="21">
        <f t="shared" si="19"/>
        <v>135908</v>
      </c>
      <c r="K130" s="21">
        <f t="shared" si="19"/>
        <v>18926</v>
      </c>
    </row>
    <row r="131" spans="1:11" ht="12.75">
      <c r="A131" t="s">
        <v>4</v>
      </c>
      <c r="C131" s="21">
        <f t="shared" si="18"/>
        <v>3427330</v>
      </c>
      <c r="D131" s="21"/>
      <c r="E131" s="21">
        <f>SUM(F27:G27)</f>
        <v>2135560</v>
      </c>
      <c r="F131" s="21">
        <f>SUM(F28:G28)</f>
        <v>683415</v>
      </c>
      <c r="G131" s="21">
        <f>SUM(F29:G29)</f>
        <v>123215</v>
      </c>
      <c r="H131" s="21">
        <f>SUM(I131:K131)</f>
        <v>259217</v>
      </c>
      <c r="I131" s="21">
        <f>SUM(F30:G30)</f>
        <v>225923</v>
      </c>
      <c r="J131" s="21">
        <f>SUM(F31:G31)</f>
        <v>28009</v>
      </c>
      <c r="K131" s="21">
        <f>SUM(F32:G32)</f>
        <v>5285</v>
      </c>
    </row>
    <row r="132" spans="1:11" ht="12.75">
      <c r="A132" t="s">
        <v>71</v>
      </c>
      <c r="C132" s="21">
        <f t="shared" si="18"/>
        <v>3892691</v>
      </c>
      <c r="D132" s="21"/>
      <c r="E132" s="21">
        <f>B27</f>
        <v>1900386</v>
      </c>
      <c r="F132" s="21">
        <f>B28</f>
        <v>1139919</v>
      </c>
      <c r="G132" s="21">
        <f>B29</f>
        <v>144401</v>
      </c>
      <c r="H132" s="21">
        <f>SUM(I132:K132)</f>
        <v>408171</v>
      </c>
      <c r="I132" s="21">
        <f>B30</f>
        <v>299814</v>
      </c>
      <c r="J132" s="21">
        <f>B31</f>
        <v>97438</v>
      </c>
      <c r="K132" s="21">
        <f>B32</f>
        <v>10919</v>
      </c>
    </row>
    <row r="133" spans="1:11" ht="12.75">
      <c r="A133" t="s">
        <v>70</v>
      </c>
      <c r="C133" s="21">
        <f t="shared" si="18"/>
        <v>25352</v>
      </c>
      <c r="D133" s="21"/>
      <c r="E133" s="21">
        <f>C27</f>
        <v>11111</v>
      </c>
      <c r="F133" s="21">
        <f>C28</f>
        <v>9121</v>
      </c>
      <c r="G133" s="21">
        <f>C29</f>
        <v>0</v>
      </c>
      <c r="H133" s="21">
        <f>SUM(I133:K133)</f>
        <v>2560</v>
      </c>
      <c r="I133" s="21">
        <f>C30</f>
        <v>2560</v>
      </c>
      <c r="J133" s="21">
        <f>C31</f>
        <v>0</v>
      </c>
      <c r="K133" s="21">
        <f>C32</f>
        <v>0</v>
      </c>
    </row>
    <row r="134" spans="1:11" ht="12.75">
      <c r="A134" t="s">
        <v>2</v>
      </c>
      <c r="C134" s="21">
        <f t="shared" si="18"/>
        <v>1326529</v>
      </c>
      <c r="D134" s="21"/>
      <c r="E134" s="21">
        <f>E27</f>
        <v>760594</v>
      </c>
      <c r="F134" s="21">
        <f>E28</f>
        <v>297630</v>
      </c>
      <c r="G134" s="21">
        <f>E29</f>
        <v>42484</v>
      </c>
      <c r="H134" s="21">
        <f>SUM(I134:K134)</f>
        <v>119502</v>
      </c>
      <c r="I134" s="21">
        <f>E30</f>
        <v>106319</v>
      </c>
      <c r="J134" s="21">
        <f>E31</f>
        <v>10461</v>
      </c>
      <c r="K134" s="21">
        <f>E32</f>
        <v>2722</v>
      </c>
    </row>
    <row r="135" spans="1:11" ht="12.75">
      <c r="A135" t="s">
        <v>69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3427330</v>
      </c>
      <c r="E141" s="22">
        <f>B141/C66</f>
        <v>239.52267803480328</v>
      </c>
      <c r="G141" s="22">
        <f>B141/C67</f>
        <v>222.68403612500813</v>
      </c>
    </row>
    <row r="142" spans="1:7" ht="12.75">
      <c r="A142" t="s">
        <v>71</v>
      </c>
      <c r="B142" s="21">
        <f>C132</f>
        <v>3892691</v>
      </c>
      <c r="E142" s="22">
        <f>B142/C71</f>
        <v>765.0729166666666</v>
      </c>
      <c r="G142" s="22">
        <f>B142/C72</f>
        <v>238.23078335373316</v>
      </c>
    </row>
    <row r="143" spans="1:7" ht="12.75">
      <c r="A143" t="s">
        <v>70</v>
      </c>
      <c r="B143" s="21">
        <f>C133</f>
        <v>25352</v>
      </c>
      <c r="E143" s="22">
        <f>B143/C76</f>
        <v>1102.2608695652175</v>
      </c>
      <c r="G143" s="22">
        <f>B143/C77</f>
        <v>269.70212765957444</v>
      </c>
    </row>
    <row r="144" spans="1:7" ht="12.75">
      <c r="A144" t="s">
        <v>2</v>
      </c>
      <c r="B144" s="21">
        <f>C134</f>
        <v>1326529</v>
      </c>
      <c r="E144" s="22">
        <f>B144/C81</f>
        <v>330.88775255674733</v>
      </c>
      <c r="G144" s="22">
        <f>B144/C82</f>
        <v>324.5727917788109</v>
      </c>
    </row>
    <row r="145" spans="1:7" ht="12.75">
      <c r="A145" t="s">
        <v>69</v>
      </c>
      <c r="B145" s="21">
        <f>C135</f>
        <v>0</v>
      </c>
      <c r="E145" s="28" t="e">
        <f>B145/C86</f>
        <v>#DIV/0!</v>
      </c>
      <c r="G145" s="28" t="e">
        <f>B145/C87</f>
        <v>#DIV/0!</v>
      </c>
    </row>
  </sheetData>
  <sheetProtection selectLockedCells="1" selectUnlockedCells="1"/>
  <printOptions horizontalCentered="1" verticalCentered="1"/>
  <pageMargins left="0.5" right="0.5" top="1" bottom="0.7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2">
      <selection activeCell="I33" sqref="I33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71</v>
      </c>
      <c r="C4" s="14" t="s">
        <v>70</v>
      </c>
      <c r="D4" s="14" t="s">
        <v>69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10" ht="12.75">
      <c r="A5" s="4" t="s">
        <v>7</v>
      </c>
      <c r="B5" s="25">
        <v>8744</v>
      </c>
      <c r="C5" s="25">
        <v>101</v>
      </c>
      <c r="D5" s="25">
        <v>0</v>
      </c>
      <c r="E5" s="25">
        <v>2477</v>
      </c>
      <c r="F5" s="25">
        <v>9913</v>
      </c>
      <c r="G5" s="25">
        <v>364</v>
      </c>
      <c r="H5" s="25">
        <v>90913</v>
      </c>
      <c r="I5" s="20">
        <f aca="true" t="shared" si="0" ref="I5:I11">SUM(B5:H5)</f>
        <v>112512</v>
      </c>
      <c r="J5" s="20"/>
    </row>
    <row r="6" spans="1:9" ht="12.75">
      <c r="A6" s="4" t="s">
        <v>8</v>
      </c>
      <c r="B6" s="25">
        <v>5217</v>
      </c>
      <c r="C6" s="25">
        <v>39</v>
      </c>
      <c r="D6" s="25">
        <v>0</v>
      </c>
      <c r="E6" s="25">
        <v>1012</v>
      </c>
      <c r="F6" s="25">
        <v>3295</v>
      </c>
      <c r="G6" s="25">
        <v>67</v>
      </c>
      <c r="H6" s="25">
        <v>38796</v>
      </c>
      <c r="I6" s="20">
        <f t="shared" si="0"/>
        <v>48426</v>
      </c>
    </row>
    <row r="7" spans="1:9" ht="12.75">
      <c r="A7" s="4" t="s">
        <v>9</v>
      </c>
      <c r="B7" s="25">
        <v>630</v>
      </c>
      <c r="C7" s="25">
        <v>0</v>
      </c>
      <c r="D7" s="25">
        <v>0</v>
      </c>
      <c r="E7" s="25">
        <v>139</v>
      </c>
      <c r="F7" s="25">
        <v>597</v>
      </c>
      <c r="G7" s="25">
        <v>19</v>
      </c>
      <c r="H7" s="25">
        <v>8841</v>
      </c>
      <c r="I7" s="20">
        <f t="shared" si="0"/>
        <v>10226</v>
      </c>
    </row>
    <row r="8" spans="1:9" ht="12.75">
      <c r="A8" s="4" t="s">
        <v>10</v>
      </c>
      <c r="B8" s="25">
        <v>1347</v>
      </c>
      <c r="C8" s="25">
        <v>5</v>
      </c>
      <c r="D8" s="25">
        <v>0</v>
      </c>
      <c r="E8" s="25">
        <v>348</v>
      </c>
      <c r="F8" s="25">
        <v>1039</v>
      </c>
      <c r="G8" s="25">
        <v>36</v>
      </c>
      <c r="H8" s="25">
        <v>18030</v>
      </c>
      <c r="I8" s="20">
        <f t="shared" si="0"/>
        <v>20805</v>
      </c>
    </row>
    <row r="9" spans="1:9" ht="12.75">
      <c r="A9" s="4" t="s">
        <v>11</v>
      </c>
      <c r="B9" s="25">
        <v>419</v>
      </c>
      <c r="C9" s="25">
        <v>16</v>
      </c>
      <c r="D9" s="25">
        <v>0</v>
      </c>
      <c r="E9" s="25">
        <v>35</v>
      </c>
      <c r="F9" s="25">
        <v>131</v>
      </c>
      <c r="G9" s="25">
        <v>6</v>
      </c>
      <c r="H9" s="25">
        <v>2018</v>
      </c>
      <c r="I9" s="20">
        <f t="shared" si="0"/>
        <v>2625</v>
      </c>
    </row>
    <row r="10" spans="1:9" ht="12.75">
      <c r="A10" s="4" t="s">
        <v>12</v>
      </c>
      <c r="B10" s="25">
        <v>36</v>
      </c>
      <c r="C10" s="25">
        <v>4</v>
      </c>
      <c r="D10" s="25">
        <v>0</v>
      </c>
      <c r="E10" s="25">
        <v>9</v>
      </c>
      <c r="F10" s="25">
        <v>24</v>
      </c>
      <c r="G10" s="25">
        <v>1</v>
      </c>
      <c r="H10" s="25">
        <v>293</v>
      </c>
      <c r="I10" s="20">
        <f t="shared" si="0"/>
        <v>367</v>
      </c>
    </row>
    <row r="11" spans="1:9" ht="12.75">
      <c r="A11" s="4" t="s">
        <v>13</v>
      </c>
      <c r="B11" s="20">
        <f>SUM((B8:B10))</f>
        <v>1802</v>
      </c>
      <c r="C11" s="20">
        <f aca="true" t="shared" si="1" ref="C11:H11">SUM(C8:C10)</f>
        <v>25</v>
      </c>
      <c r="D11" s="20">
        <f t="shared" si="1"/>
        <v>0</v>
      </c>
      <c r="E11" s="20">
        <f t="shared" si="1"/>
        <v>392</v>
      </c>
      <c r="F11" s="20">
        <f t="shared" si="1"/>
        <v>1194</v>
      </c>
      <c r="G11" s="20">
        <f t="shared" si="1"/>
        <v>43</v>
      </c>
      <c r="H11" s="20">
        <f t="shared" si="1"/>
        <v>20341</v>
      </c>
      <c r="I11" s="20">
        <f t="shared" si="0"/>
        <v>23797</v>
      </c>
    </row>
    <row r="12" spans="1:9" ht="12.75">
      <c r="A12" s="4" t="s">
        <v>14</v>
      </c>
      <c r="B12" s="20">
        <f aca="true" t="shared" si="2" ref="B12:I12">SUM(B5+B6+B7+B11)</f>
        <v>16393</v>
      </c>
      <c r="C12" s="20">
        <f t="shared" si="2"/>
        <v>165</v>
      </c>
      <c r="D12" s="20">
        <f t="shared" si="2"/>
        <v>0</v>
      </c>
      <c r="E12" s="20">
        <f t="shared" si="2"/>
        <v>4020</v>
      </c>
      <c r="F12" s="20">
        <f t="shared" si="2"/>
        <v>14999</v>
      </c>
      <c r="G12" s="20">
        <f t="shared" si="2"/>
        <v>493</v>
      </c>
      <c r="H12" s="20">
        <f t="shared" si="2"/>
        <v>158891</v>
      </c>
      <c r="I12" s="20">
        <f t="shared" si="2"/>
        <v>194961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71</v>
      </c>
      <c r="C15" s="14" t="s">
        <v>70</v>
      </c>
      <c r="D15" s="14" t="s">
        <v>69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2746</v>
      </c>
      <c r="C16" s="25">
        <v>30</v>
      </c>
      <c r="D16" s="25">
        <v>0</v>
      </c>
      <c r="E16" s="25">
        <v>2425</v>
      </c>
      <c r="F16" s="25">
        <v>9107</v>
      </c>
      <c r="G16" s="25">
        <v>324</v>
      </c>
      <c r="H16" s="25">
        <v>41702</v>
      </c>
      <c r="I16" s="20">
        <f aca="true" t="shared" si="3" ref="I16:I22">SUM(B16:H16)</f>
        <v>56334</v>
      </c>
    </row>
    <row r="17" spans="1:9" ht="12.75">
      <c r="A17" s="4" t="s">
        <v>8</v>
      </c>
      <c r="B17" s="25">
        <v>1609</v>
      </c>
      <c r="C17" s="25">
        <v>10</v>
      </c>
      <c r="D17" s="25">
        <v>0</v>
      </c>
      <c r="E17" s="25">
        <v>992</v>
      </c>
      <c r="F17" s="25">
        <v>3161</v>
      </c>
      <c r="G17" s="25">
        <v>59</v>
      </c>
      <c r="H17" s="25">
        <v>19427</v>
      </c>
      <c r="I17" s="20">
        <f t="shared" si="3"/>
        <v>25258</v>
      </c>
    </row>
    <row r="18" spans="1:9" ht="12.75">
      <c r="A18" s="4" t="s">
        <v>9</v>
      </c>
      <c r="B18" s="25">
        <v>207</v>
      </c>
      <c r="C18" s="25">
        <v>0</v>
      </c>
      <c r="D18" s="25">
        <v>0</v>
      </c>
      <c r="E18" s="25">
        <v>137</v>
      </c>
      <c r="F18" s="25">
        <v>574</v>
      </c>
      <c r="G18" s="25">
        <v>18</v>
      </c>
      <c r="H18" s="25">
        <v>4324</v>
      </c>
      <c r="I18" s="20">
        <f t="shared" si="3"/>
        <v>5260</v>
      </c>
    </row>
    <row r="19" spans="1:9" ht="12.75">
      <c r="A19" s="4" t="s">
        <v>10</v>
      </c>
      <c r="B19" s="25">
        <v>440</v>
      </c>
      <c r="C19" s="25">
        <v>1</v>
      </c>
      <c r="D19" s="25">
        <v>0</v>
      </c>
      <c r="E19" s="25">
        <v>340</v>
      </c>
      <c r="F19" s="25">
        <v>997</v>
      </c>
      <c r="G19" s="25">
        <v>34</v>
      </c>
      <c r="H19" s="25">
        <v>9056</v>
      </c>
      <c r="I19" s="20">
        <f t="shared" si="3"/>
        <v>10868</v>
      </c>
    </row>
    <row r="20" spans="1:9" ht="12.75">
      <c r="A20" s="4" t="s">
        <v>11</v>
      </c>
      <c r="B20" s="25">
        <v>115</v>
      </c>
      <c r="C20" s="25">
        <v>4</v>
      </c>
      <c r="D20" s="25">
        <v>0</v>
      </c>
      <c r="E20" s="25">
        <v>34</v>
      </c>
      <c r="F20" s="25">
        <v>123</v>
      </c>
      <c r="G20" s="25">
        <v>5</v>
      </c>
      <c r="H20" s="25">
        <v>893</v>
      </c>
      <c r="I20" s="20">
        <f t="shared" si="3"/>
        <v>1174</v>
      </c>
    </row>
    <row r="21" spans="1:9" ht="12.75">
      <c r="A21" s="4" t="s">
        <v>12</v>
      </c>
      <c r="B21" s="25">
        <v>17</v>
      </c>
      <c r="C21" s="25">
        <v>1</v>
      </c>
      <c r="D21" s="25">
        <v>0</v>
      </c>
      <c r="E21" s="25">
        <v>9</v>
      </c>
      <c r="F21" s="25">
        <v>23</v>
      </c>
      <c r="G21" s="25">
        <v>1</v>
      </c>
      <c r="H21" s="25">
        <v>136</v>
      </c>
      <c r="I21" s="20">
        <f t="shared" si="3"/>
        <v>187</v>
      </c>
    </row>
    <row r="22" spans="1:9" ht="12.75">
      <c r="A22" s="4" t="s">
        <v>13</v>
      </c>
      <c r="B22" s="20">
        <f aca="true" t="shared" si="4" ref="B22:H22">SUM(B19:B21)</f>
        <v>572</v>
      </c>
      <c r="C22" s="20">
        <f t="shared" si="4"/>
        <v>6</v>
      </c>
      <c r="D22" s="20">
        <f t="shared" si="4"/>
        <v>0</v>
      </c>
      <c r="E22" s="20">
        <f t="shared" si="4"/>
        <v>383</v>
      </c>
      <c r="F22" s="20">
        <f t="shared" si="4"/>
        <v>1143</v>
      </c>
      <c r="G22" s="20">
        <f t="shared" si="4"/>
        <v>40</v>
      </c>
      <c r="H22" s="20">
        <f t="shared" si="4"/>
        <v>10085</v>
      </c>
      <c r="I22" s="20">
        <f t="shared" si="3"/>
        <v>12229</v>
      </c>
    </row>
    <row r="23" spans="1:9" ht="12.75">
      <c r="A23" s="4" t="s">
        <v>14</v>
      </c>
      <c r="B23" s="20">
        <f aca="true" t="shared" si="5" ref="B23:I23">SUM(B16+B17+B18+B22)</f>
        <v>5134</v>
      </c>
      <c r="C23" s="20">
        <f t="shared" si="5"/>
        <v>46</v>
      </c>
      <c r="D23" s="20">
        <f t="shared" si="5"/>
        <v>0</v>
      </c>
      <c r="E23" s="20">
        <f t="shared" si="5"/>
        <v>3937</v>
      </c>
      <c r="F23" s="20">
        <f t="shared" si="5"/>
        <v>13985</v>
      </c>
      <c r="G23" s="20">
        <f t="shared" si="5"/>
        <v>441</v>
      </c>
      <c r="H23" s="20">
        <f t="shared" si="5"/>
        <v>75538</v>
      </c>
      <c r="I23" s="20">
        <f t="shared" si="5"/>
        <v>99081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71</v>
      </c>
      <c r="C26" s="14" t="s">
        <v>70</v>
      </c>
      <c r="D26" s="14" t="s">
        <v>69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1996812</v>
      </c>
      <c r="C27" s="25">
        <v>24721</v>
      </c>
      <c r="D27" s="25">
        <v>0</v>
      </c>
      <c r="E27" s="25">
        <v>758590</v>
      </c>
      <c r="F27" s="25">
        <v>2156649</v>
      </c>
      <c r="G27" s="25">
        <v>111303</v>
      </c>
      <c r="H27" s="25">
        <v>20431601</v>
      </c>
      <c r="I27" s="20">
        <f aca="true" t="shared" si="6" ref="I27:I32">SUM(B27:H27)</f>
        <v>25479676</v>
      </c>
    </row>
    <row r="28" spans="1:9" ht="12.75">
      <c r="A28" s="4" t="s">
        <v>8</v>
      </c>
      <c r="B28" s="25">
        <v>1197939</v>
      </c>
      <c r="C28" s="25">
        <v>9802</v>
      </c>
      <c r="D28" s="25">
        <v>0</v>
      </c>
      <c r="E28" s="25">
        <v>310303</v>
      </c>
      <c r="F28" s="25">
        <v>702492</v>
      </c>
      <c r="G28" s="25">
        <v>20227</v>
      </c>
      <c r="H28" s="25">
        <v>9041607</v>
      </c>
      <c r="I28" s="20">
        <f t="shared" si="6"/>
        <v>11282370</v>
      </c>
    </row>
    <row r="29" spans="1:9" ht="12.75">
      <c r="A29" s="4" t="s">
        <v>9</v>
      </c>
      <c r="B29" s="25">
        <v>145950</v>
      </c>
      <c r="C29" s="25">
        <v>0</v>
      </c>
      <c r="D29" s="25">
        <v>0</v>
      </c>
      <c r="E29" s="25">
        <v>42254</v>
      </c>
      <c r="F29" s="25">
        <v>126057</v>
      </c>
      <c r="G29" s="25">
        <v>5900</v>
      </c>
      <c r="H29" s="25">
        <v>1941921</v>
      </c>
      <c r="I29" s="20">
        <f t="shared" si="6"/>
        <v>2262082</v>
      </c>
    </row>
    <row r="30" spans="1:9" ht="12.75">
      <c r="A30" s="4" t="s">
        <v>10</v>
      </c>
      <c r="B30" s="25">
        <v>313133</v>
      </c>
      <c r="C30" s="25">
        <v>1115</v>
      </c>
      <c r="D30" s="25">
        <v>0</v>
      </c>
      <c r="E30" s="25">
        <v>104948</v>
      </c>
      <c r="F30" s="25">
        <v>228843</v>
      </c>
      <c r="G30" s="25">
        <v>11119</v>
      </c>
      <c r="H30" s="25">
        <v>4083398</v>
      </c>
      <c r="I30" s="20">
        <f t="shared" si="6"/>
        <v>4742556</v>
      </c>
    </row>
    <row r="31" spans="1:9" ht="12.75">
      <c r="A31" s="4" t="s">
        <v>11</v>
      </c>
      <c r="B31" s="25">
        <v>99556</v>
      </c>
      <c r="C31" s="25">
        <v>3607</v>
      </c>
      <c r="D31" s="25">
        <v>0</v>
      </c>
      <c r="E31" s="25">
        <v>10401</v>
      </c>
      <c r="F31" s="25">
        <v>28292</v>
      </c>
      <c r="G31" s="25">
        <v>1824</v>
      </c>
      <c r="H31" s="25">
        <v>459397</v>
      </c>
      <c r="I31" s="20">
        <f t="shared" si="6"/>
        <v>603077</v>
      </c>
    </row>
    <row r="32" spans="1:9" ht="12.75">
      <c r="A32" s="4" t="s">
        <v>12</v>
      </c>
      <c r="B32" s="25">
        <v>14519</v>
      </c>
      <c r="C32" s="25">
        <v>888</v>
      </c>
      <c r="D32" s="25">
        <v>0</v>
      </c>
      <c r="E32" s="25">
        <v>2801</v>
      </c>
      <c r="F32" s="25">
        <v>5120</v>
      </c>
      <c r="G32" s="25">
        <v>298</v>
      </c>
      <c r="H32" s="25">
        <v>65641</v>
      </c>
      <c r="I32" s="20">
        <f t="shared" si="6"/>
        <v>89267</v>
      </c>
    </row>
    <row r="33" spans="1:9" ht="12.75">
      <c r="A33" s="4" t="s">
        <v>13</v>
      </c>
      <c r="B33" s="20">
        <f aca="true" t="shared" si="7" ref="B33:I33">SUM(B30:B32)</f>
        <v>427208</v>
      </c>
      <c r="C33" s="20">
        <f t="shared" si="7"/>
        <v>5610</v>
      </c>
      <c r="D33" s="20">
        <f t="shared" si="7"/>
        <v>0</v>
      </c>
      <c r="E33" s="20">
        <f t="shared" si="7"/>
        <v>118150</v>
      </c>
      <c r="F33" s="20">
        <f t="shared" si="7"/>
        <v>262255</v>
      </c>
      <c r="G33" s="20">
        <f t="shared" si="7"/>
        <v>13241</v>
      </c>
      <c r="H33" s="20">
        <f t="shared" si="7"/>
        <v>4608436</v>
      </c>
      <c r="I33" s="20">
        <f t="shared" si="7"/>
        <v>5434900</v>
      </c>
    </row>
    <row r="34" spans="1:9" ht="12.75">
      <c r="A34" s="4" t="s">
        <v>14</v>
      </c>
      <c r="B34" s="20">
        <f aca="true" t="shared" si="8" ref="B34:I34">SUM(B27+B28+B29+B33)</f>
        <v>3767909</v>
      </c>
      <c r="C34" s="20">
        <f t="shared" si="8"/>
        <v>40133</v>
      </c>
      <c r="D34" s="20">
        <f t="shared" si="8"/>
        <v>0</v>
      </c>
      <c r="E34" s="20">
        <f t="shared" si="8"/>
        <v>1229297</v>
      </c>
      <c r="F34" s="20">
        <f t="shared" si="8"/>
        <v>3247453</v>
      </c>
      <c r="G34" s="20">
        <f t="shared" si="8"/>
        <v>150671</v>
      </c>
      <c r="H34" s="20">
        <f t="shared" si="8"/>
        <v>36023565</v>
      </c>
      <c r="I34" s="20">
        <f t="shared" si="8"/>
        <v>44459028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99081</v>
      </c>
      <c r="D42" s="21">
        <f>I16</f>
        <v>56334</v>
      </c>
      <c r="E42" s="21">
        <f>I17</f>
        <v>25258</v>
      </c>
      <c r="F42" s="21">
        <f>I18</f>
        <v>5260</v>
      </c>
      <c r="G42" s="21">
        <f>I22</f>
        <v>12229</v>
      </c>
      <c r="H42" s="21">
        <f>I19</f>
        <v>10868</v>
      </c>
      <c r="I42" s="21">
        <f>I20</f>
        <v>1174</v>
      </c>
      <c r="J42" s="21">
        <f>I21</f>
        <v>187</v>
      </c>
      <c r="K42" s="21"/>
    </row>
    <row r="43" spans="1:11" ht="12.75">
      <c r="A43" t="s">
        <v>21</v>
      </c>
      <c r="C43" s="21">
        <f>SUM(D43:G43)</f>
        <v>194961</v>
      </c>
      <c r="D43" s="21">
        <f>I5</f>
        <v>112512</v>
      </c>
      <c r="E43" s="21">
        <f>I6</f>
        <v>48426</v>
      </c>
      <c r="F43" s="21">
        <f>I7</f>
        <v>10226</v>
      </c>
      <c r="G43" s="21">
        <f>I11</f>
        <v>23797</v>
      </c>
      <c r="H43" s="21">
        <f>I8</f>
        <v>20805</v>
      </c>
      <c r="I43" s="21">
        <f>I9</f>
        <v>2625</v>
      </c>
      <c r="J43" s="21">
        <f>I10</f>
        <v>367</v>
      </c>
      <c r="K43" s="21"/>
    </row>
    <row r="44" spans="1:11" ht="12.75">
      <c r="A44" t="s">
        <v>22</v>
      </c>
      <c r="C44" s="22">
        <f aca="true" t="shared" si="9" ref="C44:J44">C43/C42</f>
        <v>1.9676930995851878</v>
      </c>
      <c r="D44" s="22">
        <f t="shared" si="9"/>
        <v>1.9972308020023433</v>
      </c>
      <c r="E44" s="22">
        <f t="shared" si="9"/>
        <v>1.9172539393459498</v>
      </c>
      <c r="F44" s="22">
        <f t="shared" si="9"/>
        <v>1.944106463878327</v>
      </c>
      <c r="G44" s="22">
        <f t="shared" si="9"/>
        <v>1.9459481560225693</v>
      </c>
      <c r="H44" s="22">
        <f t="shared" si="9"/>
        <v>1.9143356643356644</v>
      </c>
      <c r="I44" s="22">
        <f t="shared" si="9"/>
        <v>2.2359454855195913</v>
      </c>
      <c r="J44" s="22">
        <f t="shared" si="9"/>
        <v>1.9625668449197862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75538</v>
      </c>
      <c r="D47" s="21">
        <f>H16</f>
        <v>41702</v>
      </c>
      <c r="E47" s="21">
        <f>H17</f>
        <v>19427</v>
      </c>
      <c r="F47" s="21">
        <f>H18</f>
        <v>4324</v>
      </c>
      <c r="G47" s="21">
        <f>H22</f>
        <v>10085</v>
      </c>
      <c r="H47" s="21">
        <f>H19</f>
        <v>9056</v>
      </c>
      <c r="I47" s="21">
        <f>H20</f>
        <v>893</v>
      </c>
      <c r="J47" s="21">
        <f>H21</f>
        <v>136</v>
      </c>
      <c r="K47" s="21"/>
    </row>
    <row r="48" spans="1:11" ht="12.75">
      <c r="A48" t="s">
        <v>21</v>
      </c>
      <c r="C48" s="21">
        <f>SUM(D48:G48)</f>
        <v>158891</v>
      </c>
      <c r="D48" s="21">
        <f>H5</f>
        <v>90913</v>
      </c>
      <c r="E48" s="21">
        <f>H6</f>
        <v>38796</v>
      </c>
      <c r="F48" s="21">
        <f>H7</f>
        <v>8841</v>
      </c>
      <c r="G48" s="21">
        <f>H11</f>
        <v>20341</v>
      </c>
      <c r="H48" s="21">
        <f>H8</f>
        <v>18030</v>
      </c>
      <c r="I48" s="21">
        <f>H9</f>
        <v>2018</v>
      </c>
      <c r="J48" s="21">
        <f>H10</f>
        <v>293</v>
      </c>
      <c r="K48" s="21"/>
    </row>
    <row r="49" spans="1:11" ht="12.75">
      <c r="A49" t="s">
        <v>22</v>
      </c>
      <c r="C49" s="22">
        <f aca="true" t="shared" si="10" ref="C49:J49">C48/C47</f>
        <v>2.1034578622679976</v>
      </c>
      <c r="D49" s="22">
        <f t="shared" si="10"/>
        <v>2.180063306316244</v>
      </c>
      <c r="E49" s="22">
        <f t="shared" si="10"/>
        <v>1.9970144644052092</v>
      </c>
      <c r="F49" s="22">
        <f t="shared" si="10"/>
        <v>2.0446345975948197</v>
      </c>
      <c r="G49" s="22">
        <f t="shared" si="10"/>
        <v>2.0169558750619734</v>
      </c>
      <c r="H49" s="22">
        <f t="shared" si="10"/>
        <v>1.9909452296819787</v>
      </c>
      <c r="I49" s="22">
        <f t="shared" si="10"/>
        <v>2.25979843225084</v>
      </c>
      <c r="J49" s="22">
        <f t="shared" si="10"/>
        <v>2.1544117647058822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23543</v>
      </c>
      <c r="D52" s="21">
        <f>SUM(B16:G16)</f>
        <v>14632</v>
      </c>
      <c r="E52" s="21">
        <f>SUM(B17:G17)</f>
        <v>5831</v>
      </c>
      <c r="F52" s="21">
        <f>SUM(B18:G18)</f>
        <v>936</v>
      </c>
      <c r="G52" s="21">
        <f>SUM(H52:J52)</f>
        <v>2144</v>
      </c>
      <c r="H52" s="21">
        <f>SUM(B19:G19)</f>
        <v>1812</v>
      </c>
      <c r="I52" s="21">
        <f>SUM(B20:G20)</f>
        <v>281</v>
      </c>
      <c r="J52" s="21">
        <f>SUM(B21:G21)</f>
        <v>51</v>
      </c>
      <c r="K52" s="21"/>
    </row>
    <row r="53" spans="1:11" ht="12.75">
      <c r="A53" t="s">
        <v>21</v>
      </c>
      <c r="C53" s="21">
        <f>SUM(B12:G12)</f>
        <v>36070</v>
      </c>
      <c r="D53" s="21">
        <f>SUM(B5:G5)</f>
        <v>21599</v>
      </c>
      <c r="E53" s="21">
        <f>SUM(B6:G6)</f>
        <v>9630</v>
      </c>
      <c r="F53" s="21">
        <f>SUM(B7:G7)</f>
        <v>1385</v>
      </c>
      <c r="G53" s="21">
        <f>SUM(H53:J53)</f>
        <v>3456</v>
      </c>
      <c r="H53" s="21">
        <f>SUM(B8:G8)</f>
        <v>2775</v>
      </c>
      <c r="I53" s="21">
        <f>SUM(B9:G9)</f>
        <v>607</v>
      </c>
      <c r="J53" s="21">
        <f>SUM(B10:G10)</f>
        <v>74</v>
      </c>
      <c r="K53" s="21"/>
    </row>
    <row r="54" spans="1:11" ht="12.75">
      <c r="A54" t="s">
        <v>22</v>
      </c>
      <c r="C54" s="22">
        <f aca="true" t="shared" si="11" ref="C54:J54">C53/C52</f>
        <v>1.5320902178991633</v>
      </c>
      <c r="D54" s="22">
        <f t="shared" si="11"/>
        <v>1.4761481683980318</v>
      </c>
      <c r="E54" s="22">
        <f t="shared" si="11"/>
        <v>1.6515177499571256</v>
      </c>
      <c r="F54" s="22">
        <f t="shared" si="11"/>
        <v>1.4797008547008548</v>
      </c>
      <c r="G54" s="22">
        <f t="shared" si="11"/>
        <v>1.6119402985074627</v>
      </c>
      <c r="H54" s="22">
        <f t="shared" si="11"/>
        <v>1.531456953642384</v>
      </c>
      <c r="I54" s="22">
        <f t="shared" si="11"/>
        <v>2.1601423487544484</v>
      </c>
      <c r="J54" s="22">
        <f t="shared" si="11"/>
        <v>1.4509803921568627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23543</v>
      </c>
      <c r="D61" s="21">
        <f>SUM(B16:G16)</f>
        <v>14632</v>
      </c>
      <c r="E61" s="21">
        <f>SUM(B17:G17)</f>
        <v>5831</v>
      </c>
      <c r="F61" s="21">
        <f>SUM(B18:G18)</f>
        <v>936</v>
      </c>
      <c r="G61" s="21">
        <f>SUM(H61:J61)</f>
        <v>2144</v>
      </c>
      <c r="H61" s="21">
        <f>SUM(B19:G19)</f>
        <v>1812</v>
      </c>
      <c r="I61" s="21">
        <f>SUM(B20:G20)</f>
        <v>281</v>
      </c>
      <c r="J61" s="21">
        <f>SUM(B21:G21)</f>
        <v>51</v>
      </c>
      <c r="K61" s="21"/>
    </row>
    <row r="62" spans="1:11" ht="12.75">
      <c r="A62" t="s">
        <v>21</v>
      </c>
      <c r="C62" s="21">
        <f>SUM(B12:G12)</f>
        <v>36070</v>
      </c>
      <c r="D62" s="21">
        <f>SUM(B5:G5)</f>
        <v>21599</v>
      </c>
      <c r="E62" s="21">
        <f>SUM(B6:G6)</f>
        <v>9630</v>
      </c>
      <c r="F62" s="21">
        <f>SUM(B7:G7)</f>
        <v>1385</v>
      </c>
      <c r="G62" s="21">
        <f>SUM(H62:J62)</f>
        <v>3456</v>
      </c>
      <c r="H62" s="21">
        <f>SUM(B8:G8)</f>
        <v>2775</v>
      </c>
      <c r="I62" s="21">
        <f>SUM(B9:G9)</f>
        <v>607</v>
      </c>
      <c r="J62" s="21">
        <f>SUM(B10:G10)</f>
        <v>74</v>
      </c>
      <c r="K62" s="21"/>
    </row>
    <row r="63" spans="1:11" ht="12.75">
      <c r="A63" t="s">
        <v>22</v>
      </c>
      <c r="C63" s="22">
        <f aca="true" t="shared" si="12" ref="C63:J63">C62/C61</f>
        <v>1.5320902178991633</v>
      </c>
      <c r="D63" s="22">
        <f t="shared" si="12"/>
        <v>1.4761481683980318</v>
      </c>
      <c r="E63" s="22">
        <f t="shared" si="12"/>
        <v>1.6515177499571256</v>
      </c>
      <c r="F63" s="22">
        <f t="shared" si="12"/>
        <v>1.4797008547008548</v>
      </c>
      <c r="G63" s="22">
        <f t="shared" si="12"/>
        <v>1.6119402985074627</v>
      </c>
      <c r="H63" s="22">
        <f t="shared" si="12"/>
        <v>1.531456953642384</v>
      </c>
      <c r="I63" s="22">
        <f t="shared" si="12"/>
        <v>2.1601423487544484</v>
      </c>
      <c r="J63" s="22">
        <f t="shared" si="12"/>
        <v>1.4509803921568627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14426</v>
      </c>
      <c r="D66" s="21">
        <f>SUM(F16:G16)</f>
        <v>9431</v>
      </c>
      <c r="E66" s="21">
        <f>SUM(F17:G17)</f>
        <v>3220</v>
      </c>
      <c r="F66" s="21">
        <f>SUM(F18:G18)</f>
        <v>592</v>
      </c>
      <c r="G66" s="21">
        <f>SUM(H66:J66)</f>
        <v>1183</v>
      </c>
      <c r="H66" s="21">
        <f>SUM(F19:G19)</f>
        <v>1031</v>
      </c>
      <c r="I66" s="21">
        <f>SUM(F20:G20)</f>
        <v>128</v>
      </c>
      <c r="J66" s="21">
        <f>SUM(F21:G21)</f>
        <v>24</v>
      </c>
      <c r="K66" s="21"/>
    </row>
    <row r="67" spans="1:11" ht="12.75">
      <c r="A67" t="s">
        <v>21</v>
      </c>
      <c r="C67" s="21">
        <f>SUM(F12:G12)</f>
        <v>15492</v>
      </c>
      <c r="D67" s="21">
        <f>SUM(F5:G5)</f>
        <v>10277</v>
      </c>
      <c r="E67" s="21">
        <f>SUM(F6:G6)</f>
        <v>3362</v>
      </c>
      <c r="F67" s="21">
        <f>SUM(F7:G7)</f>
        <v>616</v>
      </c>
      <c r="G67" s="21">
        <f>SUM(H67:J67)</f>
        <v>1237</v>
      </c>
      <c r="H67" s="21">
        <f>SUM(F8:G8)</f>
        <v>1075</v>
      </c>
      <c r="I67" s="21">
        <f>SUM(F9:G9)</f>
        <v>137</v>
      </c>
      <c r="J67" s="21">
        <f>SUM(F10:G10)</f>
        <v>25</v>
      </c>
      <c r="K67" s="21"/>
    </row>
    <row r="68" spans="1:11" ht="12.75">
      <c r="A68" t="s">
        <v>22</v>
      </c>
      <c r="C68" s="22">
        <f aca="true" t="shared" si="13" ref="C68:J68">C67/C66</f>
        <v>1.0738943574102315</v>
      </c>
      <c r="D68" s="22">
        <f t="shared" si="13"/>
        <v>1.089704167108472</v>
      </c>
      <c r="E68" s="22">
        <f t="shared" si="13"/>
        <v>1.0440993788819877</v>
      </c>
      <c r="F68" s="22">
        <f t="shared" si="13"/>
        <v>1.0405405405405406</v>
      </c>
      <c r="G68" s="22">
        <f t="shared" si="13"/>
        <v>1.0456466610312765</v>
      </c>
      <c r="H68" s="22">
        <f t="shared" si="13"/>
        <v>1.0426770126091174</v>
      </c>
      <c r="I68" s="22">
        <f t="shared" si="13"/>
        <v>1.0703125</v>
      </c>
      <c r="J68" s="22">
        <f t="shared" si="13"/>
        <v>1.0416666666666667</v>
      </c>
      <c r="K68" s="22"/>
    </row>
    <row r="70" ht="12.75">
      <c r="A70" s="5" t="s">
        <v>71</v>
      </c>
    </row>
    <row r="71" spans="1:11" ht="12.75">
      <c r="A71" t="s">
        <v>20</v>
      </c>
      <c r="C71" s="21">
        <f>B23</f>
        <v>5134</v>
      </c>
      <c r="D71" s="21">
        <f>B16</f>
        <v>2746</v>
      </c>
      <c r="E71" s="21">
        <f>B17</f>
        <v>1609</v>
      </c>
      <c r="F71" s="21">
        <f>B18</f>
        <v>207</v>
      </c>
      <c r="G71" s="21">
        <f>SUM(H71:J71)</f>
        <v>572</v>
      </c>
      <c r="H71" s="21">
        <f>B19</f>
        <v>440</v>
      </c>
      <c r="I71" s="21">
        <f>B20</f>
        <v>115</v>
      </c>
      <c r="J71" s="21">
        <f>B21</f>
        <v>17</v>
      </c>
      <c r="K71" s="21"/>
    </row>
    <row r="72" spans="1:11" ht="12.75">
      <c r="A72" t="s">
        <v>21</v>
      </c>
      <c r="C72" s="21">
        <f>B12</f>
        <v>16393</v>
      </c>
      <c r="D72" s="21">
        <f>B5</f>
        <v>8744</v>
      </c>
      <c r="E72" s="21">
        <f>B6</f>
        <v>5217</v>
      </c>
      <c r="F72" s="21">
        <f>B7</f>
        <v>630</v>
      </c>
      <c r="G72" s="21">
        <f>SUM(H72:J72)</f>
        <v>1802</v>
      </c>
      <c r="H72" s="21">
        <f>B8</f>
        <v>1347</v>
      </c>
      <c r="I72" s="21">
        <f>B9</f>
        <v>419</v>
      </c>
      <c r="J72" s="21">
        <f>B10</f>
        <v>36</v>
      </c>
      <c r="K72" s="21"/>
    </row>
    <row r="73" spans="1:11" ht="12.75">
      <c r="A73" t="s">
        <v>22</v>
      </c>
      <c r="C73" s="22">
        <f aca="true" t="shared" si="14" ref="C73:J73">C72/C71</f>
        <v>3.1930268796260224</v>
      </c>
      <c r="D73" s="22">
        <f t="shared" si="14"/>
        <v>3.1842680262199563</v>
      </c>
      <c r="E73" s="22">
        <f t="shared" si="14"/>
        <v>3.242386575512741</v>
      </c>
      <c r="F73" s="22">
        <f t="shared" si="14"/>
        <v>3.0434782608695654</v>
      </c>
      <c r="G73" s="22">
        <f t="shared" si="14"/>
        <v>3.1503496503496504</v>
      </c>
      <c r="H73" s="22">
        <f t="shared" si="14"/>
        <v>3.0613636363636365</v>
      </c>
      <c r="I73" s="22">
        <f t="shared" si="14"/>
        <v>3.643478260869565</v>
      </c>
      <c r="J73" s="22">
        <f t="shared" si="14"/>
        <v>2.1176470588235294</v>
      </c>
      <c r="K73" s="22"/>
    </row>
    <row r="75" ht="12.75">
      <c r="A75" s="5" t="s">
        <v>70</v>
      </c>
    </row>
    <row r="76" spans="1:11" ht="12.75">
      <c r="A76" t="s">
        <v>20</v>
      </c>
      <c r="C76" s="21">
        <f>C23</f>
        <v>46</v>
      </c>
      <c r="D76" s="21">
        <f>C16</f>
        <v>30</v>
      </c>
      <c r="E76" s="21">
        <f>C17</f>
        <v>10</v>
      </c>
      <c r="F76" s="21">
        <f>C18</f>
        <v>0</v>
      </c>
      <c r="G76" s="21">
        <f>SUM(H76:J76)</f>
        <v>6</v>
      </c>
      <c r="H76" s="21">
        <f>C19</f>
        <v>1</v>
      </c>
      <c r="I76" s="21">
        <f>C20</f>
        <v>4</v>
      </c>
      <c r="J76" s="21">
        <f>C21</f>
        <v>1</v>
      </c>
      <c r="K76" s="21"/>
    </row>
    <row r="77" spans="1:11" ht="12.75">
      <c r="A77" t="s">
        <v>21</v>
      </c>
      <c r="C77" s="21">
        <f>C12</f>
        <v>165</v>
      </c>
      <c r="D77" s="21">
        <f>C5</f>
        <v>101</v>
      </c>
      <c r="E77" s="21">
        <f>C6</f>
        <v>39</v>
      </c>
      <c r="F77" s="21">
        <f>C7</f>
        <v>0</v>
      </c>
      <c r="G77" s="21">
        <f>SUM(H77:J77)</f>
        <v>25</v>
      </c>
      <c r="H77" s="21">
        <f>C8</f>
        <v>5</v>
      </c>
      <c r="I77" s="21">
        <f>C9</f>
        <v>16</v>
      </c>
      <c r="J77" s="21">
        <f>C10</f>
        <v>4</v>
      </c>
      <c r="K77" s="21"/>
    </row>
    <row r="78" spans="1:11" ht="12.75">
      <c r="A78" t="s">
        <v>22</v>
      </c>
      <c r="C78" s="22">
        <f aca="true" t="shared" si="15" ref="C78:J78">C77/C76</f>
        <v>3.5869565217391304</v>
      </c>
      <c r="D78" s="22">
        <f t="shared" si="15"/>
        <v>3.3666666666666667</v>
      </c>
      <c r="E78" s="22">
        <f t="shared" si="15"/>
        <v>3.9</v>
      </c>
      <c r="F78" s="22" t="e">
        <f t="shared" si="15"/>
        <v>#DIV/0!</v>
      </c>
      <c r="G78" s="22">
        <f t="shared" si="15"/>
        <v>4.166666666666667</v>
      </c>
      <c r="H78" s="22">
        <f t="shared" si="15"/>
        <v>5</v>
      </c>
      <c r="I78" s="22">
        <f t="shared" si="15"/>
        <v>4</v>
      </c>
      <c r="J78" s="22">
        <f t="shared" si="15"/>
        <v>4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3937</v>
      </c>
      <c r="D81" s="21">
        <f>E16</f>
        <v>2425</v>
      </c>
      <c r="E81" s="21">
        <f>E17</f>
        <v>992</v>
      </c>
      <c r="F81" s="21">
        <f>E18</f>
        <v>137</v>
      </c>
      <c r="G81" s="21">
        <f>SUM(H81:J81)</f>
        <v>383</v>
      </c>
      <c r="H81" s="21">
        <f>E19</f>
        <v>340</v>
      </c>
      <c r="I81" s="21">
        <f>E20</f>
        <v>34</v>
      </c>
      <c r="J81" s="21">
        <f>E21</f>
        <v>9</v>
      </c>
      <c r="K81" s="21"/>
    </row>
    <row r="82" spans="1:11" ht="12.75">
      <c r="A82" t="s">
        <v>21</v>
      </c>
      <c r="C82" s="21">
        <f>E12</f>
        <v>4020</v>
      </c>
      <c r="D82" s="21">
        <f>E5</f>
        <v>2477</v>
      </c>
      <c r="E82" s="21">
        <f>E6</f>
        <v>1012</v>
      </c>
      <c r="F82" s="21">
        <f>E7</f>
        <v>139</v>
      </c>
      <c r="G82" s="21">
        <f>SUM(H82:J82)</f>
        <v>392</v>
      </c>
      <c r="H82" s="21">
        <f>E8</f>
        <v>348</v>
      </c>
      <c r="I82" s="21">
        <f>E9</f>
        <v>35</v>
      </c>
      <c r="J82" s="21">
        <f>E10</f>
        <v>9</v>
      </c>
      <c r="K82" s="21"/>
    </row>
    <row r="83" spans="1:11" ht="12.75">
      <c r="A83" t="s">
        <v>22</v>
      </c>
      <c r="C83" s="22">
        <f aca="true" t="shared" si="16" ref="C83:J83">C82/C81</f>
        <v>1.0210820421640843</v>
      </c>
      <c r="D83" s="22">
        <f t="shared" si="16"/>
        <v>1.0214432989690723</v>
      </c>
      <c r="E83" s="22">
        <f t="shared" si="16"/>
        <v>1.0201612903225807</v>
      </c>
      <c r="F83" s="22">
        <f t="shared" si="16"/>
        <v>1.0145985401459854</v>
      </c>
      <c r="G83" s="22">
        <f t="shared" si="16"/>
        <v>1.0234986945169713</v>
      </c>
      <c r="H83" s="22">
        <f t="shared" si="16"/>
        <v>1.0235294117647058</v>
      </c>
      <c r="I83" s="22">
        <f t="shared" si="16"/>
        <v>1.0294117647058822</v>
      </c>
      <c r="J83" s="22">
        <f t="shared" si="16"/>
        <v>1</v>
      </c>
      <c r="K83" s="8"/>
    </row>
    <row r="85" ht="12.75">
      <c r="A85" s="18" t="s">
        <v>69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44459028</v>
      </c>
      <c r="D94" s="21"/>
      <c r="E94" s="21">
        <f>SUM(E95:E96)</f>
        <v>99081</v>
      </c>
      <c r="F94" s="22">
        <f>C94/E94</f>
        <v>448.71396130438734</v>
      </c>
      <c r="G94" s="21">
        <f>SUM(G95:G96)</f>
        <v>194961</v>
      </c>
      <c r="H94" s="22">
        <f>C94/G94</f>
        <v>228.04062350931724</v>
      </c>
    </row>
    <row r="95" spans="1:8" ht="12.75">
      <c r="A95" t="s">
        <v>23</v>
      </c>
      <c r="C95" s="21">
        <f>H34</f>
        <v>36023565</v>
      </c>
      <c r="D95" s="21"/>
      <c r="E95" s="21">
        <f>H23</f>
        <v>75538</v>
      </c>
      <c r="F95" s="22">
        <f>C95/E95</f>
        <v>476.8932854986894</v>
      </c>
      <c r="G95" s="21">
        <f>H12</f>
        <v>158891</v>
      </c>
      <c r="H95" s="22">
        <f>C95/G95</f>
        <v>226.71872541553643</v>
      </c>
    </row>
    <row r="96" spans="1:8" ht="12.75">
      <c r="A96" t="s">
        <v>34</v>
      </c>
      <c r="C96" s="21">
        <f>SUM(B34:G34)</f>
        <v>8435463</v>
      </c>
      <c r="D96" s="21"/>
      <c r="E96" s="21">
        <f>SUM(B23:G23)</f>
        <v>23543</v>
      </c>
      <c r="F96" s="22">
        <f>C96/E96</f>
        <v>358.30025910036954</v>
      </c>
      <c r="G96" s="21">
        <f>SUM(B12:G12)</f>
        <v>36070</v>
      </c>
      <c r="H96" s="22">
        <f>C96/G96</f>
        <v>233.8636817299695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25479676</v>
      </c>
      <c r="D98" s="21"/>
      <c r="E98" s="21">
        <f>SUM(E99:E100)</f>
        <v>56334</v>
      </c>
      <c r="F98" s="22">
        <f>C98/E98</f>
        <v>452.29658820605675</v>
      </c>
      <c r="G98" s="21">
        <f>SUM(G99:G100)</f>
        <v>112512</v>
      </c>
      <c r="H98" s="22">
        <f>C98/G98</f>
        <v>226.4618529579067</v>
      </c>
    </row>
    <row r="99" spans="1:8" ht="12.75">
      <c r="A99" t="s">
        <v>23</v>
      </c>
      <c r="C99" s="21">
        <f>H27</f>
        <v>20431601</v>
      </c>
      <c r="D99" s="21"/>
      <c r="E99" s="21">
        <f>H16</f>
        <v>41702</v>
      </c>
      <c r="F99" s="22">
        <f>C99/E99</f>
        <v>489.9429523763848</v>
      </c>
      <c r="G99" s="21">
        <f>H5</f>
        <v>90913</v>
      </c>
      <c r="H99" s="22">
        <f>C99/G99</f>
        <v>224.73794726826748</v>
      </c>
    </row>
    <row r="100" spans="1:8" ht="12.75">
      <c r="A100" t="s">
        <v>34</v>
      </c>
      <c r="C100" s="21">
        <f>SUM(B27:G27)</f>
        <v>5048075</v>
      </c>
      <c r="D100" s="21"/>
      <c r="E100" s="21">
        <f>SUM(B16:G16)</f>
        <v>14632</v>
      </c>
      <c r="F100" s="22">
        <f>C100/E100</f>
        <v>345.0023920174959</v>
      </c>
      <c r="G100" s="21">
        <f>SUM(B5:G5)</f>
        <v>21599</v>
      </c>
      <c r="H100" s="22">
        <f>C100/G100</f>
        <v>233.71799620352795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11282370</v>
      </c>
      <c r="D102" s="21"/>
      <c r="E102" s="21">
        <f>SUM(E103:E104)</f>
        <v>25258</v>
      </c>
      <c r="F102" s="22">
        <f>C102/E102</f>
        <v>446.6850106896825</v>
      </c>
      <c r="G102" s="21">
        <f>SUM(G103:G104)</f>
        <v>48426</v>
      </c>
      <c r="H102" s="22">
        <f>C102/G102</f>
        <v>232.98166274315452</v>
      </c>
    </row>
    <row r="103" spans="1:8" ht="12.75">
      <c r="A103" t="s">
        <v>23</v>
      </c>
      <c r="C103" s="21">
        <f>H28</f>
        <v>9041607</v>
      </c>
      <c r="D103" s="21"/>
      <c r="E103" s="21">
        <f>H17</f>
        <v>19427</v>
      </c>
      <c r="F103" s="22">
        <f>C103/E103</f>
        <v>465.4144747001596</v>
      </c>
      <c r="G103" s="21">
        <f>H6</f>
        <v>38796</v>
      </c>
      <c r="H103" s="22">
        <f>C103/G103</f>
        <v>233.0551345499536</v>
      </c>
    </row>
    <row r="104" spans="1:8" ht="12.75">
      <c r="A104" t="s">
        <v>34</v>
      </c>
      <c r="C104" s="21">
        <f>SUM(B28:G28)</f>
        <v>2240763</v>
      </c>
      <c r="D104" s="21"/>
      <c r="E104" s="21">
        <f>SUM(B17:G17)</f>
        <v>5831</v>
      </c>
      <c r="F104" s="22">
        <f>C104/E104</f>
        <v>384.2845138055222</v>
      </c>
      <c r="G104" s="21">
        <f>SUM(B6:G6)</f>
        <v>9630</v>
      </c>
      <c r="H104" s="22">
        <f>C104/G104</f>
        <v>232.68566978193147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2262082</v>
      </c>
      <c r="D106" s="21"/>
      <c r="E106" s="21">
        <f>SUM(E107:E108)</f>
        <v>5260</v>
      </c>
      <c r="F106" s="22">
        <f>C106/E106</f>
        <v>430.0536121673004</v>
      </c>
      <c r="G106" s="21">
        <f>SUM(G107:G108)</f>
        <v>10226</v>
      </c>
      <c r="H106" s="22">
        <f>C106/G106</f>
        <v>221.20887932720515</v>
      </c>
    </row>
    <row r="107" spans="1:8" ht="12.75">
      <c r="A107" t="s">
        <v>23</v>
      </c>
      <c r="C107" s="21">
        <f>H29</f>
        <v>1941921</v>
      </c>
      <c r="D107" s="21"/>
      <c r="E107" s="21">
        <f>H18</f>
        <v>4324</v>
      </c>
      <c r="F107" s="22">
        <f>C107/E107</f>
        <v>449.1029139685476</v>
      </c>
      <c r="G107" s="21">
        <f>H7</f>
        <v>8841</v>
      </c>
      <c r="H107" s="22">
        <f>C107/G107</f>
        <v>219.64947404139804</v>
      </c>
    </row>
    <row r="108" spans="1:8" ht="12.75">
      <c r="A108" t="s">
        <v>34</v>
      </c>
      <c r="C108" s="21">
        <f>SUM(B29:G29)</f>
        <v>320161</v>
      </c>
      <c r="D108" s="21"/>
      <c r="E108" s="21">
        <f>SUM(B18:G18)</f>
        <v>936</v>
      </c>
      <c r="F108" s="22">
        <f>C108/E108</f>
        <v>342.0523504273504</v>
      </c>
      <c r="G108" s="21">
        <f>SUM(B7:G7)</f>
        <v>1385</v>
      </c>
      <c r="H108" s="22">
        <f>C108/G108</f>
        <v>231.16317689530686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5434900</v>
      </c>
      <c r="D110" s="21"/>
      <c r="E110" s="21">
        <f>SUM(E111:E112)</f>
        <v>12229</v>
      </c>
      <c r="F110" s="22">
        <f>C110/E110</f>
        <v>444.42718129037536</v>
      </c>
      <c r="G110" s="21">
        <f>SUM(G111:G112)</f>
        <v>23797</v>
      </c>
      <c r="H110" s="22">
        <f>C110/G110</f>
        <v>228.38593099970583</v>
      </c>
    </row>
    <row r="111" spans="1:8" ht="12.75">
      <c r="A111" s="11" t="s">
        <v>23</v>
      </c>
      <c r="C111" s="21">
        <f>H33</f>
        <v>4608436</v>
      </c>
      <c r="D111" s="21"/>
      <c r="E111" s="21">
        <f>H22</f>
        <v>10085</v>
      </c>
      <c r="F111" s="22">
        <f>C111/E111</f>
        <v>456.959444719881</v>
      </c>
      <c r="G111" s="21">
        <f>H11</f>
        <v>20341</v>
      </c>
      <c r="H111" s="22">
        <f>C111/G111</f>
        <v>226.5589695688511</v>
      </c>
    </row>
    <row r="112" spans="1:8" ht="12.75">
      <c r="A112" s="11" t="s">
        <v>34</v>
      </c>
      <c r="C112" s="21">
        <f>SUM(B33:G33)</f>
        <v>826464</v>
      </c>
      <c r="D112" s="21"/>
      <c r="E112" s="21">
        <f>SUM(B22:G22)</f>
        <v>2144</v>
      </c>
      <c r="F112" s="22">
        <f>C112/E112</f>
        <v>385.4776119402985</v>
      </c>
      <c r="G112" s="21">
        <f>SUM(B11:G11)</f>
        <v>3456</v>
      </c>
      <c r="H112" s="22">
        <f>C112/G112</f>
        <v>239.13888888888889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4742556</v>
      </c>
      <c r="D114" s="21"/>
      <c r="E114" s="21">
        <f>SUM(E115:E116)</f>
        <v>10868</v>
      </c>
      <c r="F114" s="22">
        <f>C114/E114</f>
        <v>436.377990430622</v>
      </c>
      <c r="G114" s="21">
        <f>SUM(G115:G116)</f>
        <v>20805</v>
      </c>
      <c r="H114" s="22">
        <f>C114/G114</f>
        <v>227.95270367700073</v>
      </c>
    </row>
    <row r="115" spans="1:8" ht="12.75">
      <c r="A115" t="s">
        <v>23</v>
      </c>
      <c r="C115" s="21">
        <f>H30</f>
        <v>4083398</v>
      </c>
      <c r="D115" s="21"/>
      <c r="E115" s="21">
        <f>H19</f>
        <v>9056</v>
      </c>
      <c r="F115" s="22">
        <f>C115/E115</f>
        <v>450.90525618374556</v>
      </c>
      <c r="G115" s="21">
        <f>H8</f>
        <v>18030</v>
      </c>
      <c r="H115" s="22">
        <f>C115/G115</f>
        <v>226.47798114254022</v>
      </c>
    </row>
    <row r="116" spans="1:8" ht="12.75">
      <c r="A116" t="s">
        <v>34</v>
      </c>
      <c r="C116" s="21">
        <f>SUM(B30:G30)</f>
        <v>659158</v>
      </c>
      <c r="D116" s="21"/>
      <c r="E116" s="21">
        <f>SUM(B19:G19)</f>
        <v>1812</v>
      </c>
      <c r="F116" s="22">
        <f>C116/E116</f>
        <v>363.7737306843267</v>
      </c>
      <c r="G116" s="21">
        <f>SUM(B8:G8)</f>
        <v>2775</v>
      </c>
      <c r="H116" s="22">
        <f>C116/G116</f>
        <v>237.5344144144144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603077</v>
      </c>
      <c r="D118" s="21"/>
      <c r="E118" s="21">
        <f>SUM(E119:E120)</f>
        <v>1174</v>
      </c>
      <c r="F118" s="22">
        <f>C118/E118</f>
        <v>513.6942078364566</v>
      </c>
      <c r="G118" s="21">
        <f>SUM(G119:G120)</f>
        <v>2625</v>
      </c>
      <c r="H118" s="22">
        <f>C118/G118</f>
        <v>229.74361904761903</v>
      </c>
    </row>
    <row r="119" spans="1:8" ht="12.75">
      <c r="A119" t="s">
        <v>23</v>
      </c>
      <c r="C119" s="21">
        <f>H31</f>
        <v>459397</v>
      </c>
      <c r="D119" s="21"/>
      <c r="E119" s="21">
        <f>H20</f>
        <v>893</v>
      </c>
      <c r="F119" s="22">
        <f>C119/E119</f>
        <v>514.4423292273236</v>
      </c>
      <c r="G119" s="21">
        <f>H9</f>
        <v>2018</v>
      </c>
      <c r="H119" s="22">
        <f>C119/G119</f>
        <v>227.64965312190287</v>
      </c>
    </row>
    <row r="120" spans="1:8" ht="12.75">
      <c r="A120" t="s">
        <v>34</v>
      </c>
      <c r="C120" s="21">
        <f>SUM(B31:G31)</f>
        <v>143680</v>
      </c>
      <c r="D120" s="21"/>
      <c r="E120" s="21">
        <f>SUM(B20:G20)</f>
        <v>281</v>
      </c>
      <c r="F120" s="22">
        <f>C120/E120</f>
        <v>511.3167259786477</v>
      </c>
      <c r="G120" s="21">
        <f>SUM(B9:G9)</f>
        <v>607</v>
      </c>
      <c r="H120" s="22">
        <f>C120/G120</f>
        <v>236.70510708401977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89267</v>
      </c>
      <c r="D122" s="21"/>
      <c r="E122" s="21">
        <f>SUM(E123:E124)</f>
        <v>187</v>
      </c>
      <c r="F122" s="22">
        <f>C122/E122</f>
        <v>477.3636363636364</v>
      </c>
      <c r="G122" s="21">
        <f>SUM(G123:G124)</f>
        <v>367</v>
      </c>
      <c r="H122" s="22">
        <f>C122/G122</f>
        <v>243.23433242506812</v>
      </c>
    </row>
    <row r="123" spans="1:8" ht="12.75">
      <c r="A123" t="s">
        <v>23</v>
      </c>
      <c r="C123" s="21">
        <f>H32</f>
        <v>65641</v>
      </c>
      <c r="D123" s="21"/>
      <c r="E123" s="21">
        <f>H21</f>
        <v>136</v>
      </c>
      <c r="F123" s="22">
        <f>C123/E123</f>
        <v>482.65441176470586</v>
      </c>
      <c r="G123" s="21">
        <f>H10</f>
        <v>293</v>
      </c>
      <c r="H123" s="22">
        <f>C123/G123</f>
        <v>224.0307167235495</v>
      </c>
    </row>
    <row r="124" spans="1:8" ht="12.75">
      <c r="A124" t="s">
        <v>34</v>
      </c>
      <c r="C124" s="21">
        <f>SUM(B32:G32)</f>
        <v>23626</v>
      </c>
      <c r="D124" s="21"/>
      <c r="E124" s="21">
        <f>SUM(B21:G21)</f>
        <v>51</v>
      </c>
      <c r="F124" s="22">
        <f>C124/E124</f>
        <v>463.2549019607843</v>
      </c>
      <c r="G124" s="21">
        <f>SUM(B10:G10)</f>
        <v>74</v>
      </c>
      <c r="H124" s="22">
        <f>C124/G124</f>
        <v>319.27027027027026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9094621</v>
      </c>
      <c r="D130" s="21"/>
      <c r="E130" s="21">
        <f aca="true" t="shared" si="19" ref="E130:K130">SUM(E131:E134)</f>
        <v>5048075</v>
      </c>
      <c r="F130" s="21">
        <f t="shared" si="19"/>
        <v>2240763</v>
      </c>
      <c r="G130" s="21">
        <f t="shared" si="19"/>
        <v>320161</v>
      </c>
      <c r="H130" s="21">
        <f t="shared" si="19"/>
        <v>826464</v>
      </c>
      <c r="I130" s="21">
        <f t="shared" si="19"/>
        <v>659158</v>
      </c>
      <c r="J130" s="21">
        <f t="shared" si="19"/>
        <v>143680</v>
      </c>
      <c r="K130" s="21">
        <f t="shared" si="19"/>
        <v>23626</v>
      </c>
    </row>
    <row r="131" spans="1:11" ht="12.75">
      <c r="A131" t="s">
        <v>4</v>
      </c>
      <c r="C131" s="21">
        <f t="shared" si="18"/>
        <v>3638086</v>
      </c>
      <c r="D131" s="21"/>
      <c r="E131" s="21">
        <f>SUM(F27:G27)</f>
        <v>2267952</v>
      </c>
      <c r="F131" s="21">
        <f>SUM(F28:G28)</f>
        <v>722719</v>
      </c>
      <c r="G131" s="21">
        <f>SUM(F29:G29)</f>
        <v>131957</v>
      </c>
      <c r="H131" s="21">
        <f>SUM(I131:K131)</f>
        <v>275496</v>
      </c>
      <c r="I131" s="21">
        <f>SUM(F30:G30)</f>
        <v>239962</v>
      </c>
      <c r="J131" s="21">
        <f>SUM(F31:G31)</f>
        <v>30116</v>
      </c>
      <c r="K131" s="21">
        <f>SUM(F32:G32)</f>
        <v>5418</v>
      </c>
    </row>
    <row r="132" spans="1:11" ht="12.75">
      <c r="A132" t="s">
        <v>71</v>
      </c>
      <c r="C132" s="21">
        <f t="shared" si="18"/>
        <v>4081042</v>
      </c>
      <c r="D132" s="21"/>
      <c r="E132" s="21">
        <f>B27</f>
        <v>1996812</v>
      </c>
      <c r="F132" s="21">
        <f>B28</f>
        <v>1197939</v>
      </c>
      <c r="G132" s="21">
        <f>B29</f>
        <v>145950</v>
      </c>
      <c r="H132" s="21">
        <f>SUM(I132:K132)</f>
        <v>427208</v>
      </c>
      <c r="I132" s="21">
        <f>B30</f>
        <v>313133</v>
      </c>
      <c r="J132" s="21">
        <f>B31</f>
        <v>99556</v>
      </c>
      <c r="K132" s="21">
        <f>B32</f>
        <v>14519</v>
      </c>
    </row>
    <row r="133" spans="1:11" ht="12.75">
      <c r="A133" t="s">
        <v>70</v>
      </c>
      <c r="C133" s="21">
        <f t="shared" si="18"/>
        <v>41248</v>
      </c>
      <c r="D133" s="21"/>
      <c r="E133" s="21">
        <f>C27</f>
        <v>24721</v>
      </c>
      <c r="F133" s="21">
        <f>C28</f>
        <v>9802</v>
      </c>
      <c r="G133" s="21">
        <f>C29</f>
        <v>0</v>
      </c>
      <c r="H133" s="21">
        <f>SUM(I133:K133)</f>
        <v>5610</v>
      </c>
      <c r="I133" s="21">
        <f>C30</f>
        <v>1115</v>
      </c>
      <c r="J133" s="21">
        <f>C31</f>
        <v>3607</v>
      </c>
      <c r="K133" s="21">
        <f>C32</f>
        <v>888</v>
      </c>
    </row>
    <row r="134" spans="1:11" ht="12.75">
      <c r="A134" t="s">
        <v>2</v>
      </c>
      <c r="C134" s="21">
        <f t="shared" si="18"/>
        <v>1334245</v>
      </c>
      <c r="D134" s="21"/>
      <c r="E134" s="21">
        <f>E27</f>
        <v>758590</v>
      </c>
      <c r="F134" s="21">
        <f>E28</f>
        <v>310303</v>
      </c>
      <c r="G134" s="21">
        <f>E29</f>
        <v>42254</v>
      </c>
      <c r="H134" s="21">
        <f>SUM(I134:K134)</f>
        <v>118150</v>
      </c>
      <c r="I134" s="21">
        <f>E30</f>
        <v>104948</v>
      </c>
      <c r="J134" s="21">
        <f>E31</f>
        <v>10401</v>
      </c>
      <c r="K134" s="21">
        <f>E32</f>
        <v>2801</v>
      </c>
    </row>
    <row r="135" spans="1:11" ht="12.75">
      <c r="A135" t="s">
        <v>69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3638086</v>
      </c>
      <c r="E141" s="22">
        <f>B141/C66</f>
        <v>252.1895189241647</v>
      </c>
      <c r="G141" s="22">
        <f>B141/C67</f>
        <v>234.83643170668734</v>
      </c>
    </row>
    <row r="142" spans="1:7" ht="12.75">
      <c r="A142" t="s">
        <v>71</v>
      </c>
      <c r="B142" s="21">
        <f>C132</f>
        <v>4081042</v>
      </c>
      <c r="E142" s="22">
        <f>B142/C71</f>
        <v>794.9049474094273</v>
      </c>
      <c r="G142" s="22">
        <f>B142/C72</f>
        <v>248.95028365765876</v>
      </c>
    </row>
    <row r="143" spans="1:7" ht="12.75">
      <c r="A143" t="s">
        <v>70</v>
      </c>
      <c r="B143" s="21">
        <f>C133</f>
        <v>41248</v>
      </c>
      <c r="E143" s="22">
        <f>B143/C76</f>
        <v>896.695652173913</v>
      </c>
      <c r="G143" s="22">
        <f>B143/C77</f>
        <v>249.9878787878788</v>
      </c>
    </row>
    <row r="144" spans="1:7" ht="12.75">
      <c r="A144" t="s">
        <v>2</v>
      </c>
      <c r="B144" s="21">
        <f>C134</f>
        <v>1334245</v>
      </c>
      <c r="E144" s="22">
        <f>B144/C81</f>
        <v>338.8989077978156</v>
      </c>
      <c r="G144" s="22">
        <f>B144/C82</f>
        <v>331.9017412935323</v>
      </c>
    </row>
    <row r="145" spans="1:7" ht="12.75">
      <c r="A145" t="s">
        <v>69</v>
      </c>
      <c r="B145" s="21">
        <f>C135</f>
        <v>0</v>
      </c>
      <c r="E145" s="28" t="e">
        <f>B145/C86</f>
        <v>#DIV/0!</v>
      </c>
      <c r="G145" s="28" t="e">
        <f>B145/C87</f>
        <v>#DIV/0!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4">
      <selection activeCell="H33" sqref="H33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71</v>
      </c>
      <c r="C4" s="14" t="s">
        <v>70</v>
      </c>
      <c r="D4" s="14" t="s">
        <v>69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8593</v>
      </c>
      <c r="C5" s="25">
        <v>104</v>
      </c>
      <c r="D5" s="25">
        <v>0</v>
      </c>
      <c r="E5" s="25">
        <v>2455</v>
      </c>
      <c r="F5" s="25">
        <v>9848</v>
      </c>
      <c r="G5" s="25">
        <v>354</v>
      </c>
      <c r="H5" s="25">
        <v>90734</v>
      </c>
      <c r="I5" s="20">
        <f aca="true" t="shared" si="0" ref="I5:I11">SUM(B5:H5)</f>
        <v>112088</v>
      </c>
    </row>
    <row r="6" spans="1:9" ht="12.75">
      <c r="A6" s="4" t="s">
        <v>8</v>
      </c>
      <c r="B6" s="25">
        <v>5211</v>
      </c>
      <c r="C6" s="25">
        <v>29</v>
      </c>
      <c r="D6" s="25">
        <v>0</v>
      </c>
      <c r="E6" s="25">
        <v>1060</v>
      </c>
      <c r="F6" s="25">
        <v>3334</v>
      </c>
      <c r="G6" s="25">
        <v>63</v>
      </c>
      <c r="H6" s="25">
        <v>38461</v>
      </c>
      <c r="I6" s="20">
        <f t="shared" si="0"/>
        <v>48158</v>
      </c>
    </row>
    <row r="7" spans="1:9" ht="12.75">
      <c r="A7" s="4" t="s">
        <v>9</v>
      </c>
      <c r="B7" s="25">
        <v>630</v>
      </c>
      <c r="C7" s="25">
        <v>0</v>
      </c>
      <c r="D7" s="25">
        <v>0</v>
      </c>
      <c r="E7" s="25">
        <v>122</v>
      </c>
      <c r="F7" s="25">
        <v>588</v>
      </c>
      <c r="G7" s="25">
        <v>19</v>
      </c>
      <c r="H7" s="25">
        <v>8698</v>
      </c>
      <c r="I7" s="20">
        <f t="shared" si="0"/>
        <v>10057</v>
      </c>
    </row>
    <row r="8" spans="1:9" ht="12.75">
      <c r="A8" s="4" t="s">
        <v>10</v>
      </c>
      <c r="B8" s="25">
        <v>1330</v>
      </c>
      <c r="C8" s="25">
        <v>1</v>
      </c>
      <c r="D8" s="25">
        <v>0</v>
      </c>
      <c r="E8" s="25">
        <v>340</v>
      </c>
      <c r="F8" s="25">
        <v>1048</v>
      </c>
      <c r="G8" s="25">
        <v>35</v>
      </c>
      <c r="H8" s="25">
        <v>17920</v>
      </c>
      <c r="I8" s="20">
        <f t="shared" si="0"/>
        <v>20674</v>
      </c>
    </row>
    <row r="9" spans="1:9" ht="12.75">
      <c r="A9" s="4" t="s">
        <v>11</v>
      </c>
      <c r="B9" s="25">
        <v>407</v>
      </c>
      <c r="C9" s="25">
        <v>11</v>
      </c>
      <c r="D9" s="25">
        <v>0</v>
      </c>
      <c r="E9" s="25">
        <v>42</v>
      </c>
      <c r="F9" s="25">
        <v>131</v>
      </c>
      <c r="G9" s="25">
        <v>4</v>
      </c>
      <c r="H9" s="25">
        <v>1969</v>
      </c>
      <c r="I9" s="20">
        <f t="shared" si="0"/>
        <v>2564</v>
      </c>
    </row>
    <row r="10" spans="1:9" ht="12.75">
      <c r="A10" s="4" t="s">
        <v>12</v>
      </c>
      <c r="B10" s="25">
        <v>57</v>
      </c>
      <c r="C10" s="25">
        <v>4</v>
      </c>
      <c r="D10" s="25">
        <v>0</v>
      </c>
      <c r="E10" s="25">
        <v>9</v>
      </c>
      <c r="F10" s="25">
        <v>23</v>
      </c>
      <c r="G10" s="25">
        <v>1</v>
      </c>
      <c r="H10" s="25">
        <v>301</v>
      </c>
      <c r="I10" s="20">
        <f t="shared" si="0"/>
        <v>395</v>
      </c>
    </row>
    <row r="11" spans="1:9" ht="12.75">
      <c r="A11" s="4" t="s">
        <v>13</v>
      </c>
      <c r="B11" s="20">
        <f aca="true" t="shared" si="1" ref="B11:H11">SUM(B8:B10)</f>
        <v>1794</v>
      </c>
      <c r="C11" s="20">
        <f t="shared" si="1"/>
        <v>16</v>
      </c>
      <c r="D11" s="20">
        <f t="shared" si="1"/>
        <v>0</v>
      </c>
      <c r="E11" s="20">
        <f t="shared" si="1"/>
        <v>391</v>
      </c>
      <c r="F11" s="20">
        <f t="shared" si="1"/>
        <v>1202</v>
      </c>
      <c r="G11" s="20">
        <f t="shared" si="1"/>
        <v>40</v>
      </c>
      <c r="H11" s="20">
        <f t="shared" si="1"/>
        <v>20190</v>
      </c>
      <c r="I11" s="20">
        <f t="shared" si="0"/>
        <v>23633</v>
      </c>
    </row>
    <row r="12" spans="1:9" ht="12.75">
      <c r="A12" s="4" t="s">
        <v>14</v>
      </c>
      <c r="B12" s="20">
        <f aca="true" t="shared" si="2" ref="B12:I12">SUM(B5+B6+B7+B11)</f>
        <v>16228</v>
      </c>
      <c r="C12" s="20">
        <f t="shared" si="2"/>
        <v>149</v>
      </c>
      <c r="D12" s="20">
        <f t="shared" si="2"/>
        <v>0</v>
      </c>
      <c r="E12" s="20">
        <f t="shared" si="2"/>
        <v>4028</v>
      </c>
      <c r="F12" s="20">
        <f t="shared" si="2"/>
        <v>14972</v>
      </c>
      <c r="G12" s="20">
        <f t="shared" si="2"/>
        <v>476</v>
      </c>
      <c r="H12" s="20">
        <f t="shared" si="2"/>
        <v>158083</v>
      </c>
      <c r="I12" s="20">
        <f t="shared" si="2"/>
        <v>193936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71</v>
      </c>
      <c r="C15" s="14" t="s">
        <v>70</v>
      </c>
      <c r="D15" s="14" t="s">
        <v>69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2700</v>
      </c>
      <c r="C16" s="25">
        <v>30</v>
      </c>
      <c r="D16" s="25">
        <v>0</v>
      </c>
      <c r="E16" s="25">
        <v>2399</v>
      </c>
      <c r="F16" s="25">
        <v>9064</v>
      </c>
      <c r="G16" s="25">
        <v>314</v>
      </c>
      <c r="H16" s="25">
        <v>41539</v>
      </c>
      <c r="I16" s="20">
        <f aca="true" t="shared" si="3" ref="I16:I22">SUM(B16:H16)</f>
        <v>56046</v>
      </c>
    </row>
    <row r="17" spans="1:9" ht="12.75">
      <c r="A17" s="4" t="s">
        <v>8</v>
      </c>
      <c r="B17" s="25">
        <v>1604</v>
      </c>
      <c r="C17" s="25">
        <v>10</v>
      </c>
      <c r="D17" s="25">
        <v>0</v>
      </c>
      <c r="E17" s="25">
        <v>1036</v>
      </c>
      <c r="F17" s="25">
        <v>3189</v>
      </c>
      <c r="G17" s="25">
        <v>56</v>
      </c>
      <c r="H17" s="25">
        <v>19201</v>
      </c>
      <c r="I17" s="20">
        <f t="shared" si="3"/>
        <v>25096</v>
      </c>
    </row>
    <row r="18" spans="1:9" ht="12.75">
      <c r="A18" s="4" t="s">
        <v>9</v>
      </c>
      <c r="B18" s="25">
        <v>206</v>
      </c>
      <c r="C18" s="25">
        <v>0</v>
      </c>
      <c r="D18" s="25">
        <v>0</v>
      </c>
      <c r="E18" s="25">
        <v>121</v>
      </c>
      <c r="F18" s="25">
        <v>567</v>
      </c>
      <c r="G18" s="25">
        <v>18</v>
      </c>
      <c r="H18" s="25">
        <v>4287</v>
      </c>
      <c r="I18" s="20">
        <f t="shared" si="3"/>
        <v>5199</v>
      </c>
    </row>
    <row r="19" spans="1:9" ht="12.75">
      <c r="A19" s="4" t="s">
        <v>10</v>
      </c>
      <c r="B19" s="25">
        <v>434</v>
      </c>
      <c r="C19" s="25">
        <v>1</v>
      </c>
      <c r="D19" s="25">
        <v>0</v>
      </c>
      <c r="E19" s="25">
        <v>331</v>
      </c>
      <c r="F19" s="25">
        <v>1006</v>
      </c>
      <c r="G19" s="25">
        <v>33</v>
      </c>
      <c r="H19" s="25">
        <v>8936</v>
      </c>
      <c r="I19" s="20">
        <f t="shared" si="3"/>
        <v>10741</v>
      </c>
    </row>
    <row r="20" spans="1:9" ht="12.75">
      <c r="A20" s="4" t="s">
        <v>11</v>
      </c>
      <c r="B20" s="25">
        <v>113</v>
      </c>
      <c r="C20" s="25">
        <v>3</v>
      </c>
      <c r="D20" s="25">
        <v>0</v>
      </c>
      <c r="E20" s="25">
        <v>41</v>
      </c>
      <c r="F20" s="25">
        <v>123</v>
      </c>
      <c r="G20" s="25">
        <v>3</v>
      </c>
      <c r="H20" s="25">
        <v>871</v>
      </c>
      <c r="I20" s="20">
        <f t="shared" si="3"/>
        <v>1154</v>
      </c>
    </row>
    <row r="21" spans="1:9" ht="12.75">
      <c r="A21" s="4" t="s">
        <v>12</v>
      </c>
      <c r="B21" s="25">
        <v>17</v>
      </c>
      <c r="C21" s="25">
        <v>1</v>
      </c>
      <c r="D21" s="25">
        <v>0</v>
      </c>
      <c r="E21" s="25">
        <v>9</v>
      </c>
      <c r="F21" s="25">
        <v>22</v>
      </c>
      <c r="G21" s="25">
        <v>1</v>
      </c>
      <c r="H21" s="25">
        <v>140</v>
      </c>
      <c r="I21" s="20">
        <f t="shared" si="3"/>
        <v>190</v>
      </c>
    </row>
    <row r="22" spans="1:9" ht="12.75">
      <c r="A22" s="4" t="s">
        <v>13</v>
      </c>
      <c r="B22" s="20">
        <f aca="true" t="shared" si="4" ref="B22:H22">SUM(B19:B21)</f>
        <v>564</v>
      </c>
      <c r="C22" s="20">
        <f t="shared" si="4"/>
        <v>5</v>
      </c>
      <c r="D22" s="20">
        <f t="shared" si="4"/>
        <v>0</v>
      </c>
      <c r="E22" s="20">
        <f t="shared" si="4"/>
        <v>381</v>
      </c>
      <c r="F22" s="20">
        <f t="shared" si="4"/>
        <v>1151</v>
      </c>
      <c r="G22" s="20">
        <f t="shared" si="4"/>
        <v>37</v>
      </c>
      <c r="H22" s="20">
        <f t="shared" si="4"/>
        <v>9947</v>
      </c>
      <c r="I22" s="20">
        <f t="shared" si="3"/>
        <v>12085</v>
      </c>
    </row>
    <row r="23" spans="1:9" ht="12.75">
      <c r="A23" s="4" t="s">
        <v>14</v>
      </c>
      <c r="B23" s="20">
        <f aca="true" t="shared" si="5" ref="B23:I23">SUM(B16+B17+B18+B22)</f>
        <v>5074</v>
      </c>
      <c r="C23" s="20">
        <f t="shared" si="5"/>
        <v>45</v>
      </c>
      <c r="D23" s="20">
        <f t="shared" si="5"/>
        <v>0</v>
      </c>
      <c r="E23" s="20">
        <f t="shared" si="5"/>
        <v>3937</v>
      </c>
      <c r="F23" s="20">
        <f t="shared" si="5"/>
        <v>13971</v>
      </c>
      <c r="G23" s="20">
        <f t="shared" si="5"/>
        <v>425</v>
      </c>
      <c r="H23" s="20">
        <f t="shared" si="5"/>
        <v>74974</v>
      </c>
      <c r="I23" s="20">
        <f t="shared" si="5"/>
        <v>98426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71</v>
      </c>
      <c r="C26" s="14" t="s">
        <v>70</v>
      </c>
      <c r="D26" s="14" t="s">
        <v>69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1957270</v>
      </c>
      <c r="C27" s="25">
        <v>24235</v>
      </c>
      <c r="D27" s="25">
        <v>0</v>
      </c>
      <c r="E27" s="25">
        <v>749752</v>
      </c>
      <c r="F27" s="25">
        <v>2139782</v>
      </c>
      <c r="G27" s="25">
        <v>108961</v>
      </c>
      <c r="H27" s="25">
        <v>20220351</v>
      </c>
      <c r="I27" s="20">
        <f aca="true" t="shared" si="6" ref="I27:I32">SUM(B27:H27)</f>
        <v>25200351</v>
      </c>
    </row>
    <row r="28" spans="1:9" ht="12.75">
      <c r="A28" s="4" t="s">
        <v>8</v>
      </c>
      <c r="B28" s="25">
        <v>1194468</v>
      </c>
      <c r="C28" s="25">
        <v>7045</v>
      </c>
      <c r="D28" s="25">
        <v>0</v>
      </c>
      <c r="E28" s="25">
        <v>321936</v>
      </c>
      <c r="F28" s="25">
        <v>709800</v>
      </c>
      <c r="G28" s="25">
        <v>19015</v>
      </c>
      <c r="H28" s="25">
        <v>8915359</v>
      </c>
      <c r="I28" s="20">
        <f t="shared" si="6"/>
        <v>11167623</v>
      </c>
    </row>
    <row r="29" spans="1:9" ht="12.75">
      <c r="A29" s="4" t="s">
        <v>9</v>
      </c>
      <c r="B29" s="25">
        <v>144516</v>
      </c>
      <c r="C29" s="25">
        <v>0</v>
      </c>
      <c r="D29" s="25">
        <v>0</v>
      </c>
      <c r="E29" s="25">
        <v>37147</v>
      </c>
      <c r="F29" s="25">
        <v>124182</v>
      </c>
      <c r="G29" s="25">
        <v>5859</v>
      </c>
      <c r="H29" s="25">
        <v>1903864</v>
      </c>
      <c r="I29" s="20">
        <f t="shared" si="6"/>
        <v>2215568</v>
      </c>
    </row>
    <row r="30" spans="1:9" ht="12.75">
      <c r="A30" s="4" t="s">
        <v>10</v>
      </c>
      <c r="B30" s="25">
        <v>308977</v>
      </c>
      <c r="C30" s="25">
        <v>301</v>
      </c>
      <c r="D30" s="25">
        <v>0</v>
      </c>
      <c r="E30" s="25">
        <v>102553</v>
      </c>
      <c r="F30" s="25">
        <v>230921</v>
      </c>
      <c r="G30" s="25">
        <v>10842</v>
      </c>
      <c r="H30" s="25">
        <v>4036485</v>
      </c>
      <c r="I30" s="20">
        <f t="shared" si="6"/>
        <v>4690079</v>
      </c>
    </row>
    <row r="31" spans="1:9" ht="12.75">
      <c r="A31" s="4" t="s">
        <v>11</v>
      </c>
      <c r="B31" s="25">
        <v>95643</v>
      </c>
      <c r="C31" s="25">
        <v>2563</v>
      </c>
      <c r="D31" s="25">
        <v>0</v>
      </c>
      <c r="E31" s="25">
        <v>12517</v>
      </c>
      <c r="F31" s="25">
        <v>28009</v>
      </c>
      <c r="G31" s="25">
        <v>1196</v>
      </c>
      <c r="H31" s="25">
        <v>443266</v>
      </c>
      <c r="I31" s="20">
        <f t="shared" si="6"/>
        <v>583194</v>
      </c>
    </row>
    <row r="32" spans="1:9" ht="12.75">
      <c r="A32" s="4" t="s">
        <v>12</v>
      </c>
      <c r="B32" s="25">
        <v>14591</v>
      </c>
      <c r="C32" s="25">
        <v>944</v>
      </c>
      <c r="D32" s="25">
        <v>0</v>
      </c>
      <c r="E32" s="25">
        <v>2801</v>
      </c>
      <c r="F32" s="25">
        <v>4939</v>
      </c>
      <c r="G32" s="25">
        <v>298</v>
      </c>
      <c r="H32" s="25">
        <v>67597</v>
      </c>
      <c r="I32" s="20">
        <f t="shared" si="6"/>
        <v>91170</v>
      </c>
    </row>
    <row r="33" spans="1:9" ht="12.75">
      <c r="A33" s="4" t="s">
        <v>13</v>
      </c>
      <c r="B33" s="20">
        <f aca="true" t="shared" si="7" ref="B33:I33">SUM(B30:B32)</f>
        <v>419211</v>
      </c>
      <c r="C33" s="20">
        <f t="shared" si="7"/>
        <v>3808</v>
      </c>
      <c r="D33" s="20">
        <f t="shared" si="7"/>
        <v>0</v>
      </c>
      <c r="E33" s="20">
        <f t="shared" si="7"/>
        <v>117871</v>
      </c>
      <c r="F33" s="20">
        <f t="shared" si="7"/>
        <v>263869</v>
      </c>
      <c r="G33" s="20">
        <f t="shared" si="7"/>
        <v>12336</v>
      </c>
      <c r="H33" s="20">
        <f t="shared" si="7"/>
        <v>4547348</v>
      </c>
      <c r="I33" s="20">
        <f t="shared" si="7"/>
        <v>5364443</v>
      </c>
    </row>
    <row r="34" spans="1:9" ht="12.75">
      <c r="A34" s="4" t="s">
        <v>14</v>
      </c>
      <c r="B34" s="20">
        <f aca="true" t="shared" si="8" ref="B34:I34">SUM(B27+B28+B29+B33)</f>
        <v>3715465</v>
      </c>
      <c r="C34" s="20">
        <f t="shared" si="8"/>
        <v>35088</v>
      </c>
      <c r="D34" s="20">
        <f t="shared" si="8"/>
        <v>0</v>
      </c>
      <c r="E34" s="20">
        <f t="shared" si="8"/>
        <v>1226706</v>
      </c>
      <c r="F34" s="20">
        <f t="shared" si="8"/>
        <v>3237633</v>
      </c>
      <c r="G34" s="20">
        <f t="shared" si="8"/>
        <v>146171</v>
      </c>
      <c r="H34" s="20">
        <f t="shared" si="8"/>
        <v>35586922</v>
      </c>
      <c r="I34" s="20">
        <f t="shared" si="8"/>
        <v>43947985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98426</v>
      </c>
      <c r="D42" s="21">
        <f>I16</f>
        <v>56046</v>
      </c>
      <c r="E42" s="21">
        <f>I17</f>
        <v>25096</v>
      </c>
      <c r="F42" s="21">
        <f>I18</f>
        <v>5199</v>
      </c>
      <c r="G42" s="21">
        <f>I22</f>
        <v>12085</v>
      </c>
      <c r="H42" s="21">
        <f>I19</f>
        <v>10741</v>
      </c>
      <c r="I42" s="21">
        <f>I20</f>
        <v>1154</v>
      </c>
      <c r="J42" s="21">
        <f>I21</f>
        <v>190</v>
      </c>
      <c r="K42" s="21"/>
    </row>
    <row r="43" spans="1:11" ht="12.75">
      <c r="A43" t="s">
        <v>21</v>
      </c>
      <c r="C43" s="21">
        <f>SUM(D43:G43)</f>
        <v>193936</v>
      </c>
      <c r="D43" s="21">
        <f>I5</f>
        <v>112088</v>
      </c>
      <c r="E43" s="21">
        <f>I6</f>
        <v>48158</v>
      </c>
      <c r="F43" s="21">
        <f>I7</f>
        <v>10057</v>
      </c>
      <c r="G43" s="21">
        <f>I11</f>
        <v>23633</v>
      </c>
      <c r="H43" s="21">
        <f>I8</f>
        <v>20674</v>
      </c>
      <c r="I43" s="21">
        <f>I9</f>
        <v>2564</v>
      </c>
      <c r="J43" s="21">
        <f>I10</f>
        <v>395</v>
      </c>
      <c r="K43" s="21"/>
    </row>
    <row r="44" spans="1:11" ht="12.75">
      <c r="A44" t="s">
        <v>22</v>
      </c>
      <c r="C44" s="22">
        <f aca="true" t="shared" si="9" ref="C44:J44">C43/C42</f>
        <v>1.970373681750757</v>
      </c>
      <c r="D44" s="22">
        <f t="shared" si="9"/>
        <v>1.9999286300538843</v>
      </c>
      <c r="E44" s="22">
        <f t="shared" si="9"/>
        <v>1.9189512272872171</v>
      </c>
      <c r="F44" s="22">
        <f t="shared" si="9"/>
        <v>1.934410463550683</v>
      </c>
      <c r="G44" s="22">
        <f t="shared" si="9"/>
        <v>1.955564749689698</v>
      </c>
      <c r="H44" s="22">
        <f t="shared" si="9"/>
        <v>1.9247742295875616</v>
      </c>
      <c r="I44" s="22">
        <f t="shared" si="9"/>
        <v>2.221837088388215</v>
      </c>
      <c r="J44" s="22">
        <f t="shared" si="9"/>
        <v>2.0789473684210527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74974</v>
      </c>
      <c r="D47" s="21">
        <f>H16</f>
        <v>41539</v>
      </c>
      <c r="E47" s="21">
        <f>H17</f>
        <v>19201</v>
      </c>
      <c r="F47" s="21">
        <f>H18</f>
        <v>4287</v>
      </c>
      <c r="G47" s="21">
        <f>H22</f>
        <v>9947</v>
      </c>
      <c r="H47" s="21">
        <f>H19</f>
        <v>8936</v>
      </c>
      <c r="I47" s="21">
        <f>H20</f>
        <v>871</v>
      </c>
      <c r="J47" s="21">
        <f>H21</f>
        <v>140</v>
      </c>
      <c r="K47" s="21"/>
    </row>
    <row r="48" spans="1:11" ht="12.75">
      <c r="A48" t="s">
        <v>21</v>
      </c>
      <c r="C48" s="21">
        <f>SUM(D48:G48)</f>
        <v>158083</v>
      </c>
      <c r="D48" s="21">
        <f>H5</f>
        <v>90734</v>
      </c>
      <c r="E48" s="21">
        <f>H6</f>
        <v>38461</v>
      </c>
      <c r="F48" s="21">
        <f>H7</f>
        <v>8698</v>
      </c>
      <c r="G48" s="21">
        <f>H11</f>
        <v>20190</v>
      </c>
      <c r="H48" s="21">
        <f>H8</f>
        <v>17920</v>
      </c>
      <c r="I48" s="21">
        <f>H9</f>
        <v>1969</v>
      </c>
      <c r="J48" s="21">
        <f>H10</f>
        <v>301</v>
      </c>
      <c r="K48" s="21"/>
    </row>
    <row r="49" spans="1:11" ht="12.75">
      <c r="A49" t="s">
        <v>22</v>
      </c>
      <c r="C49" s="22">
        <f aca="true" t="shared" si="10" ref="C49:J49">C48/C47</f>
        <v>2.108504281484248</v>
      </c>
      <c r="D49" s="22">
        <f t="shared" si="10"/>
        <v>2.184308721923975</v>
      </c>
      <c r="E49" s="22">
        <f t="shared" si="10"/>
        <v>2.003072756627259</v>
      </c>
      <c r="F49" s="22">
        <f t="shared" si="10"/>
        <v>2.0289246559365526</v>
      </c>
      <c r="G49" s="22">
        <f t="shared" si="10"/>
        <v>2.0297577158942395</v>
      </c>
      <c r="H49" s="22">
        <f t="shared" si="10"/>
        <v>2.0053715308863027</v>
      </c>
      <c r="I49" s="22">
        <f t="shared" si="10"/>
        <v>2.2606199770378876</v>
      </c>
      <c r="J49" s="22">
        <f t="shared" si="10"/>
        <v>2.15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23452</v>
      </c>
      <c r="D52" s="21">
        <f>SUM(B16:G16)</f>
        <v>14507</v>
      </c>
      <c r="E52" s="21">
        <f>SUM(B17:G17)</f>
        <v>5895</v>
      </c>
      <c r="F52" s="21">
        <f>SUM(B18:G18)</f>
        <v>912</v>
      </c>
      <c r="G52" s="21">
        <f>SUM(H52:J52)</f>
        <v>2138</v>
      </c>
      <c r="H52" s="21">
        <f>SUM(B19:G19)</f>
        <v>1805</v>
      </c>
      <c r="I52" s="21">
        <f>SUM(B20:G20)</f>
        <v>283</v>
      </c>
      <c r="J52" s="21">
        <f>SUM(B21:G21)</f>
        <v>50</v>
      </c>
      <c r="K52" s="21"/>
    </row>
    <row r="53" spans="1:11" ht="12.75">
      <c r="A53" t="s">
        <v>21</v>
      </c>
      <c r="C53" s="21">
        <f>SUM(B12:G12)</f>
        <v>35853</v>
      </c>
      <c r="D53" s="21">
        <f>SUM(B5:G5)</f>
        <v>21354</v>
      </c>
      <c r="E53" s="21">
        <f>SUM(B6:G6)</f>
        <v>9697</v>
      </c>
      <c r="F53" s="21">
        <f>SUM(B7:G7)</f>
        <v>1359</v>
      </c>
      <c r="G53" s="21">
        <f>SUM(H53:J53)</f>
        <v>3443</v>
      </c>
      <c r="H53" s="21">
        <f>SUM(B8:G8)</f>
        <v>2754</v>
      </c>
      <c r="I53" s="21">
        <f>SUM(B9:G9)</f>
        <v>595</v>
      </c>
      <c r="J53" s="21">
        <f>SUM(B10:G10)</f>
        <v>94</v>
      </c>
      <c r="K53" s="21"/>
    </row>
    <row r="54" spans="1:11" ht="12.75">
      <c r="A54" t="s">
        <v>22</v>
      </c>
      <c r="C54" s="22">
        <f aca="true" t="shared" si="11" ref="C54:J54">C53/C52</f>
        <v>1.5287821934163397</v>
      </c>
      <c r="D54" s="22">
        <f t="shared" si="11"/>
        <v>1.471979044599159</v>
      </c>
      <c r="E54" s="22">
        <f t="shared" si="11"/>
        <v>1.6449533502968618</v>
      </c>
      <c r="F54" s="22">
        <f t="shared" si="11"/>
        <v>1.4901315789473684</v>
      </c>
      <c r="G54" s="22">
        <f t="shared" si="11"/>
        <v>1.6103835360149672</v>
      </c>
      <c r="H54" s="22">
        <f t="shared" si="11"/>
        <v>1.5257617728531856</v>
      </c>
      <c r="I54" s="22">
        <f t="shared" si="11"/>
        <v>2.1024734982332154</v>
      </c>
      <c r="J54" s="22">
        <f t="shared" si="11"/>
        <v>1.88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23452</v>
      </c>
      <c r="D61" s="21">
        <f>SUM(B16:G16)</f>
        <v>14507</v>
      </c>
      <c r="E61" s="21">
        <f>SUM(B17:G17)</f>
        <v>5895</v>
      </c>
      <c r="F61" s="21">
        <f>SUM(B18:G18)</f>
        <v>912</v>
      </c>
      <c r="G61" s="21">
        <f>SUM(H61:J61)</f>
        <v>2138</v>
      </c>
      <c r="H61" s="21">
        <f>SUM(B19:G19)</f>
        <v>1805</v>
      </c>
      <c r="I61" s="21">
        <f>SUM(B20:G20)</f>
        <v>283</v>
      </c>
      <c r="J61" s="21">
        <f>SUM(B21:G21)</f>
        <v>50</v>
      </c>
      <c r="K61" s="21"/>
    </row>
    <row r="62" spans="1:11" ht="12.75">
      <c r="A62" t="s">
        <v>21</v>
      </c>
      <c r="C62" s="21">
        <f>SUM(B12:G12)</f>
        <v>35853</v>
      </c>
      <c r="D62" s="21">
        <f>SUM(B5:G5)</f>
        <v>21354</v>
      </c>
      <c r="E62" s="21">
        <f>SUM(B6:G6)</f>
        <v>9697</v>
      </c>
      <c r="F62" s="21">
        <f>SUM(B7:G7)</f>
        <v>1359</v>
      </c>
      <c r="G62" s="21">
        <f>SUM(H62:J62)</f>
        <v>3443</v>
      </c>
      <c r="H62" s="21">
        <f>SUM(B8:G8)</f>
        <v>2754</v>
      </c>
      <c r="I62" s="21">
        <f>SUM(B9:G9)</f>
        <v>595</v>
      </c>
      <c r="J62" s="21">
        <f>SUM(B10:G10)</f>
        <v>94</v>
      </c>
      <c r="K62" s="21"/>
    </row>
    <row r="63" spans="1:11" ht="12.75">
      <c r="A63" t="s">
        <v>22</v>
      </c>
      <c r="C63" s="22">
        <f aca="true" t="shared" si="12" ref="C63:J63">C62/C61</f>
        <v>1.5287821934163397</v>
      </c>
      <c r="D63" s="22">
        <f t="shared" si="12"/>
        <v>1.471979044599159</v>
      </c>
      <c r="E63" s="22">
        <f t="shared" si="12"/>
        <v>1.6449533502968618</v>
      </c>
      <c r="F63" s="22">
        <f t="shared" si="12"/>
        <v>1.4901315789473684</v>
      </c>
      <c r="G63" s="22">
        <f t="shared" si="12"/>
        <v>1.6103835360149672</v>
      </c>
      <c r="H63" s="22">
        <f t="shared" si="12"/>
        <v>1.5257617728531856</v>
      </c>
      <c r="I63" s="22">
        <f t="shared" si="12"/>
        <v>2.1024734982332154</v>
      </c>
      <c r="J63" s="22">
        <f t="shared" si="12"/>
        <v>1.88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14396</v>
      </c>
      <c r="D66" s="21">
        <f>SUM(F16:G16)</f>
        <v>9378</v>
      </c>
      <c r="E66" s="21">
        <f>SUM(F17:G17)</f>
        <v>3245</v>
      </c>
      <c r="F66" s="21">
        <f>SUM(F18:G18)</f>
        <v>585</v>
      </c>
      <c r="G66" s="21">
        <f>SUM(H66:J66)</f>
        <v>1188</v>
      </c>
      <c r="H66" s="21">
        <f>SUM(F19:G19)</f>
        <v>1039</v>
      </c>
      <c r="I66" s="21">
        <f>SUM(F20:G20)</f>
        <v>126</v>
      </c>
      <c r="J66" s="21">
        <f>SUM(F21:G21)</f>
        <v>23</v>
      </c>
      <c r="K66" s="21"/>
    </row>
    <row r="67" spans="1:11" ht="12.75">
      <c r="A67" t="s">
        <v>21</v>
      </c>
      <c r="C67" s="21">
        <f>SUM(F12:G12)</f>
        <v>15448</v>
      </c>
      <c r="D67" s="21">
        <f>SUM(F5:G5)</f>
        <v>10202</v>
      </c>
      <c r="E67" s="21">
        <f>SUM(F6:G6)</f>
        <v>3397</v>
      </c>
      <c r="F67" s="21">
        <f>SUM(F7:G7)</f>
        <v>607</v>
      </c>
      <c r="G67" s="21">
        <f>SUM(H67:J67)</f>
        <v>1242</v>
      </c>
      <c r="H67" s="21">
        <f>SUM(F8:G8)</f>
        <v>1083</v>
      </c>
      <c r="I67" s="21">
        <f>SUM(F9:G9)</f>
        <v>135</v>
      </c>
      <c r="J67" s="21">
        <f>SUM(F10:G10)</f>
        <v>24</v>
      </c>
      <c r="K67" s="21"/>
    </row>
    <row r="68" spans="1:11" ht="12.75">
      <c r="A68" t="s">
        <v>22</v>
      </c>
      <c r="C68" s="22">
        <f aca="true" t="shared" si="13" ref="C68:J68">C67/C66</f>
        <v>1.073075854404001</v>
      </c>
      <c r="D68" s="22">
        <f t="shared" si="13"/>
        <v>1.0878652164640648</v>
      </c>
      <c r="E68" s="22">
        <f t="shared" si="13"/>
        <v>1.0468412942989214</v>
      </c>
      <c r="F68" s="22">
        <f t="shared" si="13"/>
        <v>1.0376068376068377</v>
      </c>
      <c r="G68" s="22">
        <f t="shared" si="13"/>
        <v>1.0454545454545454</v>
      </c>
      <c r="H68" s="22">
        <f t="shared" si="13"/>
        <v>1.0423484119345525</v>
      </c>
      <c r="I68" s="22">
        <f t="shared" si="13"/>
        <v>1.0714285714285714</v>
      </c>
      <c r="J68" s="22">
        <f t="shared" si="13"/>
        <v>1.0434782608695652</v>
      </c>
      <c r="K68" s="22"/>
    </row>
    <row r="70" ht="12.75">
      <c r="A70" s="5" t="s">
        <v>71</v>
      </c>
    </row>
    <row r="71" spans="1:11" ht="12.75">
      <c r="A71" t="s">
        <v>20</v>
      </c>
      <c r="C71" s="21">
        <f>B23</f>
        <v>5074</v>
      </c>
      <c r="D71" s="21">
        <f>B16</f>
        <v>2700</v>
      </c>
      <c r="E71" s="21">
        <f>B17</f>
        <v>1604</v>
      </c>
      <c r="F71" s="21">
        <f>B18</f>
        <v>206</v>
      </c>
      <c r="G71" s="21">
        <f>SUM(H71:J71)</f>
        <v>564</v>
      </c>
      <c r="H71" s="21">
        <f>B19</f>
        <v>434</v>
      </c>
      <c r="I71" s="21">
        <f>B20</f>
        <v>113</v>
      </c>
      <c r="J71" s="21">
        <f>B21</f>
        <v>17</v>
      </c>
      <c r="K71" s="21"/>
    </row>
    <row r="72" spans="1:11" ht="12.75">
      <c r="A72" t="s">
        <v>21</v>
      </c>
      <c r="C72" s="21">
        <f>B12</f>
        <v>16228</v>
      </c>
      <c r="D72" s="21">
        <f>B5</f>
        <v>8593</v>
      </c>
      <c r="E72" s="21">
        <f>B6</f>
        <v>5211</v>
      </c>
      <c r="F72" s="21">
        <f>B7</f>
        <v>630</v>
      </c>
      <c r="G72" s="21">
        <f>SUM(H72:J72)</f>
        <v>1794</v>
      </c>
      <c r="H72" s="21">
        <f>B8</f>
        <v>1330</v>
      </c>
      <c r="I72" s="21">
        <f>B9</f>
        <v>407</v>
      </c>
      <c r="J72" s="21">
        <f>B10</f>
        <v>57</v>
      </c>
      <c r="K72" s="21"/>
    </row>
    <row r="73" spans="1:11" ht="12.75">
      <c r="A73" t="s">
        <v>22</v>
      </c>
      <c r="C73" s="22">
        <f aca="true" t="shared" si="14" ref="C73:J73">C72/C71</f>
        <v>3.1982656681119432</v>
      </c>
      <c r="D73" s="22">
        <f t="shared" si="14"/>
        <v>3.1825925925925924</v>
      </c>
      <c r="E73" s="22">
        <f t="shared" si="14"/>
        <v>3.2487531172069826</v>
      </c>
      <c r="F73" s="22">
        <f t="shared" si="14"/>
        <v>3.058252427184466</v>
      </c>
      <c r="G73" s="22">
        <f t="shared" si="14"/>
        <v>3.1808510638297873</v>
      </c>
      <c r="H73" s="22">
        <f t="shared" si="14"/>
        <v>3.064516129032258</v>
      </c>
      <c r="I73" s="22">
        <f t="shared" si="14"/>
        <v>3.601769911504425</v>
      </c>
      <c r="J73" s="22">
        <f t="shared" si="14"/>
        <v>3.3529411764705883</v>
      </c>
      <c r="K73" s="22"/>
    </row>
    <row r="75" ht="12.75">
      <c r="A75" s="5" t="s">
        <v>70</v>
      </c>
    </row>
    <row r="76" spans="1:11" ht="12.75">
      <c r="A76" t="s">
        <v>20</v>
      </c>
      <c r="C76" s="21">
        <f>C23</f>
        <v>45</v>
      </c>
      <c r="D76" s="21">
        <f>C16</f>
        <v>30</v>
      </c>
      <c r="E76" s="21">
        <f>C17</f>
        <v>10</v>
      </c>
      <c r="F76" s="21">
        <f>C18</f>
        <v>0</v>
      </c>
      <c r="G76" s="21">
        <f>SUM(H76:J76)</f>
        <v>5</v>
      </c>
      <c r="H76" s="21">
        <f>C19</f>
        <v>1</v>
      </c>
      <c r="I76" s="21">
        <f>C20</f>
        <v>3</v>
      </c>
      <c r="J76" s="21">
        <f>C21</f>
        <v>1</v>
      </c>
      <c r="K76" s="21"/>
    </row>
    <row r="77" spans="1:11" ht="12.75">
      <c r="A77" t="s">
        <v>21</v>
      </c>
      <c r="C77" s="21">
        <f>C12</f>
        <v>149</v>
      </c>
      <c r="D77" s="21">
        <f>C5</f>
        <v>104</v>
      </c>
      <c r="E77" s="21">
        <f>C6</f>
        <v>29</v>
      </c>
      <c r="F77" s="21">
        <f>C7</f>
        <v>0</v>
      </c>
      <c r="G77" s="21">
        <f>SUM(H77:J77)</f>
        <v>16</v>
      </c>
      <c r="H77" s="21">
        <f>C8</f>
        <v>1</v>
      </c>
      <c r="I77" s="21">
        <f>C9</f>
        <v>11</v>
      </c>
      <c r="J77" s="21">
        <f>C10</f>
        <v>4</v>
      </c>
      <c r="K77" s="21"/>
    </row>
    <row r="78" spans="1:11" ht="12.75">
      <c r="A78" t="s">
        <v>22</v>
      </c>
      <c r="C78" s="22">
        <f aca="true" t="shared" si="15" ref="C78:J78">C77/C76</f>
        <v>3.311111111111111</v>
      </c>
      <c r="D78" s="22">
        <f t="shared" si="15"/>
        <v>3.466666666666667</v>
      </c>
      <c r="E78" s="22">
        <f t="shared" si="15"/>
        <v>2.9</v>
      </c>
      <c r="F78" s="22" t="e">
        <f t="shared" si="15"/>
        <v>#DIV/0!</v>
      </c>
      <c r="G78" s="22">
        <f t="shared" si="15"/>
        <v>3.2</v>
      </c>
      <c r="H78" s="22">
        <f t="shared" si="15"/>
        <v>1</v>
      </c>
      <c r="I78" s="22">
        <f t="shared" si="15"/>
        <v>3.6666666666666665</v>
      </c>
      <c r="J78" s="22">
        <f t="shared" si="15"/>
        <v>4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3937</v>
      </c>
      <c r="D81" s="21">
        <f>E16</f>
        <v>2399</v>
      </c>
      <c r="E81" s="21">
        <f>E17</f>
        <v>1036</v>
      </c>
      <c r="F81" s="21">
        <f>E18</f>
        <v>121</v>
      </c>
      <c r="G81" s="21">
        <f>SUM(H81:J81)</f>
        <v>381</v>
      </c>
      <c r="H81" s="21">
        <f>E19</f>
        <v>331</v>
      </c>
      <c r="I81" s="21">
        <f>E20</f>
        <v>41</v>
      </c>
      <c r="J81" s="21">
        <f>E21</f>
        <v>9</v>
      </c>
      <c r="K81" s="21"/>
    </row>
    <row r="82" spans="1:11" ht="12.75">
      <c r="A82" t="s">
        <v>21</v>
      </c>
      <c r="C82" s="21">
        <f>E12</f>
        <v>4028</v>
      </c>
      <c r="D82" s="21">
        <f>E5</f>
        <v>2455</v>
      </c>
      <c r="E82" s="21">
        <f>E6</f>
        <v>1060</v>
      </c>
      <c r="F82" s="21">
        <f>E7</f>
        <v>122</v>
      </c>
      <c r="G82" s="21">
        <f>SUM(H82:J82)</f>
        <v>391</v>
      </c>
      <c r="H82" s="21">
        <f>E8</f>
        <v>340</v>
      </c>
      <c r="I82" s="21">
        <f>E9</f>
        <v>42</v>
      </c>
      <c r="J82" s="21">
        <f>E10</f>
        <v>9</v>
      </c>
      <c r="K82" s="21"/>
    </row>
    <row r="83" spans="1:11" ht="12.75">
      <c r="A83" t="s">
        <v>22</v>
      </c>
      <c r="C83" s="22">
        <f aca="true" t="shared" si="16" ref="C83:J83">C82/C81</f>
        <v>1.0231140462280925</v>
      </c>
      <c r="D83" s="22">
        <f t="shared" si="16"/>
        <v>1.02334305960817</v>
      </c>
      <c r="E83" s="22">
        <f t="shared" si="16"/>
        <v>1.0231660231660231</v>
      </c>
      <c r="F83" s="22">
        <f t="shared" si="16"/>
        <v>1.0082644628099173</v>
      </c>
      <c r="G83" s="22">
        <f t="shared" si="16"/>
        <v>1.026246719160105</v>
      </c>
      <c r="H83" s="22">
        <f t="shared" si="16"/>
        <v>1.027190332326284</v>
      </c>
      <c r="I83" s="22">
        <f t="shared" si="16"/>
        <v>1.024390243902439</v>
      </c>
      <c r="J83" s="22">
        <f t="shared" si="16"/>
        <v>1</v>
      </c>
      <c r="K83" s="8"/>
    </row>
    <row r="85" ht="12.75">
      <c r="A85" s="18" t="s">
        <v>69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43947985</v>
      </c>
      <c r="D94" s="21"/>
      <c r="E94" s="21">
        <f>SUM(E95:E96)</f>
        <v>98426</v>
      </c>
      <c r="F94" s="22">
        <f>C94/E94</f>
        <v>446.50788409566576</v>
      </c>
      <c r="G94" s="21">
        <f>SUM(G95:G96)</f>
        <v>193936</v>
      </c>
      <c r="H94" s="22">
        <f>C94/G94</f>
        <v>226.61076334460853</v>
      </c>
    </row>
    <row r="95" spans="1:8" ht="12.75">
      <c r="A95" t="s">
        <v>23</v>
      </c>
      <c r="C95" s="21">
        <f>H34</f>
        <v>35586922</v>
      </c>
      <c r="D95" s="21"/>
      <c r="E95" s="21">
        <f>H23</f>
        <v>74974</v>
      </c>
      <c r="F95" s="22">
        <f>C95/E95</f>
        <v>474.65684103822656</v>
      </c>
      <c r="G95" s="21">
        <f>H12</f>
        <v>158083</v>
      </c>
      <c r="H95" s="22">
        <f>C95/G95</f>
        <v>225.11542670622396</v>
      </c>
    </row>
    <row r="96" spans="1:8" ht="12.75">
      <c r="A96" t="s">
        <v>34</v>
      </c>
      <c r="C96" s="21">
        <f>SUM(B34:G34)</f>
        <v>8361063</v>
      </c>
      <c r="D96" s="21"/>
      <c r="E96" s="21">
        <f>SUM(B23:G23)</f>
        <v>23452</v>
      </c>
      <c r="F96" s="22">
        <f>C96/E96</f>
        <v>356.51812212178066</v>
      </c>
      <c r="G96" s="21">
        <f>SUM(B12:G12)</f>
        <v>35853</v>
      </c>
      <c r="H96" s="22">
        <f>C96/G96</f>
        <v>233.2039996653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25200351</v>
      </c>
      <c r="D98" s="21"/>
      <c r="E98" s="21">
        <f>SUM(E99:E100)</f>
        <v>56046</v>
      </c>
      <c r="F98" s="22">
        <f>C98/E98</f>
        <v>449.636923241623</v>
      </c>
      <c r="G98" s="21">
        <f>SUM(G99:G100)</f>
        <v>112088</v>
      </c>
      <c r="H98" s="22">
        <f>C98/G98</f>
        <v>224.82648454785524</v>
      </c>
    </row>
    <row r="99" spans="1:8" ht="12.75">
      <c r="A99" t="s">
        <v>23</v>
      </c>
      <c r="C99" s="21">
        <f>H27</f>
        <v>20220351</v>
      </c>
      <c r="D99" s="21"/>
      <c r="E99" s="21">
        <f>H16</f>
        <v>41539</v>
      </c>
      <c r="F99" s="22">
        <f>C99/E99</f>
        <v>486.7799176677339</v>
      </c>
      <c r="G99" s="21">
        <f>H5</f>
        <v>90734</v>
      </c>
      <c r="H99" s="22">
        <f>C99/G99</f>
        <v>222.85307602442305</v>
      </c>
    </row>
    <row r="100" spans="1:8" ht="12.75">
      <c r="A100" t="s">
        <v>34</v>
      </c>
      <c r="C100" s="21">
        <f>SUM(B27:G27)</f>
        <v>4980000</v>
      </c>
      <c r="D100" s="21"/>
      <c r="E100" s="21">
        <f>SUM(B16:G16)</f>
        <v>14507</v>
      </c>
      <c r="F100" s="22">
        <f>C100/E100</f>
        <v>343.2825532501551</v>
      </c>
      <c r="G100" s="21">
        <f>SUM(B5:G5)</f>
        <v>21354</v>
      </c>
      <c r="H100" s="22">
        <f>C100/G100</f>
        <v>233.21157628547346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11167623</v>
      </c>
      <c r="D102" s="21"/>
      <c r="E102" s="21">
        <f>SUM(E103:E104)</f>
        <v>25096</v>
      </c>
      <c r="F102" s="22">
        <f>C102/E102</f>
        <v>444.99613484220595</v>
      </c>
      <c r="G102" s="21">
        <f>SUM(G103:G104)</f>
        <v>48158</v>
      </c>
      <c r="H102" s="22">
        <f>C102/G102</f>
        <v>231.89548984592383</v>
      </c>
    </row>
    <row r="103" spans="1:8" ht="12.75">
      <c r="A103" t="s">
        <v>23</v>
      </c>
      <c r="C103" s="21">
        <f>H28</f>
        <v>8915359</v>
      </c>
      <c r="D103" s="21"/>
      <c r="E103" s="21">
        <f>H17</f>
        <v>19201</v>
      </c>
      <c r="F103" s="22">
        <f>C103/E103</f>
        <v>464.3174313837821</v>
      </c>
      <c r="G103" s="21">
        <f>H6</f>
        <v>38461</v>
      </c>
      <c r="H103" s="22">
        <f>C103/G103</f>
        <v>231.8025792361093</v>
      </c>
    </row>
    <row r="104" spans="1:8" ht="12.75">
      <c r="A104" t="s">
        <v>34</v>
      </c>
      <c r="C104" s="21">
        <f>SUM(B28:G28)</f>
        <v>2252264</v>
      </c>
      <c r="D104" s="21"/>
      <c r="E104" s="21">
        <f>SUM(B17:G17)</f>
        <v>5895</v>
      </c>
      <c r="F104" s="22">
        <f>C104/E104</f>
        <v>382.06344359626803</v>
      </c>
      <c r="G104" s="21">
        <f>SUM(B6:G6)</f>
        <v>9697</v>
      </c>
      <c r="H104" s="22">
        <f>C104/G104</f>
        <v>232.26399917500257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2215568</v>
      </c>
      <c r="D106" s="21"/>
      <c r="E106" s="21">
        <f>SUM(E107:E108)</f>
        <v>5199</v>
      </c>
      <c r="F106" s="22">
        <f>C106/E106</f>
        <v>426.1527216772456</v>
      </c>
      <c r="G106" s="21">
        <f>SUM(G107:G108)</f>
        <v>10057</v>
      </c>
      <c r="H106" s="22">
        <f>C106/G106</f>
        <v>220.30108382221337</v>
      </c>
    </row>
    <row r="107" spans="1:8" ht="12.75">
      <c r="A107" t="s">
        <v>23</v>
      </c>
      <c r="C107" s="21">
        <f>H29</f>
        <v>1903864</v>
      </c>
      <c r="D107" s="21"/>
      <c r="E107" s="21">
        <f>H18</f>
        <v>4287</v>
      </c>
      <c r="F107" s="22">
        <f>C107/E107</f>
        <v>444.1017028224866</v>
      </c>
      <c r="G107" s="21">
        <f>H7</f>
        <v>8698</v>
      </c>
      <c r="H107" s="22">
        <f>C107/G107</f>
        <v>218.88526097953553</v>
      </c>
    </row>
    <row r="108" spans="1:8" ht="12.75">
      <c r="A108" t="s">
        <v>34</v>
      </c>
      <c r="C108" s="21">
        <f>SUM(B29:G29)</f>
        <v>311704</v>
      </c>
      <c r="D108" s="21"/>
      <c r="E108" s="21">
        <f>SUM(B18:G18)</f>
        <v>912</v>
      </c>
      <c r="F108" s="22">
        <f>C108/E108</f>
        <v>341.780701754386</v>
      </c>
      <c r="G108" s="21">
        <f>SUM(B7:G7)</f>
        <v>1359</v>
      </c>
      <c r="H108" s="22">
        <f>C108/G108</f>
        <v>229.36276674025018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5364443</v>
      </c>
      <c r="D110" s="21"/>
      <c r="E110" s="21">
        <f>SUM(E111:E112)</f>
        <v>12085</v>
      </c>
      <c r="F110" s="22">
        <f>C110/E110</f>
        <v>443.89267687215556</v>
      </c>
      <c r="G110" s="21">
        <f>SUM(G111:G112)</f>
        <v>23633</v>
      </c>
      <c r="H110" s="22">
        <f>C110/G110</f>
        <v>226.98950619895908</v>
      </c>
    </row>
    <row r="111" spans="1:8" ht="12.75">
      <c r="A111" s="11" t="s">
        <v>23</v>
      </c>
      <c r="C111" s="21">
        <f>H33</f>
        <v>4547348</v>
      </c>
      <c r="D111" s="21"/>
      <c r="E111" s="21">
        <f>H22</f>
        <v>9947</v>
      </c>
      <c r="F111" s="22">
        <f>C111/E111</f>
        <v>457.1577360008043</v>
      </c>
      <c r="G111" s="21">
        <f>H11</f>
        <v>20190</v>
      </c>
      <c r="H111" s="22">
        <f>C111/G111</f>
        <v>225.2277365032194</v>
      </c>
    </row>
    <row r="112" spans="1:8" ht="12.75">
      <c r="A112" s="11" t="s">
        <v>34</v>
      </c>
      <c r="C112" s="21">
        <f>SUM(B33:G33)</f>
        <v>817095</v>
      </c>
      <c r="D112" s="21"/>
      <c r="E112" s="21">
        <f>SUM(B22:G22)</f>
        <v>2138</v>
      </c>
      <c r="F112" s="22">
        <f>C112/E112</f>
        <v>382.1772684752105</v>
      </c>
      <c r="G112" s="21">
        <f>SUM(B11:G11)</f>
        <v>3443</v>
      </c>
      <c r="H112" s="22">
        <f>C112/G112</f>
        <v>237.32065059541097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4690079</v>
      </c>
      <c r="D114" s="21"/>
      <c r="E114" s="21">
        <f>SUM(E115:E116)</f>
        <v>10741</v>
      </c>
      <c r="F114" s="22">
        <f>C114/E114</f>
        <v>436.6519877106415</v>
      </c>
      <c r="G114" s="21">
        <f>SUM(G115:G116)</f>
        <v>20674</v>
      </c>
      <c r="H114" s="22">
        <f>C114/G114</f>
        <v>226.85880816484473</v>
      </c>
    </row>
    <row r="115" spans="1:8" ht="12.75">
      <c r="A115" t="s">
        <v>23</v>
      </c>
      <c r="C115" s="21">
        <f>H30</f>
        <v>4036485</v>
      </c>
      <c r="D115" s="21"/>
      <c r="E115" s="21">
        <f>H19</f>
        <v>8936</v>
      </c>
      <c r="F115" s="22">
        <f>C115/E115</f>
        <v>451.710496866607</v>
      </c>
      <c r="G115" s="21">
        <f>H8</f>
        <v>17920</v>
      </c>
      <c r="H115" s="22">
        <f>C115/G115</f>
        <v>225.25027901785714</v>
      </c>
    </row>
    <row r="116" spans="1:8" ht="12.75">
      <c r="A116" t="s">
        <v>34</v>
      </c>
      <c r="C116" s="21">
        <f>SUM(B30:G30)</f>
        <v>653594</v>
      </c>
      <c r="D116" s="21"/>
      <c r="E116" s="21">
        <f>SUM(B19:G19)</f>
        <v>1805</v>
      </c>
      <c r="F116" s="22">
        <f>C116/E116</f>
        <v>362.10193905817175</v>
      </c>
      <c r="G116" s="21">
        <f>SUM(B8:G8)</f>
        <v>2754</v>
      </c>
      <c r="H116" s="22">
        <f>C116/G116</f>
        <v>237.32534495279594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583194</v>
      </c>
      <c r="D118" s="21"/>
      <c r="E118" s="21">
        <f>SUM(E119:E120)</f>
        <v>1154</v>
      </c>
      <c r="F118" s="22">
        <f>C118/E118</f>
        <v>505.367417677643</v>
      </c>
      <c r="G118" s="21">
        <f>SUM(G119:G120)</f>
        <v>2564</v>
      </c>
      <c r="H118" s="22">
        <f>C118/G118</f>
        <v>227.45475819032762</v>
      </c>
    </row>
    <row r="119" spans="1:8" ht="12.75">
      <c r="A119" t="s">
        <v>23</v>
      </c>
      <c r="C119" s="21">
        <f>H31</f>
        <v>443266</v>
      </c>
      <c r="D119" s="21"/>
      <c r="E119" s="21">
        <f>H20</f>
        <v>871</v>
      </c>
      <c r="F119" s="22">
        <f>C119/E119</f>
        <v>508.91618828932263</v>
      </c>
      <c r="G119" s="21">
        <f>H9</f>
        <v>1969</v>
      </c>
      <c r="H119" s="22">
        <f>C119/G119</f>
        <v>225.1223971559167</v>
      </c>
    </row>
    <row r="120" spans="1:8" ht="12.75">
      <c r="A120" t="s">
        <v>34</v>
      </c>
      <c r="C120" s="21">
        <f>SUM(B31:G31)</f>
        <v>139928</v>
      </c>
      <c r="D120" s="21"/>
      <c r="E120" s="21">
        <f>SUM(B20:G20)</f>
        <v>283</v>
      </c>
      <c r="F120" s="22">
        <f>C120/E120</f>
        <v>494.4452296819788</v>
      </c>
      <c r="G120" s="21">
        <f>SUM(B9:G9)</f>
        <v>595</v>
      </c>
      <c r="H120" s="22">
        <f>C120/G120</f>
        <v>235.17310924369747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91170</v>
      </c>
      <c r="D122" s="21"/>
      <c r="E122" s="21">
        <f>SUM(E123:E124)</f>
        <v>190</v>
      </c>
      <c r="F122" s="22">
        <f>C122/E122</f>
        <v>479.8421052631579</v>
      </c>
      <c r="G122" s="21">
        <f>SUM(G123:G124)</f>
        <v>395</v>
      </c>
      <c r="H122" s="22">
        <f>C122/G122</f>
        <v>230.81012658227849</v>
      </c>
    </row>
    <row r="123" spans="1:8" ht="12.75">
      <c r="A123" t="s">
        <v>23</v>
      </c>
      <c r="C123" s="21">
        <f>H32</f>
        <v>67597</v>
      </c>
      <c r="D123" s="21"/>
      <c r="E123" s="21">
        <f>H21</f>
        <v>140</v>
      </c>
      <c r="F123" s="22">
        <f>C123/E123</f>
        <v>482.8357142857143</v>
      </c>
      <c r="G123" s="21">
        <f>H10</f>
        <v>301</v>
      </c>
      <c r="H123" s="22">
        <f>C123/G123</f>
        <v>224.5747508305648</v>
      </c>
    </row>
    <row r="124" spans="1:8" ht="12.75">
      <c r="A124" t="s">
        <v>34</v>
      </c>
      <c r="C124" s="21">
        <f>SUM(B32:G32)</f>
        <v>23573</v>
      </c>
      <c r="D124" s="21"/>
      <c r="E124" s="21">
        <f>SUM(B21:G21)</f>
        <v>50</v>
      </c>
      <c r="F124" s="22">
        <f>C124/E124</f>
        <v>471.46</v>
      </c>
      <c r="G124" s="21">
        <f>SUM(B10:G10)</f>
        <v>94</v>
      </c>
      <c r="H124" s="22">
        <f>C124/G124</f>
        <v>250.77659574468086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9014657</v>
      </c>
      <c r="D130" s="21"/>
      <c r="E130" s="21">
        <f aca="true" t="shared" si="19" ref="E130:K130">SUM(E131:E134)</f>
        <v>4980000</v>
      </c>
      <c r="F130" s="21">
        <f t="shared" si="19"/>
        <v>2252264</v>
      </c>
      <c r="G130" s="21">
        <f t="shared" si="19"/>
        <v>311704</v>
      </c>
      <c r="H130" s="21">
        <f t="shared" si="19"/>
        <v>817095</v>
      </c>
      <c r="I130" s="21">
        <f t="shared" si="19"/>
        <v>653594</v>
      </c>
      <c r="J130" s="21">
        <f t="shared" si="19"/>
        <v>139928</v>
      </c>
      <c r="K130" s="21">
        <f t="shared" si="19"/>
        <v>23573</v>
      </c>
    </row>
    <row r="131" spans="1:11" ht="12.75">
      <c r="A131" t="s">
        <v>4</v>
      </c>
      <c r="C131" s="21">
        <f t="shared" si="18"/>
        <v>3625567</v>
      </c>
      <c r="D131" s="21"/>
      <c r="E131" s="21">
        <f>SUM(F27:G27)</f>
        <v>2248743</v>
      </c>
      <c r="F131" s="21">
        <f>SUM(F28:G28)</f>
        <v>728815</v>
      </c>
      <c r="G131" s="21">
        <f>SUM(F29:G29)</f>
        <v>130041</v>
      </c>
      <c r="H131" s="21">
        <f>SUM(I131:K131)</f>
        <v>276205</v>
      </c>
      <c r="I131" s="21">
        <f>SUM(F30:G30)</f>
        <v>241763</v>
      </c>
      <c r="J131" s="21">
        <f>SUM(F31:G31)</f>
        <v>29205</v>
      </c>
      <c r="K131" s="21">
        <f>SUM(F32:G32)</f>
        <v>5237</v>
      </c>
    </row>
    <row r="132" spans="1:11" ht="12.75">
      <c r="A132" t="s">
        <v>71</v>
      </c>
      <c r="C132" s="21">
        <f t="shared" si="18"/>
        <v>4024442</v>
      </c>
      <c r="D132" s="21"/>
      <c r="E132" s="21">
        <f>B27</f>
        <v>1957270</v>
      </c>
      <c r="F132" s="21">
        <f>B28</f>
        <v>1194468</v>
      </c>
      <c r="G132" s="21">
        <f>B29</f>
        <v>144516</v>
      </c>
      <c r="H132" s="21">
        <f>SUM(I132:K132)</f>
        <v>419211</v>
      </c>
      <c r="I132" s="21">
        <f>B30</f>
        <v>308977</v>
      </c>
      <c r="J132" s="21">
        <f>B31</f>
        <v>95643</v>
      </c>
      <c r="K132" s="21">
        <f>B32</f>
        <v>14591</v>
      </c>
    </row>
    <row r="133" spans="1:11" ht="12.75">
      <c r="A133" t="s">
        <v>70</v>
      </c>
      <c r="C133" s="21">
        <f t="shared" si="18"/>
        <v>35389</v>
      </c>
      <c r="D133" s="21"/>
      <c r="E133" s="21">
        <f>C27</f>
        <v>24235</v>
      </c>
      <c r="F133" s="21">
        <f>C28</f>
        <v>7045</v>
      </c>
      <c r="G133" s="21">
        <f>C29</f>
        <v>0</v>
      </c>
      <c r="H133" s="21">
        <f>SUM(I133:K133)</f>
        <v>3808</v>
      </c>
      <c r="I133" s="21">
        <f>C30</f>
        <v>301</v>
      </c>
      <c r="J133" s="21">
        <f>C31</f>
        <v>2563</v>
      </c>
      <c r="K133" s="21">
        <f>C32</f>
        <v>944</v>
      </c>
    </row>
    <row r="134" spans="1:11" ht="12.75">
      <c r="A134" t="s">
        <v>2</v>
      </c>
      <c r="C134" s="21">
        <f t="shared" si="18"/>
        <v>1329259</v>
      </c>
      <c r="D134" s="21"/>
      <c r="E134" s="21">
        <f>E27</f>
        <v>749752</v>
      </c>
      <c r="F134" s="21">
        <f>E28</f>
        <v>321936</v>
      </c>
      <c r="G134" s="21">
        <f>E29</f>
        <v>37147</v>
      </c>
      <c r="H134" s="21">
        <f>SUM(I134:K134)</f>
        <v>117871</v>
      </c>
      <c r="I134" s="21">
        <f>E30</f>
        <v>102553</v>
      </c>
      <c r="J134" s="21">
        <f>E31</f>
        <v>12517</v>
      </c>
      <c r="K134" s="21">
        <f>E32</f>
        <v>2801</v>
      </c>
    </row>
    <row r="135" spans="1:11" ht="12.75">
      <c r="A135" t="s">
        <v>69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3625567</v>
      </c>
      <c r="E141" s="22">
        <f>B141/C66</f>
        <v>251.84544317866073</v>
      </c>
      <c r="G141" s="22">
        <f>B141/C67</f>
        <v>234.69491196271363</v>
      </c>
    </row>
    <row r="142" spans="1:7" ht="12.75">
      <c r="A142" t="s">
        <v>71</v>
      </c>
      <c r="B142" s="21">
        <f>C132</f>
        <v>4024442</v>
      </c>
      <c r="E142" s="22">
        <f>B142/C71</f>
        <v>793.149783208514</v>
      </c>
      <c r="G142" s="22">
        <f>B142/C72</f>
        <v>247.99371456741434</v>
      </c>
    </row>
    <row r="143" spans="1:7" ht="12.75">
      <c r="A143" t="s">
        <v>70</v>
      </c>
      <c r="B143" s="21">
        <f>C133</f>
        <v>35389</v>
      </c>
      <c r="E143" s="22">
        <f>B143/C76</f>
        <v>786.4222222222222</v>
      </c>
      <c r="G143" s="22">
        <f>B143/C77</f>
        <v>237.51006711409397</v>
      </c>
    </row>
    <row r="144" spans="1:7" ht="12.75">
      <c r="A144" t="s">
        <v>2</v>
      </c>
      <c r="B144" s="21">
        <f>C134</f>
        <v>1329259</v>
      </c>
      <c r="E144" s="22">
        <f>B144/C81</f>
        <v>337.63246126492254</v>
      </c>
      <c r="G144" s="22">
        <f>B144/C82</f>
        <v>330.00471698113205</v>
      </c>
    </row>
    <row r="145" spans="1:7" ht="12.75">
      <c r="A145" t="s">
        <v>69</v>
      </c>
      <c r="B145" s="21">
        <f>C135</f>
        <v>0</v>
      </c>
      <c r="E145" s="28" t="e">
        <f>B145/C86</f>
        <v>#DIV/0!</v>
      </c>
      <c r="G145" s="28" t="e">
        <f>B145/C87</f>
        <v>#DIV/0!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2">
      <selection activeCell="K11" sqref="K11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71</v>
      </c>
      <c r="C4" s="14" t="s">
        <v>70</v>
      </c>
      <c r="D4" s="14" t="s">
        <v>69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8722</v>
      </c>
      <c r="C5" s="25">
        <v>29</v>
      </c>
      <c r="D5" s="25">
        <v>0</v>
      </c>
      <c r="E5" s="25">
        <v>2505</v>
      </c>
      <c r="F5" s="25">
        <v>9857</v>
      </c>
      <c r="G5" s="25">
        <v>346</v>
      </c>
      <c r="H5" s="25">
        <v>90557</v>
      </c>
      <c r="I5" s="20">
        <f aca="true" t="shared" si="0" ref="I5:I11">SUM(B5:H5)</f>
        <v>112016</v>
      </c>
    </row>
    <row r="6" spans="1:9" ht="12.75">
      <c r="A6" s="4" t="s">
        <v>8</v>
      </c>
      <c r="B6" s="25">
        <v>5218</v>
      </c>
      <c r="C6" s="25">
        <v>5</v>
      </c>
      <c r="D6" s="25">
        <v>0</v>
      </c>
      <c r="E6" s="25">
        <v>1061</v>
      </c>
      <c r="F6" s="25">
        <v>3325</v>
      </c>
      <c r="G6" s="25">
        <v>68</v>
      </c>
      <c r="H6" s="25">
        <v>38974</v>
      </c>
      <c r="I6" s="20">
        <f t="shared" si="0"/>
        <v>48651</v>
      </c>
    </row>
    <row r="7" spans="1:9" ht="12.75">
      <c r="A7" s="4" t="s">
        <v>9</v>
      </c>
      <c r="B7" s="25">
        <v>652</v>
      </c>
      <c r="C7" s="25">
        <v>0</v>
      </c>
      <c r="D7" s="25">
        <v>0</v>
      </c>
      <c r="E7" s="25">
        <v>134</v>
      </c>
      <c r="F7" s="25">
        <v>590</v>
      </c>
      <c r="G7" s="25">
        <v>17</v>
      </c>
      <c r="H7" s="25">
        <v>8732</v>
      </c>
      <c r="I7" s="20">
        <f t="shared" si="0"/>
        <v>10125</v>
      </c>
    </row>
    <row r="8" spans="1:9" ht="12.75">
      <c r="A8" s="4" t="s">
        <v>10</v>
      </c>
      <c r="B8" s="25">
        <v>1336</v>
      </c>
      <c r="C8" s="25">
        <v>11</v>
      </c>
      <c r="D8" s="25">
        <v>0</v>
      </c>
      <c r="E8" s="25">
        <v>345</v>
      </c>
      <c r="F8" s="25">
        <v>1059</v>
      </c>
      <c r="G8" s="25">
        <v>36</v>
      </c>
      <c r="H8" s="25">
        <v>18015</v>
      </c>
      <c r="I8" s="20">
        <f t="shared" si="0"/>
        <v>20802</v>
      </c>
    </row>
    <row r="9" spans="1:9" ht="12.75">
      <c r="A9" s="4" t="s">
        <v>11</v>
      </c>
      <c r="B9" s="25">
        <v>411</v>
      </c>
      <c r="C9" s="25">
        <v>5</v>
      </c>
      <c r="D9" s="25">
        <v>0</v>
      </c>
      <c r="E9" s="25">
        <v>37</v>
      </c>
      <c r="F9" s="25">
        <v>131</v>
      </c>
      <c r="G9" s="25">
        <v>4</v>
      </c>
      <c r="H9" s="25">
        <v>1983</v>
      </c>
      <c r="I9" s="20">
        <f t="shared" si="0"/>
        <v>2571</v>
      </c>
    </row>
    <row r="10" spans="1:9" ht="12.75">
      <c r="A10" s="4" t="s">
        <v>12</v>
      </c>
      <c r="B10" s="25">
        <v>57</v>
      </c>
      <c r="C10" s="25">
        <v>0</v>
      </c>
      <c r="D10" s="25">
        <v>0</v>
      </c>
      <c r="E10" s="25">
        <v>9</v>
      </c>
      <c r="F10" s="25">
        <v>23</v>
      </c>
      <c r="G10" s="25">
        <v>1</v>
      </c>
      <c r="H10" s="25">
        <v>295</v>
      </c>
      <c r="I10" s="20">
        <f t="shared" si="0"/>
        <v>385</v>
      </c>
    </row>
    <row r="11" spans="1:9" ht="12.75">
      <c r="A11" s="4" t="s">
        <v>13</v>
      </c>
      <c r="B11" s="20">
        <f aca="true" t="shared" si="1" ref="B11:H11">SUM(B8:B10)</f>
        <v>1804</v>
      </c>
      <c r="C11" s="20">
        <f t="shared" si="1"/>
        <v>16</v>
      </c>
      <c r="D11" s="20">
        <f t="shared" si="1"/>
        <v>0</v>
      </c>
      <c r="E11" s="20">
        <f t="shared" si="1"/>
        <v>391</v>
      </c>
      <c r="F11" s="20">
        <f t="shared" si="1"/>
        <v>1213</v>
      </c>
      <c r="G11" s="20">
        <f t="shared" si="1"/>
        <v>41</v>
      </c>
      <c r="H11" s="20">
        <f t="shared" si="1"/>
        <v>20293</v>
      </c>
      <c r="I11" s="20">
        <f t="shared" si="0"/>
        <v>23758</v>
      </c>
    </row>
    <row r="12" spans="1:9" ht="12.75">
      <c r="A12" s="4" t="s">
        <v>14</v>
      </c>
      <c r="B12" s="20">
        <f aca="true" t="shared" si="2" ref="B12:I12">SUM(B5+B6+B7+B11)</f>
        <v>16396</v>
      </c>
      <c r="C12" s="20">
        <f t="shared" si="2"/>
        <v>50</v>
      </c>
      <c r="D12" s="20">
        <f t="shared" si="2"/>
        <v>0</v>
      </c>
      <c r="E12" s="20">
        <f t="shared" si="2"/>
        <v>4091</v>
      </c>
      <c r="F12" s="20">
        <f t="shared" si="2"/>
        <v>14985</v>
      </c>
      <c r="G12" s="20">
        <f t="shared" si="2"/>
        <v>472</v>
      </c>
      <c r="H12" s="20">
        <f t="shared" si="2"/>
        <v>158556</v>
      </c>
      <c r="I12" s="20">
        <f t="shared" si="2"/>
        <v>194550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71</v>
      </c>
      <c r="C15" s="14" t="s">
        <v>70</v>
      </c>
      <c r="D15" s="14" t="s">
        <v>69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2716</v>
      </c>
      <c r="C16" s="25">
        <v>8</v>
      </c>
      <c r="D16" s="25">
        <v>0</v>
      </c>
      <c r="E16" s="25">
        <v>2438</v>
      </c>
      <c r="F16" s="25">
        <v>9075</v>
      </c>
      <c r="G16" s="25">
        <v>305</v>
      </c>
      <c r="H16" s="25">
        <v>41544</v>
      </c>
      <c r="I16" s="20">
        <f aca="true" t="shared" si="3" ref="I16:I22">SUM(B16:H16)</f>
        <v>56086</v>
      </c>
    </row>
    <row r="17" spans="1:9" ht="12.75">
      <c r="A17" s="4" t="s">
        <v>8</v>
      </c>
      <c r="B17" s="25">
        <v>1614</v>
      </c>
      <c r="C17" s="25">
        <v>3</v>
      </c>
      <c r="D17" s="25">
        <v>0</v>
      </c>
      <c r="E17" s="25">
        <v>1036</v>
      </c>
      <c r="F17" s="25">
        <v>3189</v>
      </c>
      <c r="G17" s="25">
        <v>60</v>
      </c>
      <c r="H17" s="25">
        <v>19417</v>
      </c>
      <c r="I17" s="20">
        <f t="shared" si="3"/>
        <v>25319</v>
      </c>
    </row>
    <row r="18" spans="1:9" ht="12.75">
      <c r="A18" s="4" t="s">
        <v>9</v>
      </c>
      <c r="B18" s="25">
        <v>211</v>
      </c>
      <c r="C18" s="25">
        <v>0</v>
      </c>
      <c r="D18" s="25">
        <v>0</v>
      </c>
      <c r="E18" s="25">
        <v>132</v>
      </c>
      <c r="F18" s="25">
        <v>566</v>
      </c>
      <c r="G18" s="25">
        <v>16</v>
      </c>
      <c r="H18" s="25">
        <v>4324</v>
      </c>
      <c r="I18" s="20">
        <f t="shared" si="3"/>
        <v>5249</v>
      </c>
    </row>
    <row r="19" spans="1:9" ht="12.75">
      <c r="A19" s="4" t="s">
        <v>10</v>
      </c>
      <c r="B19" s="25">
        <v>435</v>
      </c>
      <c r="C19" s="25">
        <v>2</v>
      </c>
      <c r="D19" s="25">
        <v>0</v>
      </c>
      <c r="E19" s="25">
        <v>335</v>
      </c>
      <c r="F19" s="25">
        <v>1013</v>
      </c>
      <c r="G19" s="25">
        <v>34</v>
      </c>
      <c r="H19" s="25">
        <v>8991</v>
      </c>
      <c r="I19" s="20">
        <f t="shared" si="3"/>
        <v>10810</v>
      </c>
    </row>
    <row r="20" spans="1:9" ht="12.75">
      <c r="A20" s="4" t="s">
        <v>11</v>
      </c>
      <c r="B20" s="25">
        <v>115</v>
      </c>
      <c r="C20" s="25">
        <v>1</v>
      </c>
      <c r="D20" s="25">
        <v>0</v>
      </c>
      <c r="E20" s="25">
        <v>37</v>
      </c>
      <c r="F20" s="25">
        <v>123</v>
      </c>
      <c r="G20" s="25">
        <v>3</v>
      </c>
      <c r="H20" s="25">
        <v>877</v>
      </c>
      <c r="I20" s="20">
        <f t="shared" si="3"/>
        <v>1156</v>
      </c>
    </row>
    <row r="21" spans="1:9" ht="12.75">
      <c r="A21" s="4" t="s">
        <v>12</v>
      </c>
      <c r="B21" s="25">
        <v>17</v>
      </c>
      <c r="C21" s="25">
        <v>0</v>
      </c>
      <c r="D21" s="25">
        <v>0</v>
      </c>
      <c r="E21" s="25">
        <v>9</v>
      </c>
      <c r="F21" s="25">
        <v>22</v>
      </c>
      <c r="G21" s="25">
        <v>1</v>
      </c>
      <c r="H21" s="25">
        <v>138</v>
      </c>
      <c r="I21" s="20">
        <f t="shared" si="3"/>
        <v>187</v>
      </c>
    </row>
    <row r="22" spans="1:9" ht="12.75">
      <c r="A22" s="4" t="s">
        <v>13</v>
      </c>
      <c r="B22" s="20">
        <f aca="true" t="shared" si="4" ref="B22:H22">SUM(B19:B21)</f>
        <v>567</v>
      </c>
      <c r="C22" s="20">
        <f t="shared" si="4"/>
        <v>3</v>
      </c>
      <c r="D22" s="20">
        <f t="shared" si="4"/>
        <v>0</v>
      </c>
      <c r="E22" s="20">
        <f t="shared" si="4"/>
        <v>381</v>
      </c>
      <c r="F22" s="20">
        <f t="shared" si="4"/>
        <v>1158</v>
      </c>
      <c r="G22" s="20">
        <f t="shared" si="4"/>
        <v>38</v>
      </c>
      <c r="H22" s="20">
        <f t="shared" si="4"/>
        <v>10006</v>
      </c>
      <c r="I22" s="20">
        <f t="shared" si="3"/>
        <v>12153</v>
      </c>
    </row>
    <row r="23" spans="1:9" ht="12.75">
      <c r="A23" s="4" t="s">
        <v>14</v>
      </c>
      <c r="B23" s="20">
        <f aca="true" t="shared" si="5" ref="B23:I23">SUM(B16+B17+B18+B22)</f>
        <v>5108</v>
      </c>
      <c r="C23" s="20">
        <f t="shared" si="5"/>
        <v>14</v>
      </c>
      <c r="D23" s="20">
        <f t="shared" si="5"/>
        <v>0</v>
      </c>
      <c r="E23" s="20">
        <f t="shared" si="5"/>
        <v>3987</v>
      </c>
      <c r="F23" s="20">
        <f t="shared" si="5"/>
        <v>13988</v>
      </c>
      <c r="G23" s="20">
        <f t="shared" si="5"/>
        <v>419</v>
      </c>
      <c r="H23" s="20">
        <f t="shared" si="5"/>
        <v>75291</v>
      </c>
      <c r="I23" s="20">
        <f t="shared" si="5"/>
        <v>98807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71</v>
      </c>
      <c r="C26" s="14" t="s">
        <v>70</v>
      </c>
      <c r="D26" s="14" t="s">
        <v>69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1986271</v>
      </c>
      <c r="C27" s="25">
        <v>7145</v>
      </c>
      <c r="D27" s="25">
        <v>0</v>
      </c>
      <c r="E27" s="25">
        <v>765215</v>
      </c>
      <c r="F27" s="25">
        <v>2144180</v>
      </c>
      <c r="G27" s="25">
        <v>105983</v>
      </c>
      <c r="H27" s="25">
        <v>20170560</v>
      </c>
      <c r="I27" s="20">
        <f aca="true" t="shared" si="6" ref="I27:I32">SUM(B27:H27)</f>
        <v>25179354</v>
      </c>
    </row>
    <row r="28" spans="1:9" ht="12.75">
      <c r="A28" s="4" t="s">
        <v>8</v>
      </c>
      <c r="B28" s="25">
        <v>1194764</v>
      </c>
      <c r="C28" s="25">
        <v>1527</v>
      </c>
      <c r="D28" s="25">
        <v>0</v>
      </c>
      <c r="E28" s="25">
        <v>323221</v>
      </c>
      <c r="F28" s="25">
        <v>709517</v>
      </c>
      <c r="G28" s="25">
        <v>20567</v>
      </c>
      <c r="H28" s="25">
        <v>8992215</v>
      </c>
      <c r="I28" s="20">
        <f t="shared" si="6"/>
        <v>11241811</v>
      </c>
    </row>
    <row r="29" spans="1:9" ht="12.75">
      <c r="A29" s="4" t="s">
        <v>9</v>
      </c>
      <c r="B29" s="25">
        <v>148702</v>
      </c>
      <c r="C29" s="25">
        <v>0</v>
      </c>
      <c r="D29" s="25">
        <v>0</v>
      </c>
      <c r="E29" s="25">
        <v>40437</v>
      </c>
      <c r="F29" s="25">
        <v>124171</v>
      </c>
      <c r="G29" s="25">
        <v>5171</v>
      </c>
      <c r="H29" s="25">
        <v>1903888</v>
      </c>
      <c r="I29" s="20">
        <f t="shared" si="6"/>
        <v>2222369</v>
      </c>
    </row>
    <row r="30" spans="1:9" ht="12.75">
      <c r="A30" s="4" t="s">
        <v>10</v>
      </c>
      <c r="B30" s="25">
        <v>311897</v>
      </c>
      <c r="C30" s="25">
        <v>1810</v>
      </c>
      <c r="D30" s="25">
        <v>0</v>
      </c>
      <c r="E30" s="25">
        <v>104253</v>
      </c>
      <c r="F30" s="25">
        <v>233528</v>
      </c>
      <c r="G30" s="25">
        <v>11198</v>
      </c>
      <c r="H30" s="25">
        <v>4057770</v>
      </c>
      <c r="I30" s="20">
        <f t="shared" si="6"/>
        <v>4720456</v>
      </c>
    </row>
    <row r="31" spans="1:9" ht="12.75">
      <c r="A31" s="4" t="s">
        <v>11</v>
      </c>
      <c r="B31" s="25">
        <v>94678</v>
      </c>
      <c r="C31" s="25">
        <v>1307</v>
      </c>
      <c r="D31" s="25">
        <v>0</v>
      </c>
      <c r="E31" s="25">
        <v>11130</v>
      </c>
      <c r="F31" s="25">
        <v>28027</v>
      </c>
      <c r="G31" s="25">
        <v>1196</v>
      </c>
      <c r="H31" s="25">
        <v>445379</v>
      </c>
      <c r="I31" s="20">
        <f t="shared" si="6"/>
        <v>581717</v>
      </c>
    </row>
    <row r="32" spans="1:9" ht="12.75">
      <c r="A32" s="4" t="s">
        <v>12</v>
      </c>
      <c r="B32" s="25">
        <v>14256</v>
      </c>
      <c r="C32" s="25">
        <v>0</v>
      </c>
      <c r="D32" s="25">
        <v>0</v>
      </c>
      <c r="E32" s="25">
        <v>2804</v>
      </c>
      <c r="F32" s="25">
        <v>4826</v>
      </c>
      <c r="G32" s="25">
        <v>298</v>
      </c>
      <c r="H32" s="25">
        <v>62147</v>
      </c>
      <c r="I32" s="20">
        <f t="shared" si="6"/>
        <v>84331</v>
      </c>
    </row>
    <row r="33" spans="1:9" ht="12.75">
      <c r="A33" s="4" t="s">
        <v>13</v>
      </c>
      <c r="B33" s="20">
        <f aca="true" t="shared" si="7" ref="B33:I33">SUM(B30:B32)</f>
        <v>420831</v>
      </c>
      <c r="C33" s="20">
        <f t="shared" si="7"/>
        <v>3117</v>
      </c>
      <c r="D33" s="20">
        <f t="shared" si="7"/>
        <v>0</v>
      </c>
      <c r="E33" s="20">
        <f t="shared" si="7"/>
        <v>118187</v>
      </c>
      <c r="F33" s="20">
        <f t="shared" si="7"/>
        <v>266381</v>
      </c>
      <c r="G33" s="20">
        <f t="shared" si="7"/>
        <v>12692</v>
      </c>
      <c r="H33" s="20">
        <f t="shared" si="7"/>
        <v>4565296</v>
      </c>
      <c r="I33" s="20">
        <f t="shared" si="7"/>
        <v>5386504</v>
      </c>
    </row>
    <row r="34" spans="1:9" ht="12.75">
      <c r="A34" s="4" t="s">
        <v>14</v>
      </c>
      <c r="B34" s="20">
        <f aca="true" t="shared" si="8" ref="B34:I34">SUM(B27+B28+B29+B33)</f>
        <v>3750568</v>
      </c>
      <c r="C34" s="20">
        <f t="shared" si="8"/>
        <v>11789</v>
      </c>
      <c r="D34" s="20">
        <f t="shared" si="8"/>
        <v>0</v>
      </c>
      <c r="E34" s="20">
        <f t="shared" si="8"/>
        <v>1247060</v>
      </c>
      <c r="F34" s="20">
        <f t="shared" si="8"/>
        <v>3244249</v>
      </c>
      <c r="G34" s="20">
        <f t="shared" si="8"/>
        <v>144413</v>
      </c>
      <c r="H34" s="20">
        <f t="shared" si="8"/>
        <v>35631959</v>
      </c>
      <c r="I34" s="20">
        <f t="shared" si="8"/>
        <v>44030038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98807</v>
      </c>
      <c r="D42" s="21">
        <f>I16</f>
        <v>56086</v>
      </c>
      <c r="E42" s="21">
        <f>I17</f>
        <v>25319</v>
      </c>
      <c r="F42" s="21">
        <f>I18</f>
        <v>5249</v>
      </c>
      <c r="G42" s="21">
        <f>I22</f>
        <v>12153</v>
      </c>
      <c r="H42" s="21">
        <f>I19</f>
        <v>10810</v>
      </c>
      <c r="I42" s="21">
        <f>I20</f>
        <v>1156</v>
      </c>
      <c r="J42" s="21">
        <f>I21</f>
        <v>187</v>
      </c>
      <c r="K42" s="21"/>
    </row>
    <row r="43" spans="1:11" ht="12.75">
      <c r="A43" t="s">
        <v>21</v>
      </c>
      <c r="C43" s="21">
        <f>SUM(D43:G43)</f>
        <v>194550</v>
      </c>
      <c r="D43" s="21">
        <f>I5</f>
        <v>112016</v>
      </c>
      <c r="E43" s="21">
        <f>I6</f>
        <v>48651</v>
      </c>
      <c r="F43" s="21">
        <f>I7</f>
        <v>10125</v>
      </c>
      <c r="G43" s="21">
        <f>I11</f>
        <v>23758</v>
      </c>
      <c r="H43" s="21">
        <f>I8</f>
        <v>20802</v>
      </c>
      <c r="I43" s="21">
        <f>I9</f>
        <v>2571</v>
      </c>
      <c r="J43" s="21">
        <f>I10</f>
        <v>385</v>
      </c>
      <c r="K43" s="21"/>
    </row>
    <row r="44" spans="1:11" ht="12.75">
      <c r="A44" t="s">
        <v>22</v>
      </c>
      <c r="C44" s="22">
        <f aca="true" t="shared" si="9" ref="C44:J44">C43/C42</f>
        <v>1.968990051312154</v>
      </c>
      <c r="D44" s="22">
        <f t="shared" si="9"/>
        <v>1.9972185572157044</v>
      </c>
      <c r="E44" s="22">
        <f t="shared" si="9"/>
        <v>1.9215213871005965</v>
      </c>
      <c r="F44" s="22">
        <f t="shared" si="9"/>
        <v>1.9289388454943799</v>
      </c>
      <c r="G44" s="22">
        <f t="shared" si="9"/>
        <v>1.954908253106229</v>
      </c>
      <c r="H44" s="22">
        <f t="shared" si="9"/>
        <v>1.9243293246993525</v>
      </c>
      <c r="I44" s="22">
        <f t="shared" si="9"/>
        <v>2.2240484429065743</v>
      </c>
      <c r="J44" s="22">
        <f t="shared" si="9"/>
        <v>2.0588235294117645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75291</v>
      </c>
      <c r="D47" s="21">
        <f>H16</f>
        <v>41544</v>
      </c>
      <c r="E47" s="21">
        <f>H17</f>
        <v>19417</v>
      </c>
      <c r="F47" s="21">
        <f>H18</f>
        <v>4324</v>
      </c>
      <c r="G47" s="21">
        <f>H22</f>
        <v>10006</v>
      </c>
      <c r="H47" s="21">
        <f>H19</f>
        <v>8991</v>
      </c>
      <c r="I47" s="21">
        <f>H20</f>
        <v>877</v>
      </c>
      <c r="J47" s="21">
        <f>H21</f>
        <v>138</v>
      </c>
      <c r="K47" s="21"/>
    </row>
    <row r="48" spans="1:11" ht="12.75">
      <c r="A48" t="s">
        <v>21</v>
      </c>
      <c r="C48" s="21">
        <f>SUM(D48:G48)</f>
        <v>158556</v>
      </c>
      <c r="D48" s="21">
        <f>H5</f>
        <v>90557</v>
      </c>
      <c r="E48" s="21">
        <f>H6</f>
        <v>38974</v>
      </c>
      <c r="F48" s="21">
        <f>H7</f>
        <v>8732</v>
      </c>
      <c r="G48" s="21">
        <f>H11</f>
        <v>20293</v>
      </c>
      <c r="H48" s="21">
        <f>H8</f>
        <v>18015</v>
      </c>
      <c r="I48" s="21">
        <f>H9</f>
        <v>1983</v>
      </c>
      <c r="J48" s="21">
        <f>H10</f>
        <v>295</v>
      </c>
      <c r="K48" s="21"/>
    </row>
    <row r="49" spans="1:11" ht="12.75">
      <c r="A49" t="s">
        <v>22</v>
      </c>
      <c r="C49" s="22">
        <f aca="true" t="shared" si="10" ref="C49:J49">C48/C47</f>
        <v>2.1059090727975454</v>
      </c>
      <c r="D49" s="22">
        <f t="shared" si="10"/>
        <v>2.179785287887541</v>
      </c>
      <c r="E49" s="22">
        <f t="shared" si="10"/>
        <v>2.0072101766493278</v>
      </c>
      <c r="F49" s="22">
        <f t="shared" si="10"/>
        <v>2.0194264569842737</v>
      </c>
      <c r="G49" s="22">
        <f t="shared" si="10"/>
        <v>2.028083150109934</v>
      </c>
      <c r="H49" s="22">
        <f t="shared" si="10"/>
        <v>2.0036703370036704</v>
      </c>
      <c r="I49" s="22">
        <f t="shared" si="10"/>
        <v>2.2611174458380843</v>
      </c>
      <c r="J49" s="22">
        <f t="shared" si="10"/>
        <v>2.13768115942029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23516</v>
      </c>
      <c r="D52" s="21">
        <f>SUM(B16:G16)</f>
        <v>14542</v>
      </c>
      <c r="E52" s="21">
        <f>SUM(B17:G17)</f>
        <v>5902</v>
      </c>
      <c r="F52" s="21">
        <f>SUM(B18:G18)</f>
        <v>925</v>
      </c>
      <c r="G52" s="21">
        <f>SUM(H52:J52)</f>
        <v>2147</v>
      </c>
      <c r="H52" s="21">
        <f>SUM(B19:G19)</f>
        <v>1819</v>
      </c>
      <c r="I52" s="21">
        <f>SUM(B20:G20)</f>
        <v>279</v>
      </c>
      <c r="J52" s="21">
        <f>SUM(B21:G21)</f>
        <v>49</v>
      </c>
      <c r="K52" s="21"/>
    </row>
    <row r="53" spans="1:11" ht="12.75">
      <c r="A53" t="s">
        <v>21</v>
      </c>
      <c r="C53" s="21">
        <f>SUM(B12:G12)</f>
        <v>35994</v>
      </c>
      <c r="D53" s="21">
        <f>SUM(B5:G5)</f>
        <v>21459</v>
      </c>
      <c r="E53" s="21">
        <f>SUM(B6:G6)</f>
        <v>9677</v>
      </c>
      <c r="F53" s="21">
        <f>SUM(B7:G7)</f>
        <v>1393</v>
      </c>
      <c r="G53" s="21">
        <f>SUM(H53:J53)</f>
        <v>3465</v>
      </c>
      <c r="H53" s="21">
        <f>SUM(B8:G8)</f>
        <v>2787</v>
      </c>
      <c r="I53" s="21">
        <f>SUM(B9:G9)</f>
        <v>588</v>
      </c>
      <c r="J53" s="21">
        <f>SUM(B10:G10)</f>
        <v>90</v>
      </c>
      <c r="K53" s="21"/>
    </row>
    <row r="54" spans="1:11" ht="12.75">
      <c r="A54" t="s">
        <v>22</v>
      </c>
      <c r="C54" s="22">
        <f aca="true" t="shared" si="11" ref="C54:J54">C53/C52</f>
        <v>1.5306174519476101</v>
      </c>
      <c r="D54" s="22">
        <f t="shared" si="11"/>
        <v>1.4756567184706368</v>
      </c>
      <c r="E54" s="22">
        <f t="shared" si="11"/>
        <v>1.6396136902744831</v>
      </c>
      <c r="F54" s="22">
        <f t="shared" si="11"/>
        <v>1.5059459459459459</v>
      </c>
      <c r="G54" s="22">
        <f t="shared" si="11"/>
        <v>1.6138798323241732</v>
      </c>
      <c r="H54" s="22">
        <f t="shared" si="11"/>
        <v>1.5321605277625068</v>
      </c>
      <c r="I54" s="22">
        <f t="shared" si="11"/>
        <v>2.10752688172043</v>
      </c>
      <c r="J54" s="22">
        <f t="shared" si="11"/>
        <v>1.836734693877551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23516</v>
      </c>
      <c r="D61" s="21">
        <f>SUM(B16:G16)</f>
        <v>14542</v>
      </c>
      <c r="E61" s="21">
        <f>SUM(B17:G17)</f>
        <v>5902</v>
      </c>
      <c r="F61" s="21">
        <f>SUM(B18:G18)</f>
        <v>925</v>
      </c>
      <c r="G61" s="21">
        <f>SUM(H61:J61)</f>
        <v>2147</v>
      </c>
      <c r="H61" s="21">
        <f>SUM(B19:G19)</f>
        <v>1819</v>
      </c>
      <c r="I61" s="21">
        <f>SUM(B20:G20)</f>
        <v>279</v>
      </c>
      <c r="J61" s="21">
        <f>SUM(B21:G21)</f>
        <v>49</v>
      </c>
      <c r="K61" s="21"/>
    </row>
    <row r="62" spans="1:11" ht="12.75">
      <c r="A62" t="s">
        <v>21</v>
      </c>
      <c r="C62" s="21">
        <f>SUM(B12:G12)</f>
        <v>35994</v>
      </c>
      <c r="D62" s="21">
        <f>SUM(B5:G5)</f>
        <v>21459</v>
      </c>
      <c r="E62" s="21">
        <f>SUM(B6:G6)</f>
        <v>9677</v>
      </c>
      <c r="F62" s="21">
        <f>SUM(B7:G7)</f>
        <v>1393</v>
      </c>
      <c r="G62" s="21">
        <f>SUM(H62:J62)</f>
        <v>3465</v>
      </c>
      <c r="H62" s="21">
        <f>SUM(B8:G8)</f>
        <v>2787</v>
      </c>
      <c r="I62" s="21">
        <f>SUM(B9:G9)</f>
        <v>588</v>
      </c>
      <c r="J62" s="21">
        <f>SUM(B10:G10)</f>
        <v>90</v>
      </c>
      <c r="K62" s="21"/>
    </row>
    <row r="63" spans="1:11" ht="12.75">
      <c r="A63" t="s">
        <v>22</v>
      </c>
      <c r="C63" s="22">
        <f aca="true" t="shared" si="12" ref="C63:J63">C62/C61</f>
        <v>1.5306174519476101</v>
      </c>
      <c r="D63" s="22">
        <f t="shared" si="12"/>
        <v>1.4756567184706368</v>
      </c>
      <c r="E63" s="22">
        <f t="shared" si="12"/>
        <v>1.6396136902744831</v>
      </c>
      <c r="F63" s="22">
        <f t="shared" si="12"/>
        <v>1.5059459459459459</v>
      </c>
      <c r="G63" s="22">
        <f t="shared" si="12"/>
        <v>1.6138798323241732</v>
      </c>
      <c r="H63" s="22">
        <f t="shared" si="12"/>
        <v>1.5321605277625068</v>
      </c>
      <c r="I63" s="22">
        <f t="shared" si="12"/>
        <v>2.10752688172043</v>
      </c>
      <c r="J63" s="22">
        <f t="shared" si="12"/>
        <v>1.836734693877551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14407</v>
      </c>
      <c r="D66" s="21">
        <f>SUM(F16:G16)</f>
        <v>9380</v>
      </c>
      <c r="E66" s="21">
        <f>SUM(F17:G17)</f>
        <v>3249</v>
      </c>
      <c r="F66" s="21">
        <f>SUM(F18:G18)</f>
        <v>582</v>
      </c>
      <c r="G66" s="21">
        <f>SUM(H66:J66)</f>
        <v>1196</v>
      </c>
      <c r="H66" s="21">
        <f>SUM(F19:G19)</f>
        <v>1047</v>
      </c>
      <c r="I66" s="21">
        <f>SUM(F20:G20)</f>
        <v>126</v>
      </c>
      <c r="J66" s="21">
        <f>SUM(F21:G21)</f>
        <v>23</v>
      </c>
      <c r="K66" s="21"/>
    </row>
    <row r="67" spans="1:11" ht="12.75">
      <c r="A67" t="s">
        <v>21</v>
      </c>
      <c r="C67" s="21">
        <f>SUM(F12:G12)</f>
        <v>15457</v>
      </c>
      <c r="D67" s="21">
        <f>SUM(F5:G5)</f>
        <v>10203</v>
      </c>
      <c r="E67" s="21">
        <f>SUM(F6:G6)</f>
        <v>3393</v>
      </c>
      <c r="F67" s="21">
        <f>SUM(F7:G7)</f>
        <v>607</v>
      </c>
      <c r="G67" s="21">
        <f>SUM(H67:J67)</f>
        <v>1254</v>
      </c>
      <c r="H67" s="21">
        <f>SUM(F8:G8)</f>
        <v>1095</v>
      </c>
      <c r="I67" s="21">
        <f>SUM(F9:G9)</f>
        <v>135</v>
      </c>
      <c r="J67" s="21">
        <f>SUM(F10:G10)</f>
        <v>24</v>
      </c>
      <c r="K67" s="21"/>
    </row>
    <row r="68" spans="1:11" ht="12.75">
      <c r="A68" t="s">
        <v>22</v>
      </c>
      <c r="C68" s="22">
        <f aca="true" t="shared" si="13" ref="C68:J68">C67/C66</f>
        <v>1.072881238286944</v>
      </c>
      <c r="D68" s="22">
        <f t="shared" si="13"/>
        <v>1.0877398720682303</v>
      </c>
      <c r="E68" s="22">
        <f t="shared" si="13"/>
        <v>1.0443213296398892</v>
      </c>
      <c r="F68" s="22">
        <f t="shared" si="13"/>
        <v>1.0429553264604812</v>
      </c>
      <c r="G68" s="22">
        <f t="shared" si="13"/>
        <v>1.048494983277592</v>
      </c>
      <c r="H68" s="22">
        <f t="shared" si="13"/>
        <v>1.0458452722063036</v>
      </c>
      <c r="I68" s="22">
        <f t="shared" si="13"/>
        <v>1.0714285714285714</v>
      </c>
      <c r="J68" s="22">
        <f t="shared" si="13"/>
        <v>1.0434782608695652</v>
      </c>
      <c r="K68" s="22"/>
    </row>
    <row r="70" ht="12.75">
      <c r="A70" s="5" t="s">
        <v>71</v>
      </c>
    </row>
    <row r="71" spans="1:11" ht="12.75">
      <c r="A71" t="s">
        <v>20</v>
      </c>
      <c r="C71" s="21">
        <f>B23</f>
        <v>5108</v>
      </c>
      <c r="D71" s="21">
        <f>B16</f>
        <v>2716</v>
      </c>
      <c r="E71" s="21">
        <f>B17</f>
        <v>1614</v>
      </c>
      <c r="F71" s="21">
        <f>B18</f>
        <v>211</v>
      </c>
      <c r="G71" s="21">
        <f>SUM(H71:J71)</f>
        <v>567</v>
      </c>
      <c r="H71" s="21">
        <f>B19</f>
        <v>435</v>
      </c>
      <c r="I71" s="21">
        <f>B20</f>
        <v>115</v>
      </c>
      <c r="J71" s="21">
        <f>B21</f>
        <v>17</v>
      </c>
      <c r="K71" s="21"/>
    </row>
    <row r="72" spans="1:11" ht="12.75">
      <c r="A72" t="s">
        <v>21</v>
      </c>
      <c r="C72" s="21">
        <f>B12</f>
        <v>16396</v>
      </c>
      <c r="D72" s="21">
        <f>B5</f>
        <v>8722</v>
      </c>
      <c r="E72" s="21">
        <f>B6</f>
        <v>5218</v>
      </c>
      <c r="F72" s="21">
        <f>B7</f>
        <v>652</v>
      </c>
      <c r="G72" s="21">
        <f>SUM(H72:J72)</f>
        <v>1804</v>
      </c>
      <c r="H72" s="21">
        <f>B8</f>
        <v>1336</v>
      </c>
      <c r="I72" s="21">
        <f>B9</f>
        <v>411</v>
      </c>
      <c r="J72" s="21">
        <f>B10</f>
        <v>57</v>
      </c>
      <c r="K72" s="21"/>
    </row>
    <row r="73" spans="1:11" ht="12.75">
      <c r="A73" t="s">
        <v>22</v>
      </c>
      <c r="C73" s="22">
        <f aca="true" t="shared" si="14" ref="C73:J73">C72/C71</f>
        <v>3.2098668754894284</v>
      </c>
      <c r="D73" s="22">
        <f t="shared" si="14"/>
        <v>3.211340206185567</v>
      </c>
      <c r="E73" s="22">
        <f t="shared" si="14"/>
        <v>3.2329615861214376</v>
      </c>
      <c r="F73" s="22">
        <f t="shared" si="14"/>
        <v>3.090047393364929</v>
      </c>
      <c r="G73" s="22">
        <f t="shared" si="14"/>
        <v>3.181657848324515</v>
      </c>
      <c r="H73" s="22">
        <f t="shared" si="14"/>
        <v>3.071264367816092</v>
      </c>
      <c r="I73" s="22">
        <f t="shared" si="14"/>
        <v>3.5739130434782607</v>
      </c>
      <c r="J73" s="22">
        <f t="shared" si="14"/>
        <v>3.3529411764705883</v>
      </c>
      <c r="K73" s="22"/>
    </row>
    <row r="75" ht="12.75">
      <c r="A75" s="5" t="s">
        <v>70</v>
      </c>
    </row>
    <row r="76" spans="1:11" ht="12.75">
      <c r="A76" t="s">
        <v>20</v>
      </c>
      <c r="C76" s="21">
        <f>C23</f>
        <v>14</v>
      </c>
      <c r="D76" s="21">
        <f>C16</f>
        <v>8</v>
      </c>
      <c r="E76" s="21">
        <f>C17</f>
        <v>3</v>
      </c>
      <c r="F76" s="21">
        <f>C18</f>
        <v>0</v>
      </c>
      <c r="G76" s="21">
        <f>SUM(H76:J76)</f>
        <v>3</v>
      </c>
      <c r="H76" s="21">
        <f>C19</f>
        <v>2</v>
      </c>
      <c r="I76" s="21">
        <f>C20</f>
        <v>1</v>
      </c>
      <c r="J76" s="21">
        <f>C21</f>
        <v>0</v>
      </c>
      <c r="K76" s="21"/>
    </row>
    <row r="77" spans="1:11" ht="12.75">
      <c r="A77" t="s">
        <v>21</v>
      </c>
      <c r="C77" s="21">
        <f>C12</f>
        <v>50</v>
      </c>
      <c r="D77" s="21">
        <f>C5</f>
        <v>29</v>
      </c>
      <c r="E77" s="21">
        <f>C6</f>
        <v>5</v>
      </c>
      <c r="F77" s="21">
        <f>C7</f>
        <v>0</v>
      </c>
      <c r="G77" s="21">
        <f>SUM(H77:J77)</f>
        <v>16</v>
      </c>
      <c r="H77" s="21">
        <f>C8</f>
        <v>11</v>
      </c>
      <c r="I77" s="21">
        <f>C9</f>
        <v>5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3.5714285714285716</v>
      </c>
      <c r="D78" s="22">
        <f t="shared" si="15"/>
        <v>3.625</v>
      </c>
      <c r="E78" s="22">
        <f t="shared" si="15"/>
        <v>1.6666666666666667</v>
      </c>
      <c r="F78" s="22" t="e">
        <f t="shared" si="15"/>
        <v>#DIV/0!</v>
      </c>
      <c r="G78" s="22">
        <f t="shared" si="15"/>
        <v>5.333333333333333</v>
      </c>
      <c r="H78" s="22">
        <f t="shared" si="15"/>
        <v>5.5</v>
      </c>
      <c r="I78" s="22">
        <f t="shared" si="15"/>
        <v>5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3987</v>
      </c>
      <c r="D81" s="21">
        <f>E16</f>
        <v>2438</v>
      </c>
      <c r="E81" s="21">
        <f>E17</f>
        <v>1036</v>
      </c>
      <c r="F81" s="21">
        <f>E18</f>
        <v>132</v>
      </c>
      <c r="G81" s="21">
        <f>SUM(H81:J81)</f>
        <v>381</v>
      </c>
      <c r="H81" s="21">
        <f>E19</f>
        <v>335</v>
      </c>
      <c r="I81" s="21">
        <f>E20</f>
        <v>37</v>
      </c>
      <c r="J81" s="21">
        <f>E21</f>
        <v>9</v>
      </c>
      <c r="K81" s="21"/>
    </row>
    <row r="82" spans="1:11" ht="12.75">
      <c r="A82" t="s">
        <v>21</v>
      </c>
      <c r="C82" s="21">
        <f>E12</f>
        <v>4091</v>
      </c>
      <c r="D82" s="21">
        <f>E5</f>
        <v>2505</v>
      </c>
      <c r="E82" s="21">
        <f>E6</f>
        <v>1061</v>
      </c>
      <c r="F82" s="21">
        <f>E7</f>
        <v>134</v>
      </c>
      <c r="G82" s="21">
        <f>SUM(H82:J82)</f>
        <v>391</v>
      </c>
      <c r="H82" s="21">
        <f>E8</f>
        <v>345</v>
      </c>
      <c r="I82" s="21">
        <f>E9</f>
        <v>37</v>
      </c>
      <c r="J82" s="21">
        <f>E10</f>
        <v>9</v>
      </c>
      <c r="K82" s="21"/>
    </row>
    <row r="83" spans="1:11" ht="12.75">
      <c r="A83" t="s">
        <v>22</v>
      </c>
      <c r="C83" s="22">
        <f aca="true" t="shared" si="16" ref="C83:J83">C82/C81</f>
        <v>1.0260847755204414</v>
      </c>
      <c r="D83" s="22">
        <f t="shared" si="16"/>
        <v>1.0274815422477441</v>
      </c>
      <c r="E83" s="22">
        <f t="shared" si="16"/>
        <v>1.024131274131274</v>
      </c>
      <c r="F83" s="22">
        <f t="shared" si="16"/>
        <v>1.0151515151515151</v>
      </c>
      <c r="G83" s="22">
        <f t="shared" si="16"/>
        <v>1.026246719160105</v>
      </c>
      <c r="H83" s="22">
        <f t="shared" si="16"/>
        <v>1.0298507462686568</v>
      </c>
      <c r="I83" s="22">
        <f t="shared" si="16"/>
        <v>1</v>
      </c>
      <c r="J83" s="22">
        <f t="shared" si="16"/>
        <v>1</v>
      </c>
      <c r="K83" s="8"/>
    </row>
    <row r="85" ht="12.75">
      <c r="A85" s="18" t="s">
        <v>69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44030038</v>
      </c>
      <c r="D94" s="21"/>
      <c r="E94" s="21">
        <f>SUM(E95:E96)</f>
        <v>98807</v>
      </c>
      <c r="F94" s="22">
        <f>C94/E94</f>
        <v>445.6165858694222</v>
      </c>
      <c r="G94" s="21">
        <f>SUM(G95:G96)</f>
        <v>194550</v>
      </c>
      <c r="H94" s="22">
        <f>C94/G94</f>
        <v>226.31733744538678</v>
      </c>
    </row>
    <row r="95" spans="1:8" ht="12.75">
      <c r="A95" t="s">
        <v>23</v>
      </c>
      <c r="C95" s="21">
        <f>H34</f>
        <v>35631959</v>
      </c>
      <c r="D95" s="21"/>
      <c r="E95" s="21">
        <f>H23</f>
        <v>75291</v>
      </c>
      <c r="F95" s="22">
        <f>C95/E95</f>
        <v>473.2565512478251</v>
      </c>
      <c r="G95" s="21">
        <f>H12</f>
        <v>158556</v>
      </c>
      <c r="H95" s="22">
        <f>C95/G95</f>
        <v>224.7279131663261</v>
      </c>
    </row>
    <row r="96" spans="1:8" ht="12.75">
      <c r="A96" t="s">
        <v>34</v>
      </c>
      <c r="C96" s="21">
        <f>SUM(B34:G34)</f>
        <v>8398079</v>
      </c>
      <c r="D96" s="21"/>
      <c r="E96" s="21">
        <f>SUM(B23:G23)</f>
        <v>23516</v>
      </c>
      <c r="F96" s="22">
        <f>C96/E96</f>
        <v>357.12191699268584</v>
      </c>
      <c r="G96" s="21">
        <f>SUM(B12:G12)</f>
        <v>35994</v>
      </c>
      <c r="H96" s="22">
        <f>C96/G96</f>
        <v>233.318858698672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25179354</v>
      </c>
      <c r="D98" s="21"/>
      <c r="E98" s="21">
        <f>SUM(E99:E100)</f>
        <v>56086</v>
      </c>
      <c r="F98" s="22">
        <f>C98/E98</f>
        <v>448.9418749777128</v>
      </c>
      <c r="G98" s="21">
        <f>SUM(G99:G100)</f>
        <v>112016</v>
      </c>
      <c r="H98" s="22">
        <f>C98/G98</f>
        <v>224.78354877874588</v>
      </c>
    </row>
    <row r="99" spans="1:8" ht="12.75">
      <c r="A99" t="s">
        <v>23</v>
      </c>
      <c r="C99" s="21">
        <f>H27</f>
        <v>20170560</v>
      </c>
      <c r="D99" s="21"/>
      <c r="E99" s="21">
        <f>H16</f>
        <v>41544</v>
      </c>
      <c r="F99" s="22">
        <f>C99/E99</f>
        <v>485.5228191796649</v>
      </c>
      <c r="G99" s="21">
        <f>H5</f>
        <v>90557</v>
      </c>
      <c r="H99" s="22">
        <f>C99/G99</f>
        <v>222.7388274788255</v>
      </c>
    </row>
    <row r="100" spans="1:8" ht="12.75">
      <c r="A100" t="s">
        <v>34</v>
      </c>
      <c r="C100" s="21">
        <f>SUM(B27:G27)</f>
        <v>5008794</v>
      </c>
      <c r="D100" s="21"/>
      <c r="E100" s="21">
        <f>SUM(B16:G16)</f>
        <v>14542</v>
      </c>
      <c r="F100" s="22">
        <f>C100/E100</f>
        <v>344.4363911428964</v>
      </c>
      <c r="G100" s="21">
        <f>SUM(B5:G5)</f>
        <v>21459</v>
      </c>
      <c r="H100" s="22">
        <f>C100/G100</f>
        <v>233.41227457011044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11241811</v>
      </c>
      <c r="D102" s="21"/>
      <c r="E102" s="21">
        <f>SUM(E103:E104)</f>
        <v>25319</v>
      </c>
      <c r="F102" s="22">
        <f>C102/E102</f>
        <v>444.0069118053636</v>
      </c>
      <c r="G102" s="21">
        <f>SUM(G103:G104)</f>
        <v>48651</v>
      </c>
      <c r="H102" s="22">
        <f>C102/G102</f>
        <v>231.07050214795174</v>
      </c>
    </row>
    <row r="103" spans="1:8" ht="12.75">
      <c r="A103" t="s">
        <v>23</v>
      </c>
      <c r="C103" s="21">
        <f>H28</f>
        <v>8992215</v>
      </c>
      <c r="D103" s="21"/>
      <c r="E103" s="21">
        <f>H17</f>
        <v>19417</v>
      </c>
      <c r="F103" s="22">
        <f>C103/E103</f>
        <v>463.11041870525827</v>
      </c>
      <c r="G103" s="21">
        <f>H6</f>
        <v>38974</v>
      </c>
      <c r="H103" s="22">
        <f>C103/G103</f>
        <v>230.72343100528556</v>
      </c>
    </row>
    <row r="104" spans="1:8" ht="12.75">
      <c r="A104" t="s">
        <v>34</v>
      </c>
      <c r="C104" s="21">
        <f>SUM(B28:G28)</f>
        <v>2249596</v>
      </c>
      <c r="D104" s="21"/>
      <c r="E104" s="21">
        <f>SUM(B17:G17)</f>
        <v>5902</v>
      </c>
      <c r="F104" s="22">
        <f>C104/E104</f>
        <v>381.15825144018976</v>
      </c>
      <c r="G104" s="21">
        <f>SUM(B6:G6)</f>
        <v>9677</v>
      </c>
      <c r="H104" s="22">
        <f>C104/G104</f>
        <v>232.46832696083496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2222369</v>
      </c>
      <c r="D106" s="21"/>
      <c r="E106" s="21">
        <f>SUM(E107:E108)</f>
        <v>5249</v>
      </c>
      <c r="F106" s="22">
        <f>C106/E106</f>
        <v>423.3890264812345</v>
      </c>
      <c r="G106" s="21">
        <f>SUM(G107:G108)</f>
        <v>10125</v>
      </c>
      <c r="H106" s="22">
        <f>C106/G106</f>
        <v>219.49323456790123</v>
      </c>
    </row>
    <row r="107" spans="1:8" ht="12.75">
      <c r="A107" t="s">
        <v>23</v>
      </c>
      <c r="C107" s="21">
        <f>H29</f>
        <v>1903888</v>
      </c>
      <c r="D107" s="21"/>
      <c r="E107" s="21">
        <f>H18</f>
        <v>4324</v>
      </c>
      <c r="F107" s="22">
        <f>C107/E107</f>
        <v>440.3071230342276</v>
      </c>
      <c r="G107" s="21">
        <f>H7</f>
        <v>8732</v>
      </c>
      <c r="H107" s="22">
        <f>C107/G107</f>
        <v>218.03573064590014</v>
      </c>
    </row>
    <row r="108" spans="1:8" ht="12.75">
      <c r="A108" t="s">
        <v>34</v>
      </c>
      <c r="C108" s="21">
        <f>SUM(B29:G29)</f>
        <v>318481</v>
      </c>
      <c r="D108" s="21"/>
      <c r="E108" s="21">
        <f>SUM(B18:G18)</f>
        <v>925</v>
      </c>
      <c r="F108" s="22">
        <f>C108/E108</f>
        <v>344.3037837837838</v>
      </c>
      <c r="G108" s="21">
        <f>SUM(B7:G7)</f>
        <v>1393</v>
      </c>
      <c r="H108" s="22">
        <f>C108/G108</f>
        <v>228.62957645369707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5386504</v>
      </c>
      <c r="D110" s="21"/>
      <c r="E110" s="21">
        <f>SUM(E111:E112)</f>
        <v>12153</v>
      </c>
      <c r="F110" s="22">
        <f>C110/E110</f>
        <v>443.22422447132396</v>
      </c>
      <c r="G110" s="21">
        <f>SUM(G111:G112)</f>
        <v>23758</v>
      </c>
      <c r="H110" s="22">
        <f>C110/G110</f>
        <v>226.72379829952015</v>
      </c>
    </row>
    <row r="111" spans="1:8" ht="12.75">
      <c r="A111" s="11" t="s">
        <v>23</v>
      </c>
      <c r="C111" s="21">
        <f>H33</f>
        <v>4565296</v>
      </c>
      <c r="D111" s="21"/>
      <c r="E111" s="21">
        <f>H22</f>
        <v>10006</v>
      </c>
      <c r="F111" s="22">
        <f>C111/E111</f>
        <v>456.25584649210475</v>
      </c>
      <c r="G111" s="21">
        <f>H11</f>
        <v>20293</v>
      </c>
      <c r="H111" s="22">
        <f>C111/G111</f>
        <v>224.96900409008032</v>
      </c>
    </row>
    <row r="112" spans="1:8" ht="12.75">
      <c r="A112" s="11" t="s">
        <v>34</v>
      </c>
      <c r="C112" s="21">
        <f>SUM(B33:G33)</f>
        <v>821208</v>
      </c>
      <c r="D112" s="21"/>
      <c r="E112" s="21">
        <f>SUM(B22:G22)</f>
        <v>2147</v>
      </c>
      <c r="F112" s="22">
        <f>C112/E112</f>
        <v>382.4909175593852</v>
      </c>
      <c r="G112" s="21">
        <f>SUM(B11:G11)</f>
        <v>3465</v>
      </c>
      <c r="H112" s="22">
        <f>C112/G112</f>
        <v>237.0008658008658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4720456</v>
      </c>
      <c r="D114" s="21"/>
      <c r="E114" s="21">
        <f>SUM(E115:E116)</f>
        <v>10810</v>
      </c>
      <c r="F114" s="22">
        <f>C114/E114</f>
        <v>436.6749306197965</v>
      </c>
      <c r="G114" s="21">
        <f>SUM(G115:G116)</f>
        <v>20802</v>
      </c>
      <c r="H114" s="22">
        <f>C114/G114</f>
        <v>226.92318046341697</v>
      </c>
    </row>
    <row r="115" spans="1:8" ht="12.75">
      <c r="A115" t="s">
        <v>23</v>
      </c>
      <c r="C115" s="21">
        <f>H30</f>
        <v>4057770</v>
      </c>
      <c r="D115" s="21"/>
      <c r="E115" s="21">
        <f>H19</f>
        <v>8991</v>
      </c>
      <c r="F115" s="22">
        <f>C115/E115</f>
        <v>451.31464798131464</v>
      </c>
      <c r="G115" s="21">
        <f>H8</f>
        <v>18015</v>
      </c>
      <c r="H115" s="22">
        <f>C115/G115</f>
        <v>225.24396336386346</v>
      </c>
    </row>
    <row r="116" spans="1:8" ht="12.75">
      <c r="A116" t="s">
        <v>34</v>
      </c>
      <c r="C116" s="21">
        <f>SUM(B30:G30)</f>
        <v>662686</v>
      </c>
      <c r="D116" s="21"/>
      <c r="E116" s="21">
        <f>SUM(B19:G19)</f>
        <v>1819</v>
      </c>
      <c r="F116" s="22">
        <f>C116/E116</f>
        <v>364.3133589884552</v>
      </c>
      <c r="G116" s="21">
        <f>SUM(B8:G8)</f>
        <v>2787</v>
      </c>
      <c r="H116" s="22">
        <f>C116/G116</f>
        <v>237.77753857194116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581717</v>
      </c>
      <c r="D118" s="21"/>
      <c r="E118" s="21">
        <f>SUM(E119:E120)</f>
        <v>1156</v>
      </c>
      <c r="F118" s="22">
        <f>C118/E118</f>
        <v>503.21539792387546</v>
      </c>
      <c r="G118" s="21">
        <f>SUM(G119:G120)</f>
        <v>2571</v>
      </c>
      <c r="H118" s="22">
        <f>C118/G118</f>
        <v>226.26098794243484</v>
      </c>
    </row>
    <row r="119" spans="1:8" ht="12.75">
      <c r="A119" t="s">
        <v>23</v>
      </c>
      <c r="C119" s="21">
        <f>H31</f>
        <v>445379</v>
      </c>
      <c r="D119" s="21"/>
      <c r="E119" s="21">
        <f>H20</f>
        <v>877</v>
      </c>
      <c r="F119" s="22">
        <f>C119/E119</f>
        <v>507.84378563283923</v>
      </c>
      <c r="G119" s="21">
        <f>H9</f>
        <v>1983</v>
      </c>
      <c r="H119" s="22">
        <f>C119/G119</f>
        <v>224.59858799798286</v>
      </c>
    </row>
    <row r="120" spans="1:8" ht="12.75">
      <c r="A120" t="s">
        <v>34</v>
      </c>
      <c r="C120" s="21">
        <f>SUM(B31:G31)</f>
        <v>136338</v>
      </c>
      <c r="D120" s="21"/>
      <c r="E120" s="21">
        <f>SUM(B20:G20)</f>
        <v>279</v>
      </c>
      <c r="F120" s="22">
        <f>C120/E120</f>
        <v>488.6666666666667</v>
      </c>
      <c r="G120" s="21">
        <f>SUM(B9:G9)</f>
        <v>588</v>
      </c>
      <c r="H120" s="22">
        <f>C120/G120</f>
        <v>231.8673469387755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84331</v>
      </c>
      <c r="D122" s="21"/>
      <c r="E122" s="21">
        <f>SUM(E123:E124)</f>
        <v>187</v>
      </c>
      <c r="F122" s="22">
        <f>C122/E122</f>
        <v>450.96791443850265</v>
      </c>
      <c r="G122" s="21">
        <f>SUM(G123:G124)</f>
        <v>385</v>
      </c>
      <c r="H122" s="22">
        <f>C122/G122</f>
        <v>219.04155844155844</v>
      </c>
    </row>
    <row r="123" spans="1:8" ht="12.75">
      <c r="A123" t="s">
        <v>23</v>
      </c>
      <c r="C123" s="21">
        <f>H32</f>
        <v>62147</v>
      </c>
      <c r="D123" s="21"/>
      <c r="E123" s="21">
        <f>H21</f>
        <v>138</v>
      </c>
      <c r="F123" s="22">
        <f>C123/E123</f>
        <v>450.34057971014494</v>
      </c>
      <c r="G123" s="21">
        <f>H10</f>
        <v>295</v>
      </c>
      <c r="H123" s="22">
        <f>C123/G123</f>
        <v>210.6677966101695</v>
      </c>
    </row>
    <row r="124" spans="1:8" ht="12.75">
      <c r="A124" t="s">
        <v>34</v>
      </c>
      <c r="C124" s="21">
        <f>SUM(B32:G32)</f>
        <v>22184</v>
      </c>
      <c r="D124" s="21"/>
      <c r="E124" s="21">
        <f>SUM(B21:G21)</f>
        <v>49</v>
      </c>
      <c r="F124" s="22">
        <f>C124/E124</f>
        <v>452.734693877551</v>
      </c>
      <c r="G124" s="21">
        <f>SUM(B10:G10)</f>
        <v>90</v>
      </c>
      <c r="H124" s="22">
        <f>C124/G124</f>
        <v>246.48888888888888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9060765</v>
      </c>
      <c r="D130" s="21"/>
      <c r="E130" s="21">
        <f aca="true" t="shared" si="19" ref="E130:K130">SUM(E131:E134)</f>
        <v>5008794</v>
      </c>
      <c r="F130" s="21">
        <f t="shared" si="19"/>
        <v>2249596</v>
      </c>
      <c r="G130" s="21">
        <f t="shared" si="19"/>
        <v>318481</v>
      </c>
      <c r="H130" s="21">
        <f t="shared" si="19"/>
        <v>821208</v>
      </c>
      <c r="I130" s="21">
        <f t="shared" si="19"/>
        <v>662686</v>
      </c>
      <c r="J130" s="21">
        <f t="shared" si="19"/>
        <v>136338</v>
      </c>
      <c r="K130" s="21">
        <f t="shared" si="19"/>
        <v>22184</v>
      </c>
    </row>
    <row r="131" spans="1:11" ht="12.75">
      <c r="A131" t="s">
        <v>4</v>
      </c>
      <c r="C131" s="21">
        <f t="shared" si="18"/>
        <v>3633388</v>
      </c>
      <c r="D131" s="21"/>
      <c r="E131" s="21">
        <f>SUM(F27:G27)</f>
        <v>2250163</v>
      </c>
      <c r="F131" s="21">
        <f>SUM(F28:G28)</f>
        <v>730084</v>
      </c>
      <c r="G131" s="21">
        <f>SUM(F29:G29)</f>
        <v>129342</v>
      </c>
      <c r="H131" s="21">
        <f>SUM(I131:K131)</f>
        <v>279073</v>
      </c>
      <c r="I131" s="21">
        <f>SUM(F30:G30)</f>
        <v>244726</v>
      </c>
      <c r="J131" s="21">
        <f>SUM(F31:G31)</f>
        <v>29223</v>
      </c>
      <c r="K131" s="21">
        <f>SUM(F32:G32)</f>
        <v>5124</v>
      </c>
    </row>
    <row r="132" spans="1:11" ht="12.75">
      <c r="A132" t="s">
        <v>71</v>
      </c>
      <c r="C132" s="21">
        <f t="shared" si="18"/>
        <v>4062465</v>
      </c>
      <c r="D132" s="21"/>
      <c r="E132" s="21">
        <f>B27</f>
        <v>1986271</v>
      </c>
      <c r="F132" s="21">
        <f>B28</f>
        <v>1194764</v>
      </c>
      <c r="G132" s="21">
        <f>B29</f>
        <v>148702</v>
      </c>
      <c r="H132" s="21">
        <f>SUM(I132:K132)</f>
        <v>420831</v>
      </c>
      <c r="I132" s="21">
        <f>B30</f>
        <v>311897</v>
      </c>
      <c r="J132" s="21">
        <f>B31</f>
        <v>94678</v>
      </c>
      <c r="K132" s="21">
        <f>B32</f>
        <v>14256</v>
      </c>
    </row>
    <row r="133" spans="1:11" ht="12.75">
      <c r="A133" t="s">
        <v>70</v>
      </c>
      <c r="C133" s="21">
        <f t="shared" si="18"/>
        <v>13599</v>
      </c>
      <c r="D133" s="21"/>
      <c r="E133" s="21">
        <f>C27</f>
        <v>7145</v>
      </c>
      <c r="F133" s="21">
        <f>C28</f>
        <v>1527</v>
      </c>
      <c r="G133" s="21">
        <f>C29</f>
        <v>0</v>
      </c>
      <c r="H133" s="21">
        <f>SUM(I133:K133)</f>
        <v>3117</v>
      </c>
      <c r="I133" s="21">
        <f>C30</f>
        <v>1810</v>
      </c>
      <c r="J133" s="21">
        <f>C31</f>
        <v>1307</v>
      </c>
      <c r="K133" s="21">
        <f>C32</f>
        <v>0</v>
      </c>
    </row>
    <row r="134" spans="1:11" ht="12.75">
      <c r="A134" t="s">
        <v>2</v>
      </c>
      <c r="C134" s="21">
        <f t="shared" si="18"/>
        <v>1351313</v>
      </c>
      <c r="D134" s="21"/>
      <c r="E134" s="21">
        <f>E27</f>
        <v>765215</v>
      </c>
      <c r="F134" s="21">
        <f>E28</f>
        <v>323221</v>
      </c>
      <c r="G134" s="21">
        <f>E29</f>
        <v>40437</v>
      </c>
      <c r="H134" s="21">
        <f>SUM(I134:K134)</f>
        <v>118187</v>
      </c>
      <c r="I134" s="21">
        <f>E30</f>
        <v>104253</v>
      </c>
      <c r="J134" s="21">
        <f>E31</f>
        <v>11130</v>
      </c>
      <c r="K134" s="21">
        <f>E32</f>
        <v>2804</v>
      </c>
    </row>
    <row r="135" spans="1:11" ht="12.75">
      <c r="A135" t="s">
        <v>69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3633388</v>
      </c>
      <c r="E141" s="22">
        <f>B141/C66</f>
        <v>252.1960158256403</v>
      </c>
      <c r="G141" s="22">
        <f>B141/C67</f>
        <v>235.0642427379181</v>
      </c>
    </row>
    <row r="142" spans="1:7" ht="12.75">
      <c r="A142" t="s">
        <v>71</v>
      </c>
      <c r="B142" s="21">
        <f>C132</f>
        <v>4062465</v>
      </c>
      <c r="E142" s="22">
        <f>B142/C71</f>
        <v>795.3142129992169</v>
      </c>
      <c r="G142" s="22">
        <f>B142/C72</f>
        <v>247.7717126128324</v>
      </c>
    </row>
    <row r="143" spans="1:7" ht="12.75">
      <c r="A143" t="s">
        <v>70</v>
      </c>
      <c r="B143" s="21">
        <f>C133</f>
        <v>13599</v>
      </c>
      <c r="E143" s="22">
        <f>B143/C76</f>
        <v>971.3571428571429</v>
      </c>
      <c r="G143" s="22">
        <f>B143/C77</f>
        <v>271.98</v>
      </c>
    </row>
    <row r="144" spans="1:7" ht="12.75">
      <c r="A144" t="s">
        <v>2</v>
      </c>
      <c r="B144" s="21">
        <f>C134</f>
        <v>1351313</v>
      </c>
      <c r="E144" s="22">
        <f>B144/C81</f>
        <v>338.9297717582142</v>
      </c>
      <c r="G144" s="22">
        <f>B144/C82</f>
        <v>330.3136152529944</v>
      </c>
    </row>
    <row r="145" spans="1:7" ht="12.75">
      <c r="A145" t="s">
        <v>69</v>
      </c>
      <c r="B145" s="21">
        <f>C135</f>
        <v>0</v>
      </c>
      <c r="E145" s="28" t="e">
        <f>B145/C86</f>
        <v>#DIV/0!</v>
      </c>
      <c r="G145" s="28" t="e">
        <f>B145/C87</f>
        <v>#DIV/0!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4">
      <selection activeCell="H23" sqref="H23"/>
    </sheetView>
  </sheetViews>
  <sheetFormatPr defaultColWidth="9.140625" defaultRowHeight="12.75"/>
  <cols>
    <col min="2" max="2" width="10.140625" style="0" bestFit="1" customWidth="1"/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71</v>
      </c>
      <c r="C4" s="14" t="s">
        <v>70</v>
      </c>
      <c r="D4" s="14" t="s">
        <v>69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8626</v>
      </c>
      <c r="C5" s="25">
        <v>34</v>
      </c>
      <c r="D5" s="25">
        <v>0</v>
      </c>
      <c r="E5" s="25">
        <v>2505</v>
      </c>
      <c r="F5" s="25">
        <v>9894</v>
      </c>
      <c r="G5" s="25">
        <v>327</v>
      </c>
      <c r="H5" s="25">
        <v>89996</v>
      </c>
      <c r="I5" s="20">
        <f aca="true" t="shared" si="0" ref="I5:I11">SUM(B5:H5)</f>
        <v>111382</v>
      </c>
    </row>
    <row r="6" spans="1:9" ht="12.75">
      <c r="A6" s="4" t="s">
        <v>8</v>
      </c>
      <c r="B6" s="25">
        <v>5149</v>
      </c>
      <c r="C6" s="25">
        <v>19</v>
      </c>
      <c r="D6" s="25">
        <v>0</v>
      </c>
      <c r="E6" s="25">
        <v>1094</v>
      </c>
      <c r="F6" s="25">
        <v>3349</v>
      </c>
      <c r="G6" s="25">
        <v>67</v>
      </c>
      <c r="H6" s="25">
        <v>39097</v>
      </c>
      <c r="I6" s="20">
        <f t="shared" si="0"/>
        <v>48775</v>
      </c>
    </row>
    <row r="7" spans="1:9" ht="12.75">
      <c r="A7" s="4" t="s">
        <v>9</v>
      </c>
      <c r="B7" s="25">
        <v>606</v>
      </c>
      <c r="C7" s="25">
        <v>0</v>
      </c>
      <c r="D7" s="25">
        <v>0</v>
      </c>
      <c r="E7" s="25">
        <v>131</v>
      </c>
      <c r="F7" s="25">
        <v>589</v>
      </c>
      <c r="G7" s="25">
        <v>15</v>
      </c>
      <c r="H7" s="25">
        <v>8553</v>
      </c>
      <c r="I7" s="20">
        <f t="shared" si="0"/>
        <v>9894</v>
      </c>
    </row>
    <row r="8" spans="1:9" ht="12.75">
      <c r="A8" s="4" t="s">
        <v>10</v>
      </c>
      <c r="B8" s="25">
        <v>1371</v>
      </c>
      <c r="C8" s="25">
        <v>4</v>
      </c>
      <c r="D8" s="25">
        <v>0</v>
      </c>
      <c r="E8" s="25">
        <v>362</v>
      </c>
      <c r="F8" s="25">
        <v>1051</v>
      </c>
      <c r="G8" s="25">
        <v>33</v>
      </c>
      <c r="H8" s="25">
        <v>18067</v>
      </c>
      <c r="I8" s="20">
        <f t="shared" si="0"/>
        <v>20888</v>
      </c>
    </row>
    <row r="9" spans="1:9" ht="12.75">
      <c r="A9" s="4" t="s">
        <v>11</v>
      </c>
      <c r="B9" s="25">
        <v>419</v>
      </c>
      <c r="C9" s="25">
        <v>17</v>
      </c>
      <c r="D9" s="25">
        <v>0</v>
      </c>
      <c r="E9" s="25">
        <v>31</v>
      </c>
      <c r="F9" s="25">
        <v>128</v>
      </c>
      <c r="G9" s="25">
        <v>4</v>
      </c>
      <c r="H9" s="25">
        <v>1972</v>
      </c>
      <c r="I9" s="20">
        <f t="shared" si="0"/>
        <v>2571</v>
      </c>
    </row>
    <row r="10" spans="1:9" ht="12.75">
      <c r="A10" s="4" t="s">
        <v>12</v>
      </c>
      <c r="B10" s="25">
        <v>57</v>
      </c>
      <c r="C10" s="25">
        <v>2</v>
      </c>
      <c r="D10" s="25">
        <v>0</v>
      </c>
      <c r="E10" s="25">
        <v>7</v>
      </c>
      <c r="F10" s="25">
        <v>23</v>
      </c>
      <c r="G10" s="25">
        <v>1</v>
      </c>
      <c r="H10" s="25">
        <v>297</v>
      </c>
      <c r="I10" s="20">
        <f t="shared" si="0"/>
        <v>387</v>
      </c>
    </row>
    <row r="11" spans="1:9" ht="12.75">
      <c r="A11" s="4" t="s">
        <v>13</v>
      </c>
      <c r="B11" s="20">
        <f aca="true" t="shared" si="1" ref="B11:H11">SUM(B8:B10)</f>
        <v>1847</v>
      </c>
      <c r="C11" s="20">
        <f t="shared" si="1"/>
        <v>23</v>
      </c>
      <c r="D11" s="20">
        <f t="shared" si="1"/>
        <v>0</v>
      </c>
      <c r="E11" s="20">
        <f t="shared" si="1"/>
        <v>400</v>
      </c>
      <c r="F11" s="20">
        <f t="shared" si="1"/>
        <v>1202</v>
      </c>
      <c r="G11" s="20">
        <f t="shared" si="1"/>
        <v>38</v>
      </c>
      <c r="H11" s="20">
        <f t="shared" si="1"/>
        <v>20336</v>
      </c>
      <c r="I11" s="20">
        <f t="shared" si="0"/>
        <v>23846</v>
      </c>
    </row>
    <row r="12" spans="1:9" ht="12.75">
      <c r="A12" s="4" t="s">
        <v>14</v>
      </c>
      <c r="B12" s="20">
        <f aca="true" t="shared" si="2" ref="B12:I12">SUM(B5+B6+B7+B11)</f>
        <v>16228</v>
      </c>
      <c r="C12" s="20">
        <f t="shared" si="2"/>
        <v>76</v>
      </c>
      <c r="D12" s="20">
        <f t="shared" si="2"/>
        <v>0</v>
      </c>
      <c r="E12" s="20">
        <f t="shared" si="2"/>
        <v>4130</v>
      </c>
      <c r="F12" s="20">
        <f t="shared" si="2"/>
        <v>15034</v>
      </c>
      <c r="G12" s="20">
        <f t="shared" si="2"/>
        <v>447</v>
      </c>
      <c r="H12" s="20">
        <f t="shared" si="2"/>
        <v>157982</v>
      </c>
      <c r="I12" s="20">
        <f t="shared" si="2"/>
        <v>193897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71</v>
      </c>
      <c r="C15" s="14" t="s">
        <v>70</v>
      </c>
      <c r="D15" s="14" t="s">
        <v>69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2686</v>
      </c>
      <c r="C16" s="25">
        <v>10</v>
      </c>
      <c r="D16" s="25">
        <v>0</v>
      </c>
      <c r="E16" s="25">
        <v>2439</v>
      </c>
      <c r="F16" s="25">
        <v>9090</v>
      </c>
      <c r="G16" s="25">
        <v>286</v>
      </c>
      <c r="H16" s="25">
        <v>41286</v>
      </c>
      <c r="I16" s="20">
        <f aca="true" t="shared" si="3" ref="I16:I22">SUM(B16:H16)</f>
        <v>55797</v>
      </c>
    </row>
    <row r="17" spans="1:9" ht="12.75">
      <c r="A17" s="4" t="s">
        <v>8</v>
      </c>
      <c r="B17" s="25">
        <v>1595</v>
      </c>
      <c r="C17" s="25">
        <v>5</v>
      </c>
      <c r="D17" s="25">
        <v>0</v>
      </c>
      <c r="E17" s="25">
        <v>1070</v>
      </c>
      <c r="F17" s="25">
        <v>3204</v>
      </c>
      <c r="G17" s="25">
        <v>59</v>
      </c>
      <c r="H17" s="25">
        <v>19469</v>
      </c>
      <c r="I17" s="20">
        <f t="shared" si="3"/>
        <v>25402</v>
      </c>
    </row>
    <row r="18" spans="1:9" ht="12.75">
      <c r="A18" s="4" t="s">
        <v>9</v>
      </c>
      <c r="B18" s="25">
        <v>203</v>
      </c>
      <c r="C18" s="25">
        <v>0</v>
      </c>
      <c r="D18" s="25">
        <v>0</v>
      </c>
      <c r="E18" s="25">
        <v>130</v>
      </c>
      <c r="F18" s="25">
        <v>566</v>
      </c>
      <c r="G18" s="25">
        <v>14</v>
      </c>
      <c r="H18" s="25">
        <v>4256</v>
      </c>
      <c r="I18" s="20">
        <f t="shared" si="3"/>
        <v>5169</v>
      </c>
    </row>
    <row r="19" spans="1:9" ht="12.75">
      <c r="A19" s="4" t="s">
        <v>10</v>
      </c>
      <c r="B19" s="25">
        <v>450</v>
      </c>
      <c r="C19" s="25">
        <v>1</v>
      </c>
      <c r="D19" s="25">
        <v>0</v>
      </c>
      <c r="E19" s="25">
        <v>352</v>
      </c>
      <c r="F19" s="25">
        <v>1014</v>
      </c>
      <c r="G19" s="25">
        <v>31</v>
      </c>
      <c r="H19" s="25">
        <v>9019</v>
      </c>
      <c r="I19" s="20">
        <f t="shared" si="3"/>
        <v>10867</v>
      </c>
    </row>
    <row r="20" spans="1:9" ht="12.75">
      <c r="A20" s="4" t="s">
        <v>11</v>
      </c>
      <c r="B20" s="25">
        <v>117</v>
      </c>
      <c r="C20" s="25">
        <v>5</v>
      </c>
      <c r="D20" s="25">
        <v>0</v>
      </c>
      <c r="E20" s="25">
        <v>31</v>
      </c>
      <c r="F20" s="25">
        <v>120</v>
      </c>
      <c r="G20" s="25">
        <v>3</v>
      </c>
      <c r="H20" s="25">
        <v>875</v>
      </c>
      <c r="I20" s="20">
        <f t="shared" si="3"/>
        <v>1151</v>
      </c>
    </row>
    <row r="21" spans="1:9" ht="12.75">
      <c r="A21" s="4" t="s">
        <v>12</v>
      </c>
      <c r="B21" s="25">
        <v>17</v>
      </c>
      <c r="C21" s="25">
        <v>1</v>
      </c>
      <c r="D21" s="25">
        <v>0</v>
      </c>
      <c r="E21" s="25">
        <v>7</v>
      </c>
      <c r="F21" s="25">
        <v>22</v>
      </c>
      <c r="G21" s="25">
        <v>1</v>
      </c>
      <c r="H21" s="25">
        <v>139</v>
      </c>
      <c r="I21" s="20">
        <f t="shared" si="3"/>
        <v>187</v>
      </c>
    </row>
    <row r="22" spans="1:9" ht="12.75">
      <c r="A22" s="4" t="s">
        <v>13</v>
      </c>
      <c r="B22" s="20">
        <f>SUM(B19:B21)</f>
        <v>584</v>
      </c>
      <c r="C22" s="20">
        <f>SUM(C19:C21)</f>
        <v>7</v>
      </c>
      <c r="D22" s="20">
        <f>SUM(D19:D21)</f>
        <v>0</v>
      </c>
      <c r="E22" s="20">
        <f>SUM(E19:E21)</f>
        <v>390</v>
      </c>
      <c r="F22" s="20">
        <v>1156</v>
      </c>
      <c r="G22" s="20">
        <f>SUM(G19:G21)</f>
        <v>35</v>
      </c>
      <c r="H22" s="20">
        <f>SUM(H19:H21)</f>
        <v>10033</v>
      </c>
      <c r="I22" s="20">
        <f t="shared" si="3"/>
        <v>12205</v>
      </c>
    </row>
    <row r="23" spans="1:9" ht="12.75">
      <c r="A23" s="4" t="s">
        <v>14</v>
      </c>
      <c r="B23" s="20">
        <f aca="true" t="shared" si="4" ref="B23:I23">SUM(B16+B17+B18+B22)</f>
        <v>5068</v>
      </c>
      <c r="C23" s="20">
        <f t="shared" si="4"/>
        <v>22</v>
      </c>
      <c r="D23" s="20">
        <f t="shared" si="4"/>
        <v>0</v>
      </c>
      <c r="E23" s="20">
        <f t="shared" si="4"/>
        <v>4029</v>
      </c>
      <c r="F23" s="20">
        <f t="shared" si="4"/>
        <v>14016</v>
      </c>
      <c r="G23" s="20">
        <f t="shared" si="4"/>
        <v>394</v>
      </c>
      <c r="H23" s="20">
        <f t="shared" si="4"/>
        <v>75044</v>
      </c>
      <c r="I23" s="20">
        <f t="shared" si="4"/>
        <v>98573</v>
      </c>
    </row>
    <row r="24" ht="12.75">
      <c r="C24" s="44"/>
    </row>
    <row r="25" spans="1:9" ht="12.75">
      <c r="A25" s="2" t="s">
        <v>16</v>
      </c>
      <c r="B25" s="3"/>
      <c r="C25" s="3">
        <v>16</v>
      </c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71</v>
      </c>
      <c r="C26" s="14">
        <v>10</v>
      </c>
      <c r="D26" s="14" t="s">
        <v>69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1956433</v>
      </c>
      <c r="C27" s="25">
        <v>8780</v>
      </c>
      <c r="D27" s="25">
        <v>0</v>
      </c>
      <c r="E27" s="25">
        <v>765315</v>
      </c>
      <c r="F27" s="25">
        <v>2115651</v>
      </c>
      <c r="G27" s="25">
        <v>99882</v>
      </c>
      <c r="H27" s="25">
        <v>19921169</v>
      </c>
      <c r="I27" s="20">
        <f aca="true" t="shared" si="5" ref="I27:I32">SUM(B27:H27)</f>
        <v>24867230</v>
      </c>
    </row>
    <row r="28" spans="1:9" ht="12.75">
      <c r="A28" s="4" t="s">
        <v>8</v>
      </c>
      <c r="B28" s="25">
        <v>1175465</v>
      </c>
      <c r="C28" s="25">
        <v>4248</v>
      </c>
      <c r="D28" s="25">
        <v>0</v>
      </c>
      <c r="E28" s="25">
        <v>333206</v>
      </c>
      <c r="F28" s="25">
        <v>702510</v>
      </c>
      <c r="G28" s="25">
        <v>20209</v>
      </c>
      <c r="H28" s="25">
        <v>8994163</v>
      </c>
      <c r="I28" s="20">
        <f t="shared" si="5"/>
        <v>11229801</v>
      </c>
    </row>
    <row r="29" spans="1:9" ht="12.75">
      <c r="A29" s="4" t="s">
        <v>9</v>
      </c>
      <c r="B29" s="25">
        <v>136127</v>
      </c>
      <c r="C29" s="25">
        <v>0</v>
      </c>
      <c r="D29" s="25">
        <v>0</v>
      </c>
      <c r="E29" s="25">
        <v>39520</v>
      </c>
      <c r="F29" s="25">
        <v>122588</v>
      </c>
      <c r="G29" s="25">
        <v>4575</v>
      </c>
      <c r="H29" s="25">
        <v>1869114</v>
      </c>
      <c r="I29" s="20">
        <f t="shared" si="5"/>
        <v>2171924</v>
      </c>
    </row>
    <row r="30" spans="1:9" ht="12.75">
      <c r="A30" s="4" t="s">
        <v>10</v>
      </c>
      <c r="B30" s="25">
        <v>321639</v>
      </c>
      <c r="C30" s="25">
        <v>1040</v>
      </c>
      <c r="D30" s="25">
        <v>0</v>
      </c>
      <c r="E30" s="25">
        <v>109158</v>
      </c>
      <c r="F30" s="25">
        <v>228674</v>
      </c>
      <c r="G30" s="25">
        <v>9934</v>
      </c>
      <c r="H30" s="25">
        <v>4049692</v>
      </c>
      <c r="I30" s="20">
        <f t="shared" si="5"/>
        <v>4720137</v>
      </c>
    </row>
    <row r="31" spans="1:9" ht="12.75">
      <c r="A31" s="4" t="s">
        <v>11</v>
      </c>
      <c r="B31" s="25">
        <v>96732</v>
      </c>
      <c r="C31" s="25">
        <v>3247</v>
      </c>
      <c r="D31" s="25">
        <v>0</v>
      </c>
      <c r="E31" s="25">
        <v>9408</v>
      </c>
      <c r="F31" s="25">
        <v>26659</v>
      </c>
      <c r="G31" s="25">
        <v>1196</v>
      </c>
      <c r="H31" s="25">
        <v>437606</v>
      </c>
      <c r="I31" s="20">
        <f t="shared" si="5"/>
        <v>574848</v>
      </c>
    </row>
    <row r="32" spans="1:9" ht="12.75">
      <c r="A32" s="4" t="s">
        <v>12</v>
      </c>
      <c r="B32" s="25">
        <v>14462</v>
      </c>
      <c r="C32" s="25">
        <v>450</v>
      </c>
      <c r="D32" s="25">
        <v>0</v>
      </c>
      <c r="E32" s="25">
        <v>2144</v>
      </c>
      <c r="F32" s="25">
        <v>4664</v>
      </c>
      <c r="G32" s="25">
        <v>298</v>
      </c>
      <c r="H32" s="25">
        <v>61819</v>
      </c>
      <c r="I32" s="20">
        <f t="shared" si="5"/>
        <v>83837</v>
      </c>
    </row>
    <row r="33" spans="1:9" ht="12.75">
      <c r="A33" s="4" t="s">
        <v>13</v>
      </c>
      <c r="B33" s="20">
        <f aca="true" t="shared" si="6" ref="B33:I33">SUM(B30:B32)</f>
        <v>432833</v>
      </c>
      <c r="C33" s="20">
        <f t="shared" si="6"/>
        <v>4737</v>
      </c>
      <c r="D33" s="20">
        <f t="shared" si="6"/>
        <v>0</v>
      </c>
      <c r="E33" s="20">
        <f t="shared" si="6"/>
        <v>120710</v>
      </c>
      <c r="F33" s="20">
        <f t="shared" si="6"/>
        <v>259997</v>
      </c>
      <c r="G33" s="20">
        <f t="shared" si="6"/>
        <v>11428</v>
      </c>
      <c r="H33" s="20">
        <f t="shared" si="6"/>
        <v>4549117</v>
      </c>
      <c r="I33" s="20">
        <f t="shared" si="6"/>
        <v>5378822</v>
      </c>
    </row>
    <row r="34" spans="1:9" ht="12.75">
      <c r="A34" s="4" t="s">
        <v>14</v>
      </c>
      <c r="B34" s="20">
        <f aca="true" t="shared" si="7" ref="B34:I34">SUM(B27+B28+B29+B33)</f>
        <v>3700858</v>
      </c>
      <c r="C34" s="20">
        <f t="shared" si="7"/>
        <v>17765</v>
      </c>
      <c r="D34" s="20">
        <f t="shared" si="7"/>
        <v>0</v>
      </c>
      <c r="E34" s="20">
        <f t="shared" si="7"/>
        <v>1258751</v>
      </c>
      <c r="F34" s="20">
        <f t="shared" si="7"/>
        <v>3200746</v>
      </c>
      <c r="G34" s="20">
        <f t="shared" si="7"/>
        <v>136094</v>
      </c>
      <c r="H34" s="20">
        <f t="shared" si="7"/>
        <v>35333563</v>
      </c>
      <c r="I34" s="20">
        <f t="shared" si="7"/>
        <v>43647777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98573</v>
      </c>
      <c r="D42" s="21">
        <f>I16</f>
        <v>55797</v>
      </c>
      <c r="E42" s="21">
        <f>I17</f>
        <v>25402</v>
      </c>
      <c r="F42" s="21">
        <f>I18</f>
        <v>5169</v>
      </c>
      <c r="G42" s="21">
        <f>I22</f>
        <v>12205</v>
      </c>
      <c r="H42" s="21">
        <f>I19</f>
        <v>10867</v>
      </c>
      <c r="I42" s="21">
        <f>I20</f>
        <v>1151</v>
      </c>
      <c r="J42" s="21">
        <f>I21</f>
        <v>187</v>
      </c>
      <c r="K42" s="21"/>
    </row>
    <row r="43" spans="1:11" ht="12.75">
      <c r="A43" t="s">
        <v>21</v>
      </c>
      <c r="C43" s="21">
        <f>SUM(D43:G43)</f>
        <v>193897</v>
      </c>
      <c r="D43" s="21">
        <f>I5</f>
        <v>111382</v>
      </c>
      <c r="E43" s="21">
        <f>I6</f>
        <v>48775</v>
      </c>
      <c r="F43" s="21">
        <f>I7</f>
        <v>9894</v>
      </c>
      <c r="G43" s="21">
        <f>I11</f>
        <v>23846</v>
      </c>
      <c r="H43" s="21">
        <f>I8</f>
        <v>20888</v>
      </c>
      <c r="I43" s="21">
        <f>I9</f>
        <v>2571</v>
      </c>
      <c r="J43" s="21">
        <f>I10</f>
        <v>387</v>
      </c>
      <c r="K43" s="21"/>
    </row>
    <row r="44" spans="1:11" ht="12.75">
      <c r="A44" t="s">
        <v>22</v>
      </c>
      <c r="C44" s="22">
        <f aca="true" t="shared" si="8" ref="C44:J44">C43/C42</f>
        <v>1.9670396558895438</v>
      </c>
      <c r="D44" s="22">
        <f t="shared" si="8"/>
        <v>1.9962005125723605</v>
      </c>
      <c r="E44" s="22">
        <f t="shared" si="8"/>
        <v>1.9201243996535706</v>
      </c>
      <c r="F44" s="22">
        <f t="shared" si="8"/>
        <v>1.9141033081834011</v>
      </c>
      <c r="G44" s="22">
        <f t="shared" si="8"/>
        <v>1.9537894305612453</v>
      </c>
      <c r="H44" s="22">
        <f t="shared" si="8"/>
        <v>1.9221496273120457</v>
      </c>
      <c r="I44" s="22">
        <f t="shared" si="8"/>
        <v>2.2337098175499563</v>
      </c>
      <c r="J44" s="22">
        <f t="shared" si="8"/>
        <v>2.06951871657754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75044</v>
      </c>
      <c r="D47" s="21">
        <f>H16</f>
        <v>41286</v>
      </c>
      <c r="E47" s="21">
        <f>H17</f>
        <v>19469</v>
      </c>
      <c r="F47" s="21">
        <f>H18</f>
        <v>4256</v>
      </c>
      <c r="G47" s="21">
        <f>H22</f>
        <v>10033</v>
      </c>
      <c r="H47" s="21">
        <f>H19</f>
        <v>9019</v>
      </c>
      <c r="I47" s="21">
        <f>H20</f>
        <v>875</v>
      </c>
      <c r="J47" s="21">
        <f>H21</f>
        <v>139</v>
      </c>
      <c r="K47" s="21"/>
    </row>
    <row r="48" spans="1:11" ht="12.75">
      <c r="A48" t="s">
        <v>21</v>
      </c>
      <c r="C48" s="21">
        <f>SUM(D48:G48)</f>
        <v>157982</v>
      </c>
      <c r="D48" s="21">
        <f>H5</f>
        <v>89996</v>
      </c>
      <c r="E48" s="21">
        <f>H6</f>
        <v>39097</v>
      </c>
      <c r="F48" s="21">
        <f>H7</f>
        <v>8553</v>
      </c>
      <c r="G48" s="21">
        <f>H11</f>
        <v>20336</v>
      </c>
      <c r="H48" s="21">
        <f>H8</f>
        <v>18067</v>
      </c>
      <c r="I48" s="21">
        <f>H9</f>
        <v>1972</v>
      </c>
      <c r="J48" s="21">
        <f>H10</f>
        <v>297</v>
      </c>
      <c r="K48" s="21"/>
    </row>
    <row r="49" spans="1:11" ht="12.75">
      <c r="A49" t="s">
        <v>22</v>
      </c>
      <c r="C49" s="22">
        <f aca="true" t="shared" si="9" ref="C49:J49">C48/C47</f>
        <v>2.1051916209157295</v>
      </c>
      <c r="D49" s="22">
        <f t="shared" si="9"/>
        <v>2.1798188247832195</v>
      </c>
      <c r="E49" s="22">
        <f t="shared" si="9"/>
        <v>2.0081668293184034</v>
      </c>
      <c r="F49" s="22">
        <f t="shared" si="9"/>
        <v>2.0096334586466167</v>
      </c>
      <c r="G49" s="22">
        <f t="shared" si="9"/>
        <v>2.0269111930628925</v>
      </c>
      <c r="H49" s="22">
        <f t="shared" si="9"/>
        <v>2.0032154340836015</v>
      </c>
      <c r="I49" s="22">
        <f t="shared" si="9"/>
        <v>2.2537142857142856</v>
      </c>
      <c r="J49" s="22">
        <f t="shared" si="9"/>
        <v>2.1366906474820144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23529</v>
      </c>
      <c r="D52" s="21">
        <f>SUM(B16:G16)</f>
        <v>14511</v>
      </c>
      <c r="E52" s="21">
        <f>SUM(B17:G17)</f>
        <v>5933</v>
      </c>
      <c r="F52" s="21">
        <f>SUM(B18:G18)</f>
        <v>913</v>
      </c>
      <c r="G52" s="21">
        <f>SUM(H52:J52)</f>
        <v>2172</v>
      </c>
      <c r="H52" s="21">
        <f>SUM(B19:G19)</f>
        <v>1848</v>
      </c>
      <c r="I52" s="21">
        <f>SUM(B20:G20)</f>
        <v>276</v>
      </c>
      <c r="J52" s="21">
        <f>SUM(B21:G21)</f>
        <v>48</v>
      </c>
      <c r="K52" s="21"/>
    </row>
    <row r="53" spans="1:11" ht="12.75">
      <c r="A53" t="s">
        <v>21</v>
      </c>
      <c r="C53" s="21">
        <f>SUM(B12:G12)</f>
        <v>35915</v>
      </c>
      <c r="D53" s="21">
        <f>SUM(B5:G5)</f>
        <v>21386</v>
      </c>
      <c r="E53" s="21">
        <f>SUM(B6:G6)</f>
        <v>9678</v>
      </c>
      <c r="F53" s="21">
        <f>SUM(B7:G7)</f>
        <v>1341</v>
      </c>
      <c r="G53" s="21">
        <f>SUM(H53:J53)</f>
        <v>3509</v>
      </c>
      <c r="H53" s="21">
        <f>SUM(B8:G8)</f>
        <v>2821</v>
      </c>
      <c r="I53" s="21">
        <f>SUM(B9:G9)</f>
        <v>599</v>
      </c>
      <c r="J53" s="21">
        <f>SUM(A10:F10)</f>
        <v>89</v>
      </c>
      <c r="K53" s="21"/>
    </row>
    <row r="54" spans="1:11" ht="12.75">
      <c r="A54" t="s">
        <v>22</v>
      </c>
      <c r="C54" s="22">
        <f aca="true" t="shared" si="10" ref="C54:J54">C53/C52</f>
        <v>1.5264142122487143</v>
      </c>
      <c r="D54" s="22">
        <f t="shared" si="10"/>
        <v>1.4737785128523189</v>
      </c>
      <c r="E54" s="22">
        <f t="shared" si="10"/>
        <v>1.6312152368110568</v>
      </c>
      <c r="F54" s="22">
        <f t="shared" si="10"/>
        <v>1.4687842278203724</v>
      </c>
      <c r="G54" s="22">
        <f t="shared" si="10"/>
        <v>1.615561694290976</v>
      </c>
      <c r="H54" s="22">
        <f t="shared" si="10"/>
        <v>1.5265151515151516</v>
      </c>
      <c r="I54" s="22">
        <f t="shared" si="10"/>
        <v>2.170289855072464</v>
      </c>
      <c r="J54" s="22">
        <f t="shared" si="10"/>
        <v>1.8541666666666667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23529</v>
      </c>
      <c r="D61" s="21">
        <f>SUM(B16:G16)</f>
        <v>14511</v>
      </c>
      <c r="E61" s="21">
        <f>SUM(B17:G17)</f>
        <v>5933</v>
      </c>
      <c r="F61" s="21">
        <f>SUM(B18:G18)</f>
        <v>913</v>
      </c>
      <c r="G61" s="21">
        <f>SUM(H61:J61)</f>
        <v>2172</v>
      </c>
      <c r="H61" s="21">
        <f>SUM(B19:G19)</f>
        <v>1848</v>
      </c>
      <c r="I61" s="21">
        <f>SUM(B20:G20)</f>
        <v>276</v>
      </c>
      <c r="J61" s="21">
        <f>SUM(B21:G21)</f>
        <v>48</v>
      </c>
      <c r="K61" s="21"/>
    </row>
    <row r="62" spans="1:11" ht="12.75">
      <c r="A62" t="s">
        <v>21</v>
      </c>
      <c r="C62" s="21">
        <f>SUM(B12:G12)</f>
        <v>35915</v>
      </c>
      <c r="D62" s="21">
        <f>SUM(B5:G5)</f>
        <v>21386</v>
      </c>
      <c r="E62" s="21">
        <f>SUM(B6:G6)</f>
        <v>9678</v>
      </c>
      <c r="F62" s="21">
        <f>SUM(B7:G7)</f>
        <v>1341</v>
      </c>
      <c r="G62" s="21">
        <f>SUM(H62:J62)</f>
        <v>3510</v>
      </c>
      <c r="H62" s="21">
        <f>SUM(B8:G8)</f>
        <v>2821</v>
      </c>
      <c r="I62" s="21">
        <f>SUM(B9:G9)</f>
        <v>599</v>
      </c>
      <c r="J62" s="21">
        <f>SUM(B10:G10)</f>
        <v>90</v>
      </c>
      <c r="K62" s="21"/>
    </row>
    <row r="63" spans="1:11" ht="12.75">
      <c r="A63" t="s">
        <v>22</v>
      </c>
      <c r="C63" s="22">
        <f aca="true" t="shared" si="11" ref="C63:J63">C62/C61</f>
        <v>1.5264142122487143</v>
      </c>
      <c r="D63" s="22">
        <f t="shared" si="11"/>
        <v>1.4737785128523189</v>
      </c>
      <c r="E63" s="22">
        <f t="shared" si="11"/>
        <v>1.6312152368110568</v>
      </c>
      <c r="F63" s="22">
        <f t="shared" si="11"/>
        <v>1.4687842278203724</v>
      </c>
      <c r="G63" s="22">
        <f t="shared" si="11"/>
        <v>1.6160220994475138</v>
      </c>
      <c r="H63" s="22">
        <f t="shared" si="11"/>
        <v>1.5265151515151516</v>
      </c>
      <c r="I63" s="22">
        <f t="shared" si="11"/>
        <v>2.170289855072464</v>
      </c>
      <c r="J63" s="22">
        <f t="shared" si="11"/>
        <v>1.875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14410</v>
      </c>
      <c r="D66" s="21">
        <f>SUM(F16:G16)</f>
        <v>9376</v>
      </c>
      <c r="E66" s="21">
        <f>SUM(F17:G17)</f>
        <v>3263</v>
      </c>
      <c r="F66" s="21">
        <f>SUM(F18:G18)</f>
        <v>580</v>
      </c>
      <c r="G66" s="21">
        <f>SUM(H66:J66)</f>
        <v>1191</v>
      </c>
      <c r="H66" s="21">
        <f>SUM(F19:G19)</f>
        <v>1045</v>
      </c>
      <c r="I66" s="21">
        <f>SUM(F20:G20)</f>
        <v>123</v>
      </c>
      <c r="J66" s="21">
        <f>SUM(F21:G21)</f>
        <v>23</v>
      </c>
      <c r="K66" s="21"/>
    </row>
    <row r="67" spans="1:11" ht="12.75">
      <c r="A67" t="s">
        <v>21</v>
      </c>
      <c r="C67" s="21">
        <f>SUM(F12:G12)</f>
        <v>15481</v>
      </c>
      <c r="D67" s="21">
        <f>SUM(F5:G5)</f>
        <v>10221</v>
      </c>
      <c r="E67" s="21">
        <f>SUM(F6:G6)</f>
        <v>3416</v>
      </c>
      <c r="F67" s="21">
        <f>SUM(F7:G7)</f>
        <v>604</v>
      </c>
      <c r="G67" s="21">
        <f>SUM(H67:J67)</f>
        <v>1240</v>
      </c>
      <c r="H67" s="21">
        <f>SUM(F8:G8)</f>
        <v>1084</v>
      </c>
      <c r="I67" s="21">
        <f>SUM(F9:G9)</f>
        <v>132</v>
      </c>
      <c r="J67" s="21">
        <f>SUM(F10:G10)</f>
        <v>24</v>
      </c>
      <c r="K67" s="21"/>
    </row>
    <row r="68" spans="1:11" ht="12.75">
      <c r="A68" t="s">
        <v>22</v>
      </c>
      <c r="C68" s="22">
        <f aca="true" t="shared" si="12" ref="C68:J68">C67/C66</f>
        <v>1.074323386537127</v>
      </c>
      <c r="D68" s="22">
        <f t="shared" si="12"/>
        <v>1.0901237201365188</v>
      </c>
      <c r="E68" s="22">
        <f t="shared" si="12"/>
        <v>1.046889365614465</v>
      </c>
      <c r="F68" s="22">
        <f t="shared" si="12"/>
        <v>1.0413793103448277</v>
      </c>
      <c r="G68" s="22">
        <f t="shared" si="12"/>
        <v>1.0411418975650715</v>
      </c>
      <c r="H68" s="22">
        <f t="shared" si="12"/>
        <v>1.0373205741626794</v>
      </c>
      <c r="I68" s="22">
        <f t="shared" si="12"/>
        <v>1.0731707317073171</v>
      </c>
      <c r="J68" s="22">
        <f t="shared" si="12"/>
        <v>1.0434782608695652</v>
      </c>
      <c r="K68" s="22"/>
    </row>
    <row r="70" ht="12.75">
      <c r="A70" s="5" t="s">
        <v>71</v>
      </c>
    </row>
    <row r="71" spans="1:11" ht="12.75">
      <c r="A71" t="s">
        <v>20</v>
      </c>
      <c r="C71" s="21">
        <f>B23</f>
        <v>5068</v>
      </c>
      <c r="D71" s="21">
        <f>B16</f>
        <v>2686</v>
      </c>
      <c r="E71" s="21">
        <f>B17</f>
        <v>1595</v>
      </c>
      <c r="F71" s="21">
        <f>B18</f>
        <v>203</v>
      </c>
      <c r="G71" s="21">
        <f>SUM(H71:J71)</f>
        <v>584</v>
      </c>
      <c r="H71" s="21">
        <f>B19</f>
        <v>450</v>
      </c>
      <c r="I71" s="21">
        <f>B20</f>
        <v>117</v>
      </c>
      <c r="J71" s="21">
        <f>B21</f>
        <v>17</v>
      </c>
      <c r="K71" s="21"/>
    </row>
    <row r="72" spans="1:11" ht="12.75">
      <c r="A72" t="s">
        <v>21</v>
      </c>
      <c r="C72" s="21">
        <f>B12</f>
        <v>16228</v>
      </c>
      <c r="D72" s="21">
        <f>B5</f>
        <v>8626</v>
      </c>
      <c r="E72" s="21">
        <f>B6</f>
        <v>5149</v>
      </c>
      <c r="F72" s="21">
        <f>B7</f>
        <v>606</v>
      </c>
      <c r="G72" s="21">
        <f>SUM(H72:J72)</f>
        <v>1847</v>
      </c>
      <c r="H72" s="21">
        <f>B8</f>
        <v>1371</v>
      </c>
      <c r="I72" s="21">
        <f>B9</f>
        <v>419</v>
      </c>
      <c r="J72" s="21">
        <f>B10</f>
        <v>57</v>
      </c>
      <c r="K72" s="21"/>
    </row>
    <row r="73" spans="1:11" ht="12.75">
      <c r="A73" t="s">
        <v>22</v>
      </c>
      <c r="C73" s="22">
        <f aca="true" t="shared" si="13" ref="C73:J73">C72/C71</f>
        <v>3.202052091554854</v>
      </c>
      <c r="D73" s="22">
        <f t="shared" si="13"/>
        <v>3.2114668652271035</v>
      </c>
      <c r="E73" s="22">
        <f t="shared" si="13"/>
        <v>3.228213166144201</v>
      </c>
      <c r="F73" s="22">
        <f t="shared" si="13"/>
        <v>2.9852216748768474</v>
      </c>
      <c r="G73" s="22">
        <f t="shared" si="13"/>
        <v>3.162671232876712</v>
      </c>
      <c r="H73" s="22">
        <f t="shared" si="13"/>
        <v>3.046666666666667</v>
      </c>
      <c r="I73" s="22">
        <f t="shared" si="13"/>
        <v>3.5811965811965814</v>
      </c>
      <c r="J73" s="22">
        <f t="shared" si="13"/>
        <v>3.3529411764705883</v>
      </c>
      <c r="K73" s="22"/>
    </row>
    <row r="75" ht="12.75">
      <c r="A75" s="5" t="s">
        <v>70</v>
      </c>
    </row>
    <row r="76" spans="1:11" ht="12.75">
      <c r="A76" t="s">
        <v>20</v>
      </c>
      <c r="C76" s="21">
        <f>C23</f>
        <v>22</v>
      </c>
      <c r="D76" s="21">
        <f>C16</f>
        <v>10</v>
      </c>
      <c r="E76" s="21">
        <f>C17</f>
        <v>5</v>
      </c>
      <c r="F76" s="21">
        <f>C18</f>
        <v>0</v>
      </c>
      <c r="G76" s="21">
        <f>SUM(H76:J76)</f>
        <v>7</v>
      </c>
      <c r="H76" s="21">
        <f>C19</f>
        <v>1</v>
      </c>
      <c r="I76" s="21">
        <f>C20</f>
        <v>5</v>
      </c>
      <c r="J76" s="21">
        <f>C21</f>
        <v>1</v>
      </c>
      <c r="K76" s="21"/>
    </row>
    <row r="77" spans="1:11" ht="12.75">
      <c r="A77" t="s">
        <v>21</v>
      </c>
      <c r="C77" s="21">
        <f>C12</f>
        <v>76</v>
      </c>
      <c r="D77" s="21">
        <f>C5</f>
        <v>34</v>
      </c>
      <c r="E77" s="21">
        <f>C6</f>
        <v>19</v>
      </c>
      <c r="F77" s="21">
        <f>C7</f>
        <v>0</v>
      </c>
      <c r="G77" s="21">
        <f>SUM(H77:J77)</f>
        <v>23</v>
      </c>
      <c r="H77" s="21">
        <f>C8</f>
        <v>4</v>
      </c>
      <c r="I77" s="21">
        <f>C9</f>
        <v>17</v>
      </c>
      <c r="J77" s="21">
        <f>C10</f>
        <v>2</v>
      </c>
      <c r="K77" s="21"/>
    </row>
    <row r="78" spans="1:11" ht="12.75">
      <c r="A78" t="s">
        <v>22</v>
      </c>
      <c r="C78" s="22">
        <f aca="true" t="shared" si="14" ref="C78:J78">C77/C76</f>
        <v>3.4545454545454546</v>
      </c>
      <c r="D78" s="22">
        <f t="shared" si="14"/>
        <v>3.4</v>
      </c>
      <c r="E78" s="22">
        <f t="shared" si="14"/>
        <v>3.8</v>
      </c>
      <c r="F78" s="22" t="e">
        <f t="shared" si="14"/>
        <v>#DIV/0!</v>
      </c>
      <c r="G78" s="22">
        <f t="shared" si="14"/>
        <v>3.2857142857142856</v>
      </c>
      <c r="H78" s="22">
        <f t="shared" si="14"/>
        <v>4</v>
      </c>
      <c r="I78" s="22">
        <f t="shared" si="14"/>
        <v>3.4</v>
      </c>
      <c r="J78" s="22">
        <f t="shared" si="14"/>
        <v>2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4029</v>
      </c>
      <c r="D81" s="21">
        <f>E16</f>
        <v>2439</v>
      </c>
      <c r="E81" s="21">
        <f>E17</f>
        <v>1070</v>
      </c>
      <c r="F81" s="21">
        <f>E18</f>
        <v>130</v>
      </c>
      <c r="G81" s="21">
        <f>SUM(H81:J81)</f>
        <v>390</v>
      </c>
      <c r="H81" s="21">
        <f>E19</f>
        <v>352</v>
      </c>
      <c r="I81" s="21">
        <f>E20</f>
        <v>31</v>
      </c>
      <c r="J81" s="21">
        <f>E21</f>
        <v>7</v>
      </c>
      <c r="K81" s="21"/>
    </row>
    <row r="82" spans="1:11" ht="12.75">
      <c r="A82" t="s">
        <v>21</v>
      </c>
      <c r="C82" s="21">
        <f>E12</f>
        <v>4130</v>
      </c>
      <c r="D82" s="21">
        <f>E5</f>
        <v>2505</v>
      </c>
      <c r="E82" s="21">
        <f>E6</f>
        <v>1094</v>
      </c>
      <c r="F82" s="21">
        <f>E7</f>
        <v>131</v>
      </c>
      <c r="G82" s="21">
        <f>SUM(H82:J82)</f>
        <v>400</v>
      </c>
      <c r="H82" s="21">
        <f>E8</f>
        <v>362</v>
      </c>
      <c r="I82" s="21">
        <f>E9</f>
        <v>31</v>
      </c>
      <c r="J82" s="21">
        <f>E10</f>
        <v>7</v>
      </c>
      <c r="K82" s="21"/>
    </row>
    <row r="83" spans="1:11" ht="12.75">
      <c r="A83" t="s">
        <v>22</v>
      </c>
      <c r="C83" s="22">
        <f aca="true" t="shared" si="15" ref="C83:J83">C82/C81</f>
        <v>1.0250682551501613</v>
      </c>
      <c r="D83" s="22">
        <f t="shared" si="15"/>
        <v>1.027060270602706</v>
      </c>
      <c r="E83" s="22">
        <f t="shared" si="15"/>
        <v>1.0224299065420561</v>
      </c>
      <c r="F83" s="22">
        <f t="shared" si="15"/>
        <v>1.0076923076923077</v>
      </c>
      <c r="G83" s="22">
        <f t="shared" si="15"/>
        <v>1.0256410256410255</v>
      </c>
      <c r="H83" s="22">
        <f t="shared" si="15"/>
        <v>1.0284090909090908</v>
      </c>
      <c r="I83" s="22">
        <f t="shared" si="15"/>
        <v>1</v>
      </c>
      <c r="J83" s="22">
        <f t="shared" si="15"/>
        <v>1</v>
      </c>
      <c r="K83" s="8"/>
    </row>
    <row r="85" ht="12.75">
      <c r="A85" s="18" t="s">
        <v>69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6" ref="C88:J88">C87/C86</f>
        <v>#DIV/0!</v>
      </c>
      <c r="D88" s="22" t="e">
        <f t="shared" si="16"/>
        <v>#DIV/0!</v>
      </c>
      <c r="E88" s="22" t="e">
        <f t="shared" si="16"/>
        <v>#DIV/0!</v>
      </c>
      <c r="F88" s="22" t="e">
        <f t="shared" si="16"/>
        <v>#DIV/0!</v>
      </c>
      <c r="G88" s="22" t="e">
        <f t="shared" si="16"/>
        <v>#DIV/0!</v>
      </c>
      <c r="H88" s="22" t="e">
        <f t="shared" si="16"/>
        <v>#DIV/0!</v>
      </c>
      <c r="I88" s="22" t="e">
        <f t="shared" si="16"/>
        <v>#DIV/0!</v>
      </c>
      <c r="J88" s="22" t="e">
        <f t="shared" si="16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43647777</v>
      </c>
      <c r="D94" s="21"/>
      <c r="E94" s="21">
        <f>SUM(E95:E96)</f>
        <v>98573</v>
      </c>
      <c r="F94" s="22">
        <f>C94/E94</f>
        <v>442.7964757083583</v>
      </c>
      <c r="G94" s="21">
        <f>SUM(G95:G96)</f>
        <v>193897</v>
      </c>
      <c r="H94" s="22">
        <f>C94/G94</f>
        <v>225.10805737066588</v>
      </c>
    </row>
    <row r="95" spans="1:8" ht="12.75">
      <c r="A95" t="s">
        <v>23</v>
      </c>
      <c r="C95" s="21">
        <f>H34</f>
        <v>35333563</v>
      </c>
      <c r="D95" s="21"/>
      <c r="E95" s="21">
        <f>H23</f>
        <v>75044</v>
      </c>
      <c r="F95" s="22">
        <f>C95/E95</f>
        <v>470.8379484036032</v>
      </c>
      <c r="G95" s="21">
        <f>H12</f>
        <v>157982</v>
      </c>
      <c r="H95" s="22">
        <f>C95/G95</f>
        <v>223.65562532440404</v>
      </c>
    </row>
    <row r="96" spans="1:8" ht="12.75">
      <c r="A96" t="s">
        <v>34</v>
      </c>
      <c r="C96" s="21">
        <f>SUM(B34:G34)</f>
        <v>8314214</v>
      </c>
      <c r="D96" s="21"/>
      <c r="E96" s="21">
        <f>SUM(B23:G23)</f>
        <v>23529</v>
      </c>
      <c r="F96" s="22">
        <f>C96/E96</f>
        <v>353.3602788048791</v>
      </c>
      <c r="G96" s="21">
        <f>SUM(B12:G12)</f>
        <v>35915</v>
      </c>
      <c r="H96" s="22">
        <f>C96/G96</f>
        <v>231.49697897814283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24867230</v>
      </c>
      <c r="D98" s="21"/>
      <c r="E98" s="21">
        <f>SUM(E99:E100)</f>
        <v>55797</v>
      </c>
      <c r="F98" s="22">
        <f>C98/E98</f>
        <v>445.673244081223</v>
      </c>
      <c r="G98" s="21">
        <f>SUM(G99:G100)</f>
        <v>111382</v>
      </c>
      <c r="H98" s="22">
        <f>C98/G98</f>
        <v>223.26076026647036</v>
      </c>
    </row>
    <row r="99" spans="1:8" ht="12.75">
      <c r="A99" t="s">
        <v>23</v>
      </c>
      <c r="C99" s="21">
        <f>H27</f>
        <v>19921169</v>
      </c>
      <c r="D99" s="21"/>
      <c r="E99" s="21">
        <f>H16</f>
        <v>41286</v>
      </c>
      <c r="F99" s="22">
        <f>C99/E99</f>
        <v>482.5163251465388</v>
      </c>
      <c r="G99" s="21">
        <f>H5</f>
        <v>89996</v>
      </c>
      <c r="H99" s="22">
        <f>C99/G99</f>
        <v>221.35616027378995</v>
      </c>
    </row>
    <row r="100" spans="1:8" ht="12.75">
      <c r="A100" t="s">
        <v>34</v>
      </c>
      <c r="C100" s="21">
        <f>SUM(B27:G27)</f>
        <v>4946061</v>
      </c>
      <c r="D100" s="21"/>
      <c r="E100" s="21">
        <f>SUM(B16:G16)</f>
        <v>14511</v>
      </c>
      <c r="F100" s="22">
        <f>C100/E100</f>
        <v>340.8490800082696</v>
      </c>
      <c r="G100" s="21">
        <f>SUM(B5:G5)</f>
        <v>21386</v>
      </c>
      <c r="H100" s="22">
        <f>C100/G100</f>
        <v>231.27564761993827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11229801</v>
      </c>
      <c r="D102" s="21"/>
      <c r="E102" s="21">
        <f>SUM(E103:E104)</f>
        <v>25402</v>
      </c>
      <c r="F102" s="22">
        <f>C102/E102</f>
        <v>442.0833398944965</v>
      </c>
      <c r="G102" s="21">
        <f>SUM(G103:G104)</f>
        <v>48775</v>
      </c>
      <c r="H102" s="22">
        <f>C102/G102</f>
        <v>230.23682214249104</v>
      </c>
    </row>
    <row r="103" spans="1:8" ht="12.75">
      <c r="A103" t="s">
        <v>23</v>
      </c>
      <c r="C103" s="21">
        <f>H28</f>
        <v>8994163</v>
      </c>
      <c r="D103" s="21"/>
      <c r="E103" s="21">
        <f>H17</f>
        <v>19469</v>
      </c>
      <c r="F103" s="22">
        <f>C103/E103</f>
        <v>461.9735476912014</v>
      </c>
      <c r="G103" s="21">
        <f>H6</f>
        <v>39097</v>
      </c>
      <c r="H103" s="22">
        <f>C103/G103</f>
        <v>230.0473949407883</v>
      </c>
    </row>
    <row r="104" spans="1:8" ht="12.75">
      <c r="A104" t="s">
        <v>34</v>
      </c>
      <c r="C104" s="21">
        <f>SUM(B28:G28)</f>
        <v>2235638</v>
      </c>
      <c r="D104" s="21"/>
      <c r="E104" s="21">
        <f>SUM(B17:G17)</f>
        <v>5933</v>
      </c>
      <c r="F104" s="22">
        <f>C104/E104</f>
        <v>376.81409067925165</v>
      </c>
      <c r="G104" s="21">
        <f>SUM(B6:G6)</f>
        <v>9678</v>
      </c>
      <c r="H104" s="22">
        <f>C104/G104</f>
        <v>231.0020665426741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2171924</v>
      </c>
      <c r="D106" s="21"/>
      <c r="E106" s="21">
        <f>SUM(E107:E108)</f>
        <v>5169</v>
      </c>
      <c r="F106" s="22">
        <f>C106/E106</f>
        <v>420.1826272006191</v>
      </c>
      <c r="G106" s="21">
        <f>SUM(G107:G108)</f>
        <v>9894</v>
      </c>
      <c r="H106" s="22">
        <f>C106/G106</f>
        <v>219.51930462906813</v>
      </c>
    </row>
    <row r="107" spans="1:8" ht="12.75">
      <c r="A107" t="s">
        <v>23</v>
      </c>
      <c r="C107" s="21">
        <f>H29</f>
        <v>1869114</v>
      </c>
      <c r="D107" s="21"/>
      <c r="E107" s="21">
        <f>H18</f>
        <v>4256</v>
      </c>
      <c r="F107" s="22">
        <f>C107/E107</f>
        <v>439.171522556391</v>
      </c>
      <c r="G107" s="21">
        <f>H7</f>
        <v>8553</v>
      </c>
      <c r="H107" s="22">
        <f>C107/G107</f>
        <v>218.5331462644686</v>
      </c>
    </row>
    <row r="108" spans="1:8" ht="12.75">
      <c r="A108" t="s">
        <v>34</v>
      </c>
      <c r="C108" s="21">
        <f>SUM(B29:G29)</f>
        <v>302810</v>
      </c>
      <c r="D108" s="21"/>
      <c r="E108" s="21">
        <f>SUM(B18:G18)</f>
        <v>913</v>
      </c>
      <c r="F108" s="22">
        <f>C108/E108</f>
        <v>331.66484118291345</v>
      </c>
      <c r="G108" s="21">
        <f>SUM(B7:G7)</f>
        <v>1341</v>
      </c>
      <c r="H108" s="22">
        <f>C108/G108</f>
        <v>225.80909768829233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5378822</v>
      </c>
      <c r="D110" s="21"/>
      <c r="E110" s="21">
        <f>SUM(E111:E112)</f>
        <v>12205</v>
      </c>
      <c r="F110" s="22">
        <f>C110/E110</f>
        <v>440.7064317902499</v>
      </c>
      <c r="G110" s="21">
        <f>SUM(G111:G112)</f>
        <v>23846</v>
      </c>
      <c r="H110" s="22">
        <f>C110/G110</f>
        <v>225.5649584836031</v>
      </c>
    </row>
    <row r="111" spans="1:8" ht="12.75">
      <c r="A111" s="11" t="s">
        <v>23</v>
      </c>
      <c r="C111" s="21">
        <f>H33</f>
        <v>4549117</v>
      </c>
      <c r="D111" s="21"/>
      <c r="E111" s="21">
        <f>H22</f>
        <v>10033</v>
      </c>
      <c r="F111" s="22">
        <f>C111/E111</f>
        <v>453.4154290840227</v>
      </c>
      <c r="G111" s="21">
        <f>H11</f>
        <v>20336</v>
      </c>
      <c r="H111" s="22">
        <f>C111/G111</f>
        <v>223.6977281667978</v>
      </c>
    </row>
    <row r="112" spans="1:8" ht="12.75">
      <c r="A112" s="11" t="s">
        <v>34</v>
      </c>
      <c r="C112" s="21">
        <f>SUM(B33:G33)</f>
        <v>829705</v>
      </c>
      <c r="D112" s="21"/>
      <c r="E112" s="21">
        <f>SUM(B22:G22)</f>
        <v>2172</v>
      </c>
      <c r="F112" s="22">
        <f>C112/E112</f>
        <v>382.00046040515656</v>
      </c>
      <c r="G112" s="21">
        <f>SUM(B11:G11)</f>
        <v>3510</v>
      </c>
      <c r="H112" s="22">
        <f>C112/G112</f>
        <v>236.38319088319088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4720137</v>
      </c>
      <c r="D114" s="21"/>
      <c r="E114" s="21">
        <f>SUM(E115:E116)</f>
        <v>10867</v>
      </c>
      <c r="F114" s="22">
        <f>C114/E114</f>
        <v>434.35511180638633</v>
      </c>
      <c r="G114" s="21">
        <f>SUM(G115:G116)</f>
        <v>20888</v>
      </c>
      <c r="H114" s="22">
        <f>C114/G114</f>
        <v>225.97362121792418</v>
      </c>
    </row>
    <row r="115" spans="1:8" ht="12.75">
      <c r="A115" t="s">
        <v>23</v>
      </c>
      <c r="C115" s="21">
        <f>H30</f>
        <v>4049692</v>
      </c>
      <c r="D115" s="21"/>
      <c r="E115" s="21">
        <f>H19</f>
        <v>9019</v>
      </c>
      <c r="F115" s="22">
        <f>C115/E115</f>
        <v>449.0178512030159</v>
      </c>
      <c r="G115" s="21">
        <f>H8</f>
        <v>18067</v>
      </c>
      <c r="H115" s="22">
        <f>C115/G115</f>
        <v>224.14855814468368</v>
      </c>
    </row>
    <row r="116" spans="1:8" ht="12.75">
      <c r="A116" t="s">
        <v>34</v>
      </c>
      <c r="C116" s="21">
        <f>SUM(B30:G30)</f>
        <v>670445</v>
      </c>
      <c r="D116" s="21"/>
      <c r="E116" s="21">
        <f>SUM(B19:G19)</f>
        <v>1848</v>
      </c>
      <c r="F116" s="22">
        <f>C116/E116</f>
        <v>362.7949134199134</v>
      </c>
      <c r="G116" s="21">
        <f>SUM(B8:G8)</f>
        <v>2821</v>
      </c>
      <c r="H116" s="22">
        <f>C116/G116</f>
        <v>237.66217653314428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574848</v>
      </c>
      <c r="D118" s="21"/>
      <c r="E118" s="21">
        <f>SUM(E119:E120)</f>
        <v>1151</v>
      </c>
      <c r="F118" s="22">
        <f>C118/E118</f>
        <v>499.43353605560384</v>
      </c>
      <c r="G118" s="21">
        <f>SUM(G119:G120)</f>
        <v>2571</v>
      </c>
      <c r="H118" s="22">
        <f>C118/G118</f>
        <v>223.5892648774796</v>
      </c>
    </row>
    <row r="119" spans="1:8" ht="12.75">
      <c r="A119" t="s">
        <v>23</v>
      </c>
      <c r="C119" s="21">
        <f>H31</f>
        <v>437606</v>
      </c>
      <c r="D119" s="21"/>
      <c r="E119" s="21">
        <f>H20</f>
        <v>875</v>
      </c>
      <c r="F119" s="22">
        <f>C119/E119</f>
        <v>500.12114285714284</v>
      </c>
      <c r="G119" s="21">
        <f>H9</f>
        <v>1972</v>
      </c>
      <c r="H119" s="22">
        <f>C119/G119</f>
        <v>221.90973630831644</v>
      </c>
    </row>
    <row r="120" spans="1:8" ht="12.75">
      <c r="A120" t="s">
        <v>34</v>
      </c>
      <c r="C120" s="21">
        <f>SUM(B31:G31)</f>
        <v>137242</v>
      </c>
      <c r="D120" s="21"/>
      <c r="E120" s="21">
        <f>SUM(B20:G20)</f>
        <v>276</v>
      </c>
      <c r="F120" s="22">
        <f>C120/E120</f>
        <v>497.2536231884058</v>
      </c>
      <c r="G120" s="21">
        <f>SUM(B9:G9)</f>
        <v>599</v>
      </c>
      <c r="H120" s="22">
        <f>C120/G120</f>
        <v>229.11853088480802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83837</v>
      </c>
      <c r="D122" s="21"/>
      <c r="E122" s="21">
        <f>SUM(E123:E124)</f>
        <v>187</v>
      </c>
      <c r="F122" s="22">
        <f>C122/E122</f>
        <v>448.32620320855614</v>
      </c>
      <c r="G122" s="21">
        <f>SUM(G123:G124)</f>
        <v>387</v>
      </c>
      <c r="H122" s="22">
        <f>C122/G122</f>
        <v>216.63307493540051</v>
      </c>
    </row>
    <row r="123" spans="1:8" ht="12.75">
      <c r="A123" t="s">
        <v>23</v>
      </c>
      <c r="C123" s="21">
        <f>H32</f>
        <v>61819</v>
      </c>
      <c r="D123" s="21"/>
      <c r="E123" s="21">
        <f>H21</f>
        <v>139</v>
      </c>
      <c r="F123" s="22">
        <f>C123/E123</f>
        <v>444.7410071942446</v>
      </c>
      <c r="G123" s="21">
        <f>H10</f>
        <v>297</v>
      </c>
      <c r="H123" s="22">
        <f>C123/G123</f>
        <v>208.14478114478115</v>
      </c>
    </row>
    <row r="124" spans="1:8" ht="12.75">
      <c r="A124" t="s">
        <v>34</v>
      </c>
      <c r="C124" s="21">
        <f>SUM(B32:G32)</f>
        <v>22018</v>
      </c>
      <c r="D124" s="21"/>
      <c r="E124" s="21">
        <f>SUM(B21:G21)</f>
        <v>48</v>
      </c>
      <c r="F124" s="22">
        <f>C124/E124</f>
        <v>458.7083333333333</v>
      </c>
      <c r="G124" s="21">
        <f>SUM(B10:G10)</f>
        <v>90</v>
      </c>
      <c r="H124" s="22">
        <f>C124/G124</f>
        <v>244.64444444444445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7" ref="C130:C135">SUM(E130:I130)</f>
        <v>8984659</v>
      </c>
      <c r="D130" s="21"/>
      <c r="E130" s="21">
        <f aca="true" t="shared" si="18" ref="E130:K130">SUM(E131:E134)</f>
        <v>4946061</v>
      </c>
      <c r="F130" s="21">
        <f t="shared" si="18"/>
        <v>2235638</v>
      </c>
      <c r="G130" s="21">
        <f t="shared" si="18"/>
        <v>302810</v>
      </c>
      <c r="H130" s="21">
        <f t="shared" si="18"/>
        <v>829705</v>
      </c>
      <c r="I130" s="21">
        <f t="shared" si="18"/>
        <v>670445</v>
      </c>
      <c r="J130" s="21">
        <f t="shared" si="18"/>
        <v>137242</v>
      </c>
      <c r="K130" s="21">
        <f t="shared" si="18"/>
        <v>22018</v>
      </c>
    </row>
    <row r="131" spans="1:11" ht="12.75">
      <c r="A131" t="s">
        <v>4</v>
      </c>
      <c r="C131" s="21">
        <f t="shared" si="17"/>
        <v>3575448</v>
      </c>
      <c r="D131" s="21"/>
      <c r="E131" s="21">
        <f>SUM(F27:G27)</f>
        <v>2215533</v>
      </c>
      <c r="F131" s="21">
        <f>SUM(F28:G28)</f>
        <v>722719</v>
      </c>
      <c r="G131" s="21">
        <f>SUM(F29:G29)</f>
        <v>127163</v>
      </c>
      <c r="H131" s="21">
        <f>SUM(I131:K131)</f>
        <v>271425</v>
      </c>
      <c r="I131" s="21">
        <f>SUM(F30:G30)</f>
        <v>238608</v>
      </c>
      <c r="J131" s="21">
        <f>SUM(F31:G31)</f>
        <v>27855</v>
      </c>
      <c r="K131" s="21">
        <f>SUM(F32:G32)</f>
        <v>4962</v>
      </c>
    </row>
    <row r="132" spans="1:11" ht="12.75">
      <c r="A132" t="s">
        <v>71</v>
      </c>
      <c r="C132" s="21">
        <f t="shared" si="17"/>
        <v>4022497</v>
      </c>
      <c r="D132" s="21"/>
      <c r="E132" s="21">
        <f>B27</f>
        <v>1956433</v>
      </c>
      <c r="F132" s="21">
        <f>B28</f>
        <v>1175465</v>
      </c>
      <c r="G132" s="21">
        <f>B29</f>
        <v>136127</v>
      </c>
      <c r="H132" s="21">
        <f>SUM(I132:K132)</f>
        <v>432833</v>
      </c>
      <c r="I132" s="21">
        <f>B30</f>
        <v>321639</v>
      </c>
      <c r="J132" s="21">
        <f>B31</f>
        <v>96732</v>
      </c>
      <c r="K132" s="21">
        <f>B32</f>
        <v>14462</v>
      </c>
    </row>
    <row r="133" spans="1:11" ht="12.75">
      <c r="A133" t="s">
        <v>70</v>
      </c>
      <c r="C133" s="21">
        <f t="shared" si="17"/>
        <v>18805</v>
      </c>
      <c r="D133" s="21"/>
      <c r="E133" s="21">
        <f>C27</f>
        <v>8780</v>
      </c>
      <c r="F133" s="21">
        <f>C28</f>
        <v>4248</v>
      </c>
      <c r="G133" s="21">
        <f>C29</f>
        <v>0</v>
      </c>
      <c r="H133" s="21">
        <f>SUM(I133:K133)</f>
        <v>4737</v>
      </c>
      <c r="I133" s="21">
        <f>C30</f>
        <v>1040</v>
      </c>
      <c r="J133" s="21">
        <f>C31</f>
        <v>3247</v>
      </c>
      <c r="K133" s="21">
        <f>C32</f>
        <v>450</v>
      </c>
    </row>
    <row r="134" spans="1:11" ht="12.75">
      <c r="A134" t="s">
        <v>2</v>
      </c>
      <c r="C134" s="21">
        <f t="shared" si="17"/>
        <v>1367909</v>
      </c>
      <c r="D134" s="21"/>
      <c r="E134" s="21">
        <f>E27</f>
        <v>765315</v>
      </c>
      <c r="F134" s="21">
        <f>E28</f>
        <v>333206</v>
      </c>
      <c r="G134" s="21">
        <f>E29</f>
        <v>39520</v>
      </c>
      <c r="H134" s="21">
        <f>SUM(I134:K134)</f>
        <v>120710</v>
      </c>
      <c r="I134" s="21">
        <f>E30</f>
        <v>109158</v>
      </c>
      <c r="J134" s="21">
        <f>E31</f>
        <v>9408</v>
      </c>
      <c r="K134" s="21">
        <f>E32</f>
        <v>2144</v>
      </c>
    </row>
    <row r="135" spans="1:11" ht="12.75">
      <c r="A135" t="s">
        <v>69</v>
      </c>
      <c r="C135" s="21">
        <f t="shared" si="17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3575448</v>
      </c>
      <c r="E141" s="22">
        <f>B141/C66</f>
        <v>248.12269257460096</v>
      </c>
      <c r="G141" s="22">
        <f>B141/C67</f>
        <v>230.95717330921775</v>
      </c>
    </row>
    <row r="142" spans="1:7" ht="12.75">
      <c r="A142" t="s">
        <v>71</v>
      </c>
      <c r="B142" s="21">
        <f>C132</f>
        <v>4022497</v>
      </c>
      <c r="E142" s="22">
        <f>B142/C71</f>
        <v>793.7050118389898</v>
      </c>
      <c r="G142" s="22">
        <f>B142/C72</f>
        <v>247.87385999507026</v>
      </c>
    </row>
    <row r="143" spans="1:7" ht="12.75">
      <c r="A143" t="s">
        <v>70</v>
      </c>
      <c r="B143" s="21">
        <f>C133</f>
        <v>18805</v>
      </c>
      <c r="E143" s="22">
        <f>B143/C76</f>
        <v>854.7727272727273</v>
      </c>
      <c r="G143" s="22">
        <f>B143/C77</f>
        <v>247.43421052631578</v>
      </c>
    </row>
    <row r="144" spans="1:7" ht="12.75">
      <c r="A144" t="s">
        <v>2</v>
      </c>
      <c r="B144" s="21">
        <f>C134</f>
        <v>1367909</v>
      </c>
      <c r="E144" s="22">
        <f>B144/C81</f>
        <v>339.5157607346736</v>
      </c>
      <c r="G144" s="22">
        <f>B144/C82</f>
        <v>331.2128329297821</v>
      </c>
    </row>
    <row r="145" spans="1:7" ht="12.75">
      <c r="A145" t="s">
        <v>69</v>
      </c>
      <c r="B145" s="21">
        <f>C135</f>
        <v>0</v>
      </c>
      <c r="E145" s="28" t="e">
        <f>B145/C86</f>
        <v>#DIV/0!</v>
      </c>
      <c r="G145" s="28" t="e">
        <f>B145/C87</f>
        <v>#DIV/0!</v>
      </c>
    </row>
  </sheetData>
  <sheetProtection sheet="1" objects="1" scenarios="1"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45"/>
  <sheetViews>
    <sheetView tabSelected="1" view="pageLayout" workbookViewId="0" topLeftCell="A1">
      <selection activeCell="E32" sqref="E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71</v>
      </c>
      <c r="C4" s="14" t="s">
        <v>70</v>
      </c>
      <c r="D4" s="14" t="s">
        <v>69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8506</v>
      </c>
      <c r="C5" s="25">
        <v>43</v>
      </c>
      <c r="D5" s="25">
        <v>0</v>
      </c>
      <c r="E5" s="25">
        <v>2492</v>
      </c>
      <c r="F5" s="25">
        <v>9873</v>
      </c>
      <c r="G5" s="25">
        <v>329</v>
      </c>
      <c r="H5" s="25">
        <v>89810</v>
      </c>
      <c r="I5" s="20">
        <f aca="true" t="shared" si="0" ref="I5:I11">SUM(B5:H5)</f>
        <v>111053</v>
      </c>
    </row>
    <row r="6" spans="1:9" ht="12.75">
      <c r="A6" s="4" t="s">
        <v>8</v>
      </c>
      <c r="B6" s="25">
        <v>5081</v>
      </c>
      <c r="C6" s="25">
        <v>0</v>
      </c>
      <c r="D6" s="25">
        <v>0</v>
      </c>
      <c r="E6" s="25">
        <v>1065</v>
      </c>
      <c r="F6" s="25">
        <v>3335</v>
      </c>
      <c r="G6" s="25">
        <v>67</v>
      </c>
      <c r="H6" s="25">
        <v>39140</v>
      </c>
      <c r="I6" s="20">
        <f t="shared" si="0"/>
        <v>48688</v>
      </c>
    </row>
    <row r="7" spans="1:9" ht="12.75">
      <c r="A7" s="4" t="s">
        <v>9</v>
      </c>
      <c r="B7" s="25">
        <v>607</v>
      </c>
      <c r="C7" s="25">
        <v>0</v>
      </c>
      <c r="D7" s="25">
        <v>0</v>
      </c>
      <c r="E7" s="25">
        <v>148</v>
      </c>
      <c r="F7" s="25">
        <v>585</v>
      </c>
      <c r="G7" s="25">
        <v>12</v>
      </c>
      <c r="H7" s="25">
        <v>8481</v>
      </c>
      <c r="I7" s="20">
        <f t="shared" si="0"/>
        <v>9833</v>
      </c>
    </row>
    <row r="8" spans="1:9" ht="12.75">
      <c r="A8" s="4" t="s">
        <v>10</v>
      </c>
      <c r="B8" s="25">
        <v>1326</v>
      </c>
      <c r="C8" s="25">
        <v>5</v>
      </c>
      <c r="D8" s="25">
        <v>0</v>
      </c>
      <c r="E8" s="25">
        <v>363</v>
      </c>
      <c r="F8" s="25">
        <v>1058</v>
      </c>
      <c r="G8" s="25">
        <v>32</v>
      </c>
      <c r="H8" s="25">
        <v>17983</v>
      </c>
      <c r="I8" s="20">
        <f t="shared" si="0"/>
        <v>20767</v>
      </c>
    </row>
    <row r="9" spans="1:9" ht="12.75">
      <c r="A9" s="4" t="s">
        <v>11</v>
      </c>
      <c r="B9" s="25">
        <v>427</v>
      </c>
      <c r="C9" s="25">
        <v>0</v>
      </c>
      <c r="D9" s="25">
        <v>0</v>
      </c>
      <c r="E9" s="25">
        <v>33</v>
      </c>
      <c r="F9" s="25">
        <v>128</v>
      </c>
      <c r="G9" s="25">
        <v>3</v>
      </c>
      <c r="H9" s="25">
        <v>1950</v>
      </c>
      <c r="I9" s="20">
        <f>SUM(B9:H9)</f>
        <v>2541</v>
      </c>
    </row>
    <row r="10" spans="1:9" ht="12.75">
      <c r="A10" s="4" t="s">
        <v>12</v>
      </c>
      <c r="B10" s="25">
        <v>50</v>
      </c>
      <c r="C10" s="25">
        <v>2</v>
      </c>
      <c r="D10" s="25">
        <v>0</v>
      </c>
      <c r="E10" s="25">
        <v>7</v>
      </c>
      <c r="F10" s="25">
        <v>23</v>
      </c>
      <c r="G10" s="25">
        <v>1</v>
      </c>
      <c r="H10" s="25">
        <v>290</v>
      </c>
      <c r="I10" s="20">
        <f t="shared" si="0"/>
        <v>373</v>
      </c>
    </row>
    <row r="11" spans="1:9" ht="12.75">
      <c r="A11" s="4" t="s">
        <v>13</v>
      </c>
      <c r="B11" s="20">
        <f aca="true" t="shared" si="1" ref="B11:H11">SUM(B8:B10)</f>
        <v>1803</v>
      </c>
      <c r="C11" s="20">
        <f t="shared" si="1"/>
        <v>7</v>
      </c>
      <c r="D11" s="20">
        <f t="shared" si="1"/>
        <v>0</v>
      </c>
      <c r="E11" s="20">
        <f t="shared" si="1"/>
        <v>403</v>
      </c>
      <c r="F11" s="20">
        <f t="shared" si="1"/>
        <v>1209</v>
      </c>
      <c r="G11" s="20">
        <f t="shared" si="1"/>
        <v>36</v>
      </c>
      <c r="H11" s="20">
        <f t="shared" si="1"/>
        <v>20223</v>
      </c>
      <c r="I11" s="20">
        <f t="shared" si="0"/>
        <v>23681</v>
      </c>
    </row>
    <row r="12" spans="1:9" ht="12.75">
      <c r="A12" s="4" t="s">
        <v>14</v>
      </c>
      <c r="B12" s="20">
        <f aca="true" t="shared" si="2" ref="B12:I12">SUM(B5+B6+B7+B11)</f>
        <v>15997</v>
      </c>
      <c r="C12" s="20">
        <f t="shared" si="2"/>
        <v>50</v>
      </c>
      <c r="D12" s="20">
        <f t="shared" si="2"/>
        <v>0</v>
      </c>
      <c r="E12" s="20">
        <f t="shared" si="2"/>
        <v>4108</v>
      </c>
      <c r="F12" s="20">
        <f t="shared" si="2"/>
        <v>15002</v>
      </c>
      <c r="G12" s="20">
        <f t="shared" si="2"/>
        <v>444</v>
      </c>
      <c r="H12" s="20">
        <f t="shared" si="2"/>
        <v>157654</v>
      </c>
      <c r="I12" s="20">
        <f t="shared" si="2"/>
        <v>193255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71</v>
      </c>
      <c r="C15" s="14" t="s">
        <v>70</v>
      </c>
      <c r="D15" s="14" t="s">
        <v>69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2653</v>
      </c>
      <c r="C16" s="25">
        <v>10</v>
      </c>
      <c r="D16" s="25">
        <v>0</v>
      </c>
      <c r="E16" s="25">
        <v>2428</v>
      </c>
      <c r="F16" s="25">
        <v>9089</v>
      </c>
      <c r="G16" s="25">
        <v>285</v>
      </c>
      <c r="H16" s="25">
        <v>41102</v>
      </c>
      <c r="I16" s="20">
        <f aca="true" t="shared" si="3" ref="I16:I22">SUM(B16:H16)</f>
        <v>55567</v>
      </c>
    </row>
    <row r="17" spans="1:9" ht="12.75">
      <c r="A17" s="4" t="s">
        <v>8</v>
      </c>
      <c r="B17" s="25">
        <v>1574</v>
      </c>
      <c r="C17" s="25">
        <v>0</v>
      </c>
      <c r="D17" s="25">
        <v>0</v>
      </c>
      <c r="E17" s="25">
        <v>1041</v>
      </c>
      <c r="F17" s="25">
        <v>3200</v>
      </c>
      <c r="G17" s="25">
        <v>58</v>
      </c>
      <c r="H17" s="25">
        <v>19499</v>
      </c>
      <c r="I17" s="20">
        <f t="shared" si="3"/>
        <v>25372</v>
      </c>
    </row>
    <row r="18" spans="1:9" ht="12.75">
      <c r="A18" s="4" t="s">
        <v>9</v>
      </c>
      <c r="B18" s="25">
        <v>197</v>
      </c>
      <c r="C18" s="25">
        <v>0</v>
      </c>
      <c r="D18" s="25">
        <v>0</v>
      </c>
      <c r="E18" s="25">
        <v>146</v>
      </c>
      <c r="F18" s="25">
        <v>564</v>
      </c>
      <c r="G18" s="25">
        <v>11</v>
      </c>
      <c r="H18" s="25">
        <v>4206</v>
      </c>
      <c r="I18" s="20">
        <f t="shared" si="3"/>
        <v>5124</v>
      </c>
    </row>
    <row r="19" spans="1:9" ht="12.75">
      <c r="A19" s="4" t="s">
        <v>10</v>
      </c>
      <c r="B19" s="25">
        <v>436</v>
      </c>
      <c r="C19" s="25">
        <v>1</v>
      </c>
      <c r="D19" s="25">
        <v>0</v>
      </c>
      <c r="E19" s="25">
        <v>351</v>
      </c>
      <c r="F19" s="25">
        <v>1020</v>
      </c>
      <c r="G19" s="25">
        <v>30</v>
      </c>
      <c r="H19" s="25">
        <v>8969</v>
      </c>
      <c r="I19" s="20">
        <f t="shared" si="3"/>
        <v>10807</v>
      </c>
    </row>
    <row r="20" spans="1:9" ht="12.75">
      <c r="A20" s="4" t="s">
        <v>11</v>
      </c>
      <c r="B20" s="25">
        <v>121</v>
      </c>
      <c r="C20" s="25">
        <v>0</v>
      </c>
      <c r="D20" s="25">
        <v>0</v>
      </c>
      <c r="E20" s="25">
        <v>33</v>
      </c>
      <c r="F20" s="25">
        <v>120</v>
      </c>
      <c r="G20" s="25">
        <v>2</v>
      </c>
      <c r="H20" s="25">
        <v>879</v>
      </c>
      <c r="I20" s="20">
        <f t="shared" si="3"/>
        <v>1155</v>
      </c>
    </row>
    <row r="21" spans="1:9" ht="12.75">
      <c r="A21" s="4" t="s">
        <v>12</v>
      </c>
      <c r="B21" s="25">
        <v>17</v>
      </c>
      <c r="C21" s="25">
        <v>1</v>
      </c>
      <c r="D21" s="25">
        <v>0</v>
      </c>
      <c r="E21" s="25">
        <v>7</v>
      </c>
      <c r="F21" s="25">
        <v>22</v>
      </c>
      <c r="G21" s="25">
        <v>1</v>
      </c>
      <c r="H21" s="25">
        <v>131</v>
      </c>
      <c r="I21" s="20">
        <f t="shared" si="3"/>
        <v>179</v>
      </c>
    </row>
    <row r="22" spans="1:9" ht="12.75">
      <c r="A22" s="4" t="s">
        <v>13</v>
      </c>
      <c r="B22" s="20">
        <f aca="true" t="shared" si="4" ref="B22:H22">SUM(B19:B21)</f>
        <v>574</v>
      </c>
      <c r="C22" s="20">
        <f t="shared" si="4"/>
        <v>2</v>
      </c>
      <c r="D22" s="20">
        <f t="shared" si="4"/>
        <v>0</v>
      </c>
      <c r="E22" s="20">
        <f t="shared" si="4"/>
        <v>391</v>
      </c>
      <c r="F22" s="20">
        <f t="shared" si="4"/>
        <v>1162</v>
      </c>
      <c r="G22" s="20">
        <f t="shared" si="4"/>
        <v>33</v>
      </c>
      <c r="H22" s="20">
        <f t="shared" si="4"/>
        <v>9979</v>
      </c>
      <c r="I22" s="20">
        <f t="shared" si="3"/>
        <v>12141</v>
      </c>
    </row>
    <row r="23" spans="1:9" ht="12.75">
      <c r="A23" s="4" t="s">
        <v>14</v>
      </c>
      <c r="B23" s="20">
        <f aca="true" t="shared" si="5" ref="B23:I23">SUM(B16+B17+B18+B22)</f>
        <v>4998</v>
      </c>
      <c r="C23" s="20">
        <f t="shared" si="5"/>
        <v>12</v>
      </c>
      <c r="D23" s="20">
        <f t="shared" si="5"/>
        <v>0</v>
      </c>
      <c r="E23" s="20">
        <f t="shared" si="5"/>
        <v>4006</v>
      </c>
      <c r="F23" s="20">
        <f t="shared" si="5"/>
        <v>14015</v>
      </c>
      <c r="G23" s="20">
        <f t="shared" si="5"/>
        <v>387</v>
      </c>
      <c r="H23" s="20">
        <f t="shared" si="5"/>
        <v>74786</v>
      </c>
      <c r="I23" s="20">
        <f t="shared" si="5"/>
        <v>98204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71</v>
      </c>
      <c r="C26" s="14" t="s">
        <v>70</v>
      </c>
      <c r="D26" s="14" t="s">
        <v>69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1931437</v>
      </c>
      <c r="C27" s="25">
        <v>9523</v>
      </c>
      <c r="D27" s="25">
        <v>0</v>
      </c>
      <c r="E27" s="25">
        <v>759745</v>
      </c>
      <c r="F27" s="25">
        <v>2110804</v>
      </c>
      <c r="G27" s="25">
        <v>100400</v>
      </c>
      <c r="H27" s="25">
        <v>19884159</v>
      </c>
      <c r="I27" s="20">
        <f aca="true" t="shared" si="6" ref="I27:I32">SUM(B27:H27)</f>
        <v>24796068</v>
      </c>
    </row>
    <row r="28" spans="1:9" ht="12.75">
      <c r="A28" s="4" t="s">
        <v>8</v>
      </c>
      <c r="B28" s="25">
        <v>1164545</v>
      </c>
      <c r="C28" s="25">
        <v>0</v>
      </c>
      <c r="D28" s="25">
        <v>0</v>
      </c>
      <c r="E28" s="25">
        <v>324661</v>
      </c>
      <c r="F28" s="25">
        <v>700551</v>
      </c>
      <c r="G28" s="25">
        <v>19782</v>
      </c>
      <c r="H28" s="25">
        <v>9065831</v>
      </c>
      <c r="I28" s="20">
        <f t="shared" si="6"/>
        <v>11275370</v>
      </c>
    </row>
    <row r="29" spans="1:9" ht="12.75">
      <c r="A29" s="4" t="s">
        <v>9</v>
      </c>
      <c r="B29" s="25">
        <v>136194</v>
      </c>
      <c r="C29" s="25">
        <v>0</v>
      </c>
      <c r="D29" s="25">
        <v>0</v>
      </c>
      <c r="E29" s="25">
        <v>44307</v>
      </c>
      <c r="F29" s="25">
        <v>121377</v>
      </c>
      <c r="G29" s="25">
        <v>3639</v>
      </c>
      <c r="H29" s="25">
        <v>1865579</v>
      </c>
      <c r="I29" s="20">
        <f t="shared" si="6"/>
        <v>2171096</v>
      </c>
    </row>
    <row r="30" spans="1:10" ht="12.75">
      <c r="A30" s="4" t="s">
        <v>10</v>
      </c>
      <c r="B30" s="25">
        <v>310604</v>
      </c>
      <c r="C30" s="25">
        <v>1082</v>
      </c>
      <c r="D30" s="25">
        <v>0</v>
      </c>
      <c r="E30" s="25">
        <v>108652</v>
      </c>
      <c r="F30" s="25">
        <v>231009</v>
      </c>
      <c r="G30" s="25">
        <v>9801</v>
      </c>
      <c r="H30" s="25">
        <v>4036939</v>
      </c>
      <c r="I30" s="20">
        <f t="shared" si="6"/>
        <v>4698087</v>
      </c>
      <c r="J30" s="20"/>
    </row>
    <row r="31" spans="1:9" ht="12.75">
      <c r="A31" s="4" t="s">
        <v>11</v>
      </c>
      <c r="B31" s="25">
        <v>97095</v>
      </c>
      <c r="C31" s="25">
        <v>0</v>
      </c>
      <c r="D31" s="25">
        <v>0</v>
      </c>
      <c r="E31" s="25">
        <v>10004</v>
      </c>
      <c r="F31" s="25">
        <v>26507</v>
      </c>
      <c r="G31" s="25">
        <v>866</v>
      </c>
      <c r="H31" s="25">
        <v>438226</v>
      </c>
      <c r="I31" s="20">
        <f t="shared" si="6"/>
        <v>572698</v>
      </c>
    </row>
    <row r="32" spans="1:9" ht="12.75">
      <c r="A32" s="4" t="s">
        <v>12</v>
      </c>
      <c r="B32" s="25">
        <v>12912</v>
      </c>
      <c r="C32" s="25">
        <v>450</v>
      </c>
      <c r="D32" s="25">
        <v>0</v>
      </c>
      <c r="E32" s="25">
        <v>2176</v>
      </c>
      <c r="F32" s="25">
        <v>4652</v>
      </c>
      <c r="G32" s="25">
        <v>298</v>
      </c>
      <c r="H32" s="25">
        <v>61023</v>
      </c>
      <c r="I32" s="20">
        <f t="shared" si="6"/>
        <v>81511</v>
      </c>
    </row>
    <row r="33" spans="1:9" ht="12.75">
      <c r="A33" s="4" t="s">
        <v>13</v>
      </c>
      <c r="B33" s="20">
        <f aca="true" t="shared" si="7" ref="B33:I33">SUM(B30:B32)</f>
        <v>420611</v>
      </c>
      <c r="C33" s="20">
        <f t="shared" si="7"/>
        <v>1532</v>
      </c>
      <c r="D33" s="20">
        <f t="shared" si="7"/>
        <v>0</v>
      </c>
      <c r="E33" s="20">
        <f t="shared" si="7"/>
        <v>120832</v>
      </c>
      <c r="F33" s="20">
        <f t="shared" si="7"/>
        <v>262168</v>
      </c>
      <c r="G33" s="20">
        <f t="shared" si="7"/>
        <v>10965</v>
      </c>
      <c r="H33" s="20">
        <f t="shared" si="7"/>
        <v>4536188</v>
      </c>
      <c r="I33" s="20">
        <f t="shared" si="7"/>
        <v>5352296</v>
      </c>
    </row>
    <row r="34" spans="1:9" ht="12.75">
      <c r="A34" s="4" t="s">
        <v>14</v>
      </c>
      <c r="B34" s="20">
        <f aca="true" t="shared" si="8" ref="B34:I34">SUM(B27+B28+B29+B33)</f>
        <v>3652787</v>
      </c>
      <c r="C34" s="20">
        <f t="shared" si="8"/>
        <v>11055</v>
      </c>
      <c r="D34" s="20">
        <f t="shared" si="8"/>
        <v>0</v>
      </c>
      <c r="E34" s="20">
        <f t="shared" si="8"/>
        <v>1249545</v>
      </c>
      <c r="F34" s="20">
        <f t="shared" si="8"/>
        <v>3194900</v>
      </c>
      <c r="G34" s="20">
        <f t="shared" si="8"/>
        <v>134786</v>
      </c>
      <c r="H34" s="20">
        <f t="shared" si="8"/>
        <v>35351757</v>
      </c>
      <c r="I34" s="20">
        <f t="shared" si="8"/>
        <v>43594830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98204</v>
      </c>
      <c r="D42" s="21">
        <f>I16</f>
        <v>55567</v>
      </c>
      <c r="E42" s="21">
        <f>I17</f>
        <v>25372</v>
      </c>
      <c r="F42" s="21">
        <f>I18</f>
        <v>5124</v>
      </c>
      <c r="G42" s="21">
        <f>I22</f>
        <v>12141</v>
      </c>
      <c r="H42" s="21">
        <f>I19</f>
        <v>10807</v>
      </c>
      <c r="I42" s="21">
        <f>I20</f>
        <v>1155</v>
      </c>
      <c r="J42" s="21">
        <f>I21</f>
        <v>179</v>
      </c>
      <c r="K42" s="21"/>
    </row>
    <row r="43" spans="1:11" ht="12.75">
      <c r="A43" t="s">
        <v>21</v>
      </c>
      <c r="C43" s="21">
        <f>SUM(D43:G43)</f>
        <v>193255</v>
      </c>
      <c r="D43" s="21">
        <f>I5</f>
        <v>111053</v>
      </c>
      <c r="E43" s="21">
        <f>I6</f>
        <v>48688</v>
      </c>
      <c r="F43" s="21">
        <f>I7</f>
        <v>9833</v>
      </c>
      <c r="G43" s="21">
        <f>I11</f>
        <v>23681</v>
      </c>
      <c r="H43" s="21">
        <f>I8</f>
        <v>20767</v>
      </c>
      <c r="I43" s="21">
        <f>I9</f>
        <v>2541</v>
      </c>
      <c r="J43" s="21">
        <f>I10</f>
        <v>373</v>
      </c>
      <c r="K43" s="21"/>
    </row>
    <row r="44" spans="1:11" ht="12.75">
      <c r="A44" t="s">
        <v>22</v>
      </c>
      <c r="C44" s="22">
        <f aca="true" t="shared" si="9" ref="C44:J44">C43/C42</f>
        <v>1.9678933648323897</v>
      </c>
      <c r="D44" s="22">
        <f t="shared" si="9"/>
        <v>1.998542300286141</v>
      </c>
      <c r="E44" s="22">
        <f t="shared" si="9"/>
        <v>1.918965789058805</v>
      </c>
      <c r="F44" s="22">
        <f t="shared" si="9"/>
        <v>1.919008587041374</v>
      </c>
      <c r="G44" s="22">
        <f t="shared" si="9"/>
        <v>1.9504983115064658</v>
      </c>
      <c r="H44" s="22">
        <f t="shared" si="9"/>
        <v>1.9216248727676506</v>
      </c>
      <c r="I44" s="22">
        <f t="shared" si="9"/>
        <v>2.2</v>
      </c>
      <c r="J44" s="22">
        <f t="shared" si="9"/>
        <v>2.083798882681564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74786</v>
      </c>
      <c r="D47" s="21">
        <f>H16</f>
        <v>41102</v>
      </c>
      <c r="E47" s="21">
        <f>H17</f>
        <v>19499</v>
      </c>
      <c r="F47" s="21">
        <f>H18</f>
        <v>4206</v>
      </c>
      <c r="G47" s="21">
        <f>H22</f>
        <v>9979</v>
      </c>
      <c r="H47" s="21">
        <f>H19</f>
        <v>8969</v>
      </c>
      <c r="I47" s="21">
        <f>H20</f>
        <v>879</v>
      </c>
      <c r="J47" s="21">
        <f>H21</f>
        <v>131</v>
      </c>
      <c r="K47" s="21"/>
    </row>
    <row r="48" spans="1:11" ht="12.75">
      <c r="A48" t="s">
        <v>21</v>
      </c>
      <c r="C48" s="21">
        <f>SUM(D48:G48)</f>
        <v>157654</v>
      </c>
      <c r="D48" s="21">
        <f>H5</f>
        <v>89810</v>
      </c>
      <c r="E48" s="21">
        <f>H6</f>
        <v>39140</v>
      </c>
      <c r="F48" s="21">
        <f>H7</f>
        <v>8481</v>
      </c>
      <c r="G48" s="21">
        <f>H11</f>
        <v>20223</v>
      </c>
      <c r="H48" s="21">
        <f>H8</f>
        <v>17983</v>
      </c>
      <c r="I48" s="21">
        <f>H9</f>
        <v>1950</v>
      </c>
      <c r="J48" s="21">
        <f>H10</f>
        <v>290</v>
      </c>
      <c r="K48" s="21"/>
    </row>
    <row r="49" spans="1:11" ht="12.75">
      <c r="A49" t="s">
        <v>22</v>
      </c>
      <c r="C49" s="22">
        <f aca="true" t="shared" si="10" ref="C49:J49">C48/C47</f>
        <v>2.1080683550397135</v>
      </c>
      <c r="D49" s="22">
        <f t="shared" si="10"/>
        <v>2.185051822295752</v>
      </c>
      <c r="E49" s="22">
        <f t="shared" si="10"/>
        <v>2.00728242473973</v>
      </c>
      <c r="F49" s="22">
        <f t="shared" si="10"/>
        <v>2.0164051355206847</v>
      </c>
      <c r="G49" s="22">
        <f t="shared" si="10"/>
        <v>2.026555767110933</v>
      </c>
      <c r="H49" s="22">
        <f t="shared" si="10"/>
        <v>2.005017281748244</v>
      </c>
      <c r="I49" s="22">
        <f t="shared" si="10"/>
        <v>2.218430034129693</v>
      </c>
      <c r="J49" s="22">
        <f t="shared" si="10"/>
        <v>2.213740458015267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23418</v>
      </c>
      <c r="D52" s="21">
        <f>SUM(B16:G16)</f>
        <v>14465</v>
      </c>
      <c r="E52" s="21">
        <f>SUM(B17:G17)</f>
        <v>5873</v>
      </c>
      <c r="F52" s="21">
        <f>SUM(B18:G18)</f>
        <v>918</v>
      </c>
      <c r="G52" s="21">
        <f>SUM(H52:J52)</f>
        <v>2162</v>
      </c>
      <c r="H52" s="21">
        <f>SUM(B19:G19)</f>
        <v>1838</v>
      </c>
      <c r="I52" s="21">
        <f>SUM(B20:G20)</f>
        <v>276</v>
      </c>
      <c r="J52" s="21">
        <f>SUM(B21:G21)</f>
        <v>48</v>
      </c>
      <c r="K52" s="21"/>
    </row>
    <row r="53" spans="1:11" ht="12.75">
      <c r="A53" t="s">
        <v>21</v>
      </c>
      <c r="C53" s="21">
        <f>SUM(B12:G12)</f>
        <v>35601</v>
      </c>
      <c r="D53" s="21">
        <f>SUM(B5:G5)</f>
        <v>21243</v>
      </c>
      <c r="E53" s="21">
        <f>SUM(B6:G6)</f>
        <v>9548</v>
      </c>
      <c r="F53" s="21">
        <f>SUM(B7:G7)</f>
        <v>1352</v>
      </c>
      <c r="G53" s="21">
        <f>SUM(H53:J53)</f>
        <v>3457</v>
      </c>
      <c r="H53" s="21">
        <f>SUM(B8:G8)</f>
        <v>2784</v>
      </c>
      <c r="I53" s="21">
        <f>SUM(B9:G9)</f>
        <v>591</v>
      </c>
      <c r="J53" s="21">
        <f>SUM(A10:F10)</f>
        <v>82</v>
      </c>
      <c r="K53" s="21"/>
    </row>
    <row r="54" spans="1:11" ht="12.75">
      <c r="A54" t="s">
        <v>22</v>
      </c>
      <c r="C54" s="22">
        <f aca="true" t="shared" si="11" ref="C54:J54">C53/C52</f>
        <v>1.5202408403791956</v>
      </c>
      <c r="D54" s="22">
        <f t="shared" si="11"/>
        <v>1.4685793294158314</v>
      </c>
      <c r="E54" s="22">
        <f t="shared" si="11"/>
        <v>1.6257449344457688</v>
      </c>
      <c r="F54" s="22">
        <f t="shared" si="11"/>
        <v>1.4727668845315904</v>
      </c>
      <c r="G54" s="22">
        <f t="shared" si="11"/>
        <v>1.5989824236817762</v>
      </c>
      <c r="H54" s="22">
        <f t="shared" si="11"/>
        <v>1.514689880304679</v>
      </c>
      <c r="I54" s="22">
        <f t="shared" si="11"/>
        <v>2.141304347826087</v>
      </c>
      <c r="J54" s="22">
        <f t="shared" si="11"/>
        <v>1.7083333333333333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23418</v>
      </c>
      <c r="D61" s="21">
        <f>SUM(B16:G16)</f>
        <v>14465</v>
      </c>
      <c r="E61" s="21">
        <f>SUM(B17:G17)</f>
        <v>5873</v>
      </c>
      <c r="F61" s="21">
        <f>SUM(B18:G18)</f>
        <v>918</v>
      </c>
      <c r="G61" s="21">
        <f>SUM(H61:J61)</f>
        <v>2162</v>
      </c>
      <c r="H61" s="21">
        <f>SUM(B19:G19)</f>
        <v>1838</v>
      </c>
      <c r="I61" s="21">
        <f>SUM(B20:G20)</f>
        <v>276</v>
      </c>
      <c r="J61" s="21">
        <f>SUM(B21:G21)</f>
        <v>48</v>
      </c>
      <c r="K61" s="21"/>
    </row>
    <row r="62" spans="1:11" ht="12.75">
      <c r="A62" t="s">
        <v>21</v>
      </c>
      <c r="C62" s="21">
        <f>SUM(B12:G12)</f>
        <v>35601</v>
      </c>
      <c r="D62" s="21">
        <f>SUM(B5:G5)</f>
        <v>21243</v>
      </c>
      <c r="E62" s="21">
        <f>SUM(B6:G6)</f>
        <v>9548</v>
      </c>
      <c r="F62" s="21">
        <f>SUM(B7:G7)</f>
        <v>1352</v>
      </c>
      <c r="G62" s="21">
        <f>SUM(H62:J62)</f>
        <v>3458</v>
      </c>
      <c r="H62" s="21">
        <f>SUM(B8:G8)</f>
        <v>2784</v>
      </c>
      <c r="I62" s="21">
        <f>SUM(B9:G9)</f>
        <v>591</v>
      </c>
      <c r="J62" s="21">
        <f>SUM(B10:G10)</f>
        <v>83</v>
      </c>
      <c r="K62" s="21"/>
    </row>
    <row r="63" spans="1:11" ht="12.75">
      <c r="A63" t="s">
        <v>22</v>
      </c>
      <c r="C63" s="22">
        <f aca="true" t="shared" si="12" ref="C63:J63">C62/C61</f>
        <v>1.5202408403791956</v>
      </c>
      <c r="D63" s="22">
        <f t="shared" si="12"/>
        <v>1.4685793294158314</v>
      </c>
      <c r="E63" s="22">
        <f t="shared" si="12"/>
        <v>1.6257449344457688</v>
      </c>
      <c r="F63" s="22">
        <f t="shared" si="12"/>
        <v>1.4727668845315904</v>
      </c>
      <c r="G63" s="22">
        <f t="shared" si="12"/>
        <v>1.599444958371878</v>
      </c>
      <c r="H63" s="22">
        <f t="shared" si="12"/>
        <v>1.514689880304679</v>
      </c>
      <c r="I63" s="22">
        <f t="shared" si="12"/>
        <v>2.141304347826087</v>
      </c>
      <c r="J63" s="22">
        <f t="shared" si="12"/>
        <v>1.7291666666666667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14402</v>
      </c>
      <c r="D66" s="21">
        <f>SUM(F16:G16)</f>
        <v>9374</v>
      </c>
      <c r="E66" s="21">
        <f>SUM(F17:G17)</f>
        <v>3258</v>
      </c>
      <c r="F66" s="21">
        <f>SUM(F18:G18)</f>
        <v>575</v>
      </c>
      <c r="G66" s="21">
        <f>SUM(H66:J66)</f>
        <v>1195</v>
      </c>
      <c r="H66" s="21">
        <f>SUM(F19:G19)</f>
        <v>1050</v>
      </c>
      <c r="I66" s="21">
        <f>SUM(F20:G20)</f>
        <v>122</v>
      </c>
      <c r="J66" s="21">
        <f>SUM(F21:G21)</f>
        <v>23</v>
      </c>
      <c r="K66" s="21"/>
    </row>
    <row r="67" spans="1:11" ht="12.75">
      <c r="A67" t="s">
        <v>21</v>
      </c>
      <c r="C67" s="21">
        <f>SUM(F12:G12)</f>
        <v>15446</v>
      </c>
      <c r="D67" s="21">
        <f>SUM(F5:G5)</f>
        <v>10202</v>
      </c>
      <c r="E67" s="21">
        <f>SUM(F6:G6)</f>
        <v>3402</v>
      </c>
      <c r="F67" s="21">
        <f>SUM(F7:G7)</f>
        <v>597</v>
      </c>
      <c r="G67" s="21">
        <f>SUM(H67:J67)</f>
        <v>1245</v>
      </c>
      <c r="H67" s="21">
        <f>SUM(F8:G8)</f>
        <v>1090</v>
      </c>
      <c r="I67" s="21">
        <f>SUM(F9:G9)</f>
        <v>131</v>
      </c>
      <c r="J67" s="21">
        <f>SUM(F10:G10)</f>
        <v>24</v>
      </c>
      <c r="K67" s="21"/>
    </row>
    <row r="68" spans="1:11" ht="12.75">
      <c r="A68" t="s">
        <v>22</v>
      </c>
      <c r="C68" s="22">
        <f aca="true" t="shared" si="13" ref="C68:J68">C67/C66</f>
        <v>1.0724899319538952</v>
      </c>
      <c r="D68" s="22">
        <f t="shared" si="13"/>
        <v>1.0883294218049926</v>
      </c>
      <c r="E68" s="22">
        <f t="shared" si="13"/>
        <v>1.0441988950276244</v>
      </c>
      <c r="F68" s="22">
        <f t="shared" si="13"/>
        <v>1.0382608695652173</v>
      </c>
      <c r="G68" s="22">
        <f t="shared" si="13"/>
        <v>1.0418410041841004</v>
      </c>
      <c r="H68" s="22">
        <f t="shared" si="13"/>
        <v>1.0380952380952382</v>
      </c>
      <c r="I68" s="22">
        <f t="shared" si="13"/>
        <v>1.0737704918032787</v>
      </c>
      <c r="J68" s="22">
        <f t="shared" si="13"/>
        <v>1.0434782608695652</v>
      </c>
      <c r="K68" s="22"/>
    </row>
    <row r="70" ht="12.75">
      <c r="A70" s="5" t="s">
        <v>71</v>
      </c>
    </row>
    <row r="71" spans="1:11" ht="12.75">
      <c r="A71" t="s">
        <v>20</v>
      </c>
      <c r="C71" s="21">
        <f>B23</f>
        <v>4998</v>
      </c>
      <c r="D71" s="21">
        <f>B16</f>
        <v>2653</v>
      </c>
      <c r="E71" s="21">
        <f>B17</f>
        <v>1574</v>
      </c>
      <c r="F71" s="21">
        <f>B18</f>
        <v>197</v>
      </c>
      <c r="G71" s="21">
        <f>SUM(H71:J71)</f>
        <v>574</v>
      </c>
      <c r="H71" s="21">
        <f>B19</f>
        <v>436</v>
      </c>
      <c r="I71" s="21">
        <f>B20</f>
        <v>121</v>
      </c>
      <c r="J71" s="21">
        <f>B21</f>
        <v>17</v>
      </c>
      <c r="K71" s="21"/>
    </row>
    <row r="72" spans="1:11" ht="12.75">
      <c r="A72" t="s">
        <v>21</v>
      </c>
      <c r="C72" s="21">
        <f>B12</f>
        <v>15997</v>
      </c>
      <c r="D72" s="21">
        <f>B5</f>
        <v>8506</v>
      </c>
      <c r="E72" s="21">
        <f>B6</f>
        <v>5081</v>
      </c>
      <c r="F72" s="21">
        <f>B7</f>
        <v>607</v>
      </c>
      <c r="G72" s="21">
        <f>SUM(H72:J72)</f>
        <v>1803</v>
      </c>
      <c r="H72" s="21">
        <f>B8</f>
        <v>1326</v>
      </c>
      <c r="I72" s="21">
        <f>B9</f>
        <v>427</v>
      </c>
      <c r="J72" s="21">
        <f>B10</f>
        <v>50</v>
      </c>
      <c r="K72" s="21"/>
    </row>
    <row r="73" spans="1:11" ht="12.75">
      <c r="A73" t="s">
        <v>22</v>
      </c>
      <c r="C73" s="22">
        <f aca="true" t="shared" si="14" ref="C73:J73">C72/C71</f>
        <v>3.2006802721088436</v>
      </c>
      <c r="D73" s="22">
        <f t="shared" si="14"/>
        <v>3.206181681115718</v>
      </c>
      <c r="E73" s="22">
        <f t="shared" si="14"/>
        <v>3.228081321473952</v>
      </c>
      <c r="F73" s="22">
        <f t="shared" si="14"/>
        <v>3.081218274111675</v>
      </c>
      <c r="G73" s="22">
        <f t="shared" si="14"/>
        <v>3.1411149825783973</v>
      </c>
      <c r="H73" s="22">
        <f t="shared" si="14"/>
        <v>3.041284403669725</v>
      </c>
      <c r="I73" s="22">
        <f t="shared" si="14"/>
        <v>3.5289256198347108</v>
      </c>
      <c r="J73" s="22">
        <f t="shared" si="14"/>
        <v>2.9411764705882355</v>
      </c>
      <c r="K73" s="22"/>
    </row>
    <row r="75" ht="12.75">
      <c r="A75" s="5" t="s">
        <v>70</v>
      </c>
    </row>
    <row r="76" spans="1:11" ht="12.75">
      <c r="A76" t="s">
        <v>20</v>
      </c>
      <c r="C76" s="21">
        <f>C23</f>
        <v>12</v>
      </c>
      <c r="D76" s="21">
        <f>C16</f>
        <v>10</v>
      </c>
      <c r="E76" s="21">
        <f>C17</f>
        <v>0</v>
      </c>
      <c r="F76" s="21">
        <f>C18</f>
        <v>0</v>
      </c>
      <c r="G76" s="21">
        <f>SUM(H76:J76)</f>
        <v>2</v>
      </c>
      <c r="H76" s="21">
        <f>C19</f>
        <v>1</v>
      </c>
      <c r="I76" s="21">
        <f>C20</f>
        <v>0</v>
      </c>
      <c r="J76" s="21">
        <f>C21</f>
        <v>1</v>
      </c>
      <c r="K76" s="21"/>
    </row>
    <row r="77" spans="1:11" ht="12.75">
      <c r="A77" t="s">
        <v>21</v>
      </c>
      <c r="C77" s="21">
        <f>C12</f>
        <v>50</v>
      </c>
      <c r="D77" s="21">
        <f>C5</f>
        <v>43</v>
      </c>
      <c r="E77" s="21">
        <f>C6</f>
        <v>0</v>
      </c>
      <c r="F77" s="21">
        <f>C7</f>
        <v>0</v>
      </c>
      <c r="G77" s="21">
        <f>SUM(H77:J77)</f>
        <v>7</v>
      </c>
      <c r="H77" s="21">
        <f>C8</f>
        <v>5</v>
      </c>
      <c r="I77" s="21">
        <f>C9</f>
        <v>0</v>
      </c>
      <c r="J77" s="21">
        <f>C10</f>
        <v>2</v>
      </c>
      <c r="K77" s="21"/>
    </row>
    <row r="78" spans="1:11" ht="12.75">
      <c r="A78" t="s">
        <v>22</v>
      </c>
      <c r="C78" s="22">
        <f aca="true" t="shared" si="15" ref="C78:J78">C77/C76</f>
        <v>4.166666666666667</v>
      </c>
      <c r="D78" s="22">
        <f t="shared" si="15"/>
        <v>4.3</v>
      </c>
      <c r="E78" s="22" t="e">
        <f t="shared" si="15"/>
        <v>#DIV/0!</v>
      </c>
      <c r="F78" s="22" t="e">
        <f t="shared" si="15"/>
        <v>#DIV/0!</v>
      </c>
      <c r="G78" s="22">
        <f t="shared" si="15"/>
        <v>3.5</v>
      </c>
      <c r="H78" s="22">
        <f t="shared" si="15"/>
        <v>5</v>
      </c>
      <c r="I78" s="22" t="e">
        <f t="shared" si="15"/>
        <v>#DIV/0!</v>
      </c>
      <c r="J78" s="22">
        <f t="shared" si="15"/>
        <v>2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4006</v>
      </c>
      <c r="D81" s="21">
        <f>E16</f>
        <v>2428</v>
      </c>
      <c r="E81" s="21">
        <f>E17</f>
        <v>1041</v>
      </c>
      <c r="F81" s="21">
        <f>E18</f>
        <v>146</v>
      </c>
      <c r="G81" s="21">
        <f>SUM(H81:J81)</f>
        <v>391</v>
      </c>
      <c r="H81" s="21">
        <f>E19</f>
        <v>351</v>
      </c>
      <c r="I81" s="21">
        <f>E20</f>
        <v>33</v>
      </c>
      <c r="J81" s="21">
        <f>E21</f>
        <v>7</v>
      </c>
      <c r="K81" s="21"/>
    </row>
    <row r="82" spans="1:11" ht="12.75">
      <c r="A82" t="s">
        <v>21</v>
      </c>
      <c r="C82" s="21">
        <f>E12</f>
        <v>4108</v>
      </c>
      <c r="D82" s="21">
        <f>E5</f>
        <v>2492</v>
      </c>
      <c r="E82" s="21">
        <f>E6</f>
        <v>1065</v>
      </c>
      <c r="F82" s="21">
        <f>E7</f>
        <v>148</v>
      </c>
      <c r="G82" s="21">
        <f>SUM(H82:J82)</f>
        <v>403</v>
      </c>
      <c r="H82" s="21">
        <f>E8</f>
        <v>363</v>
      </c>
      <c r="I82" s="21">
        <f>E9</f>
        <v>33</v>
      </c>
      <c r="J82" s="21">
        <f>E10</f>
        <v>7</v>
      </c>
      <c r="K82" s="21"/>
    </row>
    <row r="83" spans="1:11" ht="12.75">
      <c r="A83" t="s">
        <v>22</v>
      </c>
      <c r="C83" s="22">
        <f aca="true" t="shared" si="16" ref="C83:J83">C82/C81</f>
        <v>1.0254618072890664</v>
      </c>
      <c r="D83" s="22">
        <f t="shared" si="16"/>
        <v>1.0263591433278418</v>
      </c>
      <c r="E83" s="22">
        <f t="shared" si="16"/>
        <v>1.0230547550432276</v>
      </c>
      <c r="F83" s="22">
        <f t="shared" si="16"/>
        <v>1.0136986301369864</v>
      </c>
      <c r="G83" s="22">
        <f t="shared" si="16"/>
        <v>1.030690537084399</v>
      </c>
      <c r="H83" s="22">
        <f t="shared" si="16"/>
        <v>1.0341880341880343</v>
      </c>
      <c r="I83" s="22">
        <f t="shared" si="16"/>
        <v>1</v>
      </c>
      <c r="J83" s="22">
        <f t="shared" si="16"/>
        <v>1</v>
      </c>
      <c r="K83" s="8"/>
    </row>
    <row r="85" ht="12.75">
      <c r="A85" s="18" t="s">
        <v>69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43594830</v>
      </c>
      <c r="D94" s="21"/>
      <c r="E94" s="21">
        <f>SUM(E95:E96)</f>
        <v>98204</v>
      </c>
      <c r="F94" s="22">
        <f>C94/E94</f>
        <v>443.9211233758299</v>
      </c>
      <c r="G94" s="21">
        <f>SUM(G95:G96)</f>
        <v>193255</v>
      </c>
      <c r="H94" s="22">
        <f>C94/G94</f>
        <v>225.58189956275388</v>
      </c>
    </row>
    <row r="95" spans="1:8" ht="12.75">
      <c r="A95" t="s">
        <v>23</v>
      </c>
      <c r="C95" s="21">
        <f>H34</f>
        <v>35351757</v>
      </c>
      <c r="D95" s="21"/>
      <c r="E95" s="21">
        <f>H23</f>
        <v>74786</v>
      </c>
      <c r="F95" s="22">
        <f>C95/E95</f>
        <v>472.70554649265904</v>
      </c>
      <c r="G95" s="21">
        <f>H12</f>
        <v>157654</v>
      </c>
      <c r="H95" s="22">
        <f>C95/G95</f>
        <v>224.23634668324306</v>
      </c>
    </row>
    <row r="96" spans="1:8" ht="12.75">
      <c r="A96" t="s">
        <v>34</v>
      </c>
      <c r="C96" s="21">
        <f>SUM(B34:G34)</f>
        <v>8243073</v>
      </c>
      <c r="D96" s="21"/>
      <c r="E96" s="21">
        <f>SUM(B23:G23)</f>
        <v>23418</v>
      </c>
      <c r="F96" s="22">
        <f>C96/E96</f>
        <v>351.99730976172174</v>
      </c>
      <c r="G96" s="21">
        <f>SUM(B12:G12)</f>
        <v>35601</v>
      </c>
      <c r="H96" s="22">
        <f>C96/G96</f>
        <v>231.54049043566192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24796068</v>
      </c>
      <c r="D98" s="21"/>
      <c r="E98" s="21">
        <f>SUM(E99:E100)</f>
        <v>55567</v>
      </c>
      <c r="F98" s="22">
        <f>C98/E98</f>
        <v>446.237299116382</v>
      </c>
      <c r="G98" s="21">
        <f>SUM(G99:G100)</f>
        <v>111053</v>
      </c>
      <c r="H98" s="22">
        <f>C98/G98</f>
        <v>223.28138816601083</v>
      </c>
    </row>
    <row r="99" spans="1:8" ht="12.75">
      <c r="A99" t="s">
        <v>23</v>
      </c>
      <c r="C99" s="21">
        <f>H27</f>
        <v>19884159</v>
      </c>
      <c r="D99" s="21"/>
      <c r="E99" s="21">
        <f>H16</f>
        <v>41102</v>
      </c>
      <c r="F99" s="22">
        <f>C99/E99</f>
        <v>483.7759476424505</v>
      </c>
      <c r="G99" s="21">
        <f>H5</f>
        <v>89810</v>
      </c>
      <c r="H99" s="22">
        <f>C99/G99</f>
        <v>221.40250528894333</v>
      </c>
    </row>
    <row r="100" spans="1:8" ht="12.75">
      <c r="A100" t="s">
        <v>34</v>
      </c>
      <c r="C100" s="21">
        <f>SUM(B27:G27)</f>
        <v>4911909</v>
      </c>
      <c r="D100" s="21"/>
      <c r="E100" s="21">
        <f>SUM(B16:G16)</f>
        <v>14465</v>
      </c>
      <c r="F100" s="22">
        <f>C100/E100</f>
        <v>339.5720013826478</v>
      </c>
      <c r="G100" s="21">
        <f>SUM(B5:G5)</f>
        <v>21243</v>
      </c>
      <c r="H100" s="22">
        <f>C100/G100</f>
        <v>231.2248270018359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11275370</v>
      </c>
      <c r="D102" s="21"/>
      <c r="E102" s="21">
        <f>SUM(E103:E104)</f>
        <v>25372</v>
      </c>
      <c r="F102" s="22">
        <f>C102/E102</f>
        <v>444.40209679962163</v>
      </c>
      <c r="G102" s="21">
        <f>SUM(G103:G104)</f>
        <v>48688</v>
      </c>
      <c r="H102" s="22">
        <f>C102/G102</f>
        <v>231.58416858363458</v>
      </c>
    </row>
    <row r="103" spans="1:8" ht="12.75">
      <c r="A103" t="s">
        <v>23</v>
      </c>
      <c r="C103" s="21">
        <f>H28</f>
        <v>9065831</v>
      </c>
      <c r="D103" s="21"/>
      <c r="E103" s="21">
        <f>H17</f>
        <v>19499</v>
      </c>
      <c r="F103" s="22">
        <f>C103/E103</f>
        <v>464.9382532437561</v>
      </c>
      <c r="G103" s="21">
        <f>H6</f>
        <v>39140</v>
      </c>
      <c r="H103" s="22">
        <f>C103/G103</f>
        <v>231.6257281553398</v>
      </c>
    </row>
    <row r="104" spans="1:8" ht="12.75">
      <c r="A104" t="s">
        <v>34</v>
      </c>
      <c r="C104" s="21">
        <f>SUM(B28:G28)</f>
        <v>2209539</v>
      </c>
      <c r="D104" s="21"/>
      <c r="E104" s="21">
        <f>SUM(B17:G17)</f>
        <v>5873</v>
      </c>
      <c r="F104" s="22">
        <f>C104/E104</f>
        <v>376.2198195130257</v>
      </c>
      <c r="G104" s="21">
        <f>SUM(B6:G6)</f>
        <v>9548</v>
      </c>
      <c r="H104" s="22">
        <f>C104/G104</f>
        <v>231.4138039379975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2171096</v>
      </c>
      <c r="D106" s="21"/>
      <c r="E106" s="21">
        <f>SUM(E107:E108)</f>
        <v>5124</v>
      </c>
      <c r="F106" s="22">
        <f>C106/E106</f>
        <v>423.7111631537861</v>
      </c>
      <c r="G106" s="21">
        <f>SUM(G107:G108)</f>
        <v>9833</v>
      </c>
      <c r="H106" s="22">
        <f>C106/G106</f>
        <v>220.79690836977525</v>
      </c>
    </row>
    <row r="107" spans="1:8" ht="12.75">
      <c r="A107" t="s">
        <v>23</v>
      </c>
      <c r="C107" s="21">
        <f>H29</f>
        <v>1865579</v>
      </c>
      <c r="D107" s="21"/>
      <c r="E107" s="21">
        <f>H18</f>
        <v>4206</v>
      </c>
      <c r="F107" s="22">
        <f>C107/E107</f>
        <v>443.55183071802185</v>
      </c>
      <c r="G107" s="21">
        <f>H7</f>
        <v>8481</v>
      </c>
      <c r="H107" s="22">
        <f>C107/G107</f>
        <v>219.9715835396769</v>
      </c>
    </row>
    <row r="108" spans="1:8" ht="12.75">
      <c r="A108" t="s">
        <v>34</v>
      </c>
      <c r="C108" s="21">
        <f>SUM(B29:G29)</f>
        <v>305517</v>
      </c>
      <c r="D108" s="21"/>
      <c r="E108" s="21">
        <f>SUM(B18:G18)</f>
        <v>918</v>
      </c>
      <c r="F108" s="22">
        <f>C108/E108</f>
        <v>332.8071895424837</v>
      </c>
      <c r="G108" s="21">
        <f>SUM(B7:G7)</f>
        <v>1352</v>
      </c>
      <c r="H108" s="22">
        <f>C108/G108</f>
        <v>225.9741124260355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5352296</v>
      </c>
      <c r="D110" s="21"/>
      <c r="E110" s="21">
        <f>SUM(E111:E112)</f>
        <v>12141</v>
      </c>
      <c r="F110" s="22">
        <f>C110/E110</f>
        <v>440.8447409603822</v>
      </c>
      <c r="G110" s="21">
        <f>SUM(G111:G112)</f>
        <v>23681</v>
      </c>
      <c r="H110" s="22">
        <f>C110/G110</f>
        <v>226.01646889911743</v>
      </c>
    </row>
    <row r="111" spans="1:8" ht="12.75">
      <c r="A111" s="11" t="s">
        <v>23</v>
      </c>
      <c r="C111" s="21">
        <f>H33</f>
        <v>4536188</v>
      </c>
      <c r="D111" s="21"/>
      <c r="E111" s="21">
        <f>H22</f>
        <v>9979</v>
      </c>
      <c r="F111" s="22">
        <f>C111/E111</f>
        <v>454.5734041487123</v>
      </c>
      <c r="G111" s="21">
        <f>H11</f>
        <v>20223</v>
      </c>
      <c r="H111" s="22">
        <f>C111/G111</f>
        <v>224.3083617663057</v>
      </c>
    </row>
    <row r="112" spans="1:8" ht="12.75">
      <c r="A112" s="11" t="s">
        <v>34</v>
      </c>
      <c r="C112" s="21">
        <f>SUM(B33:G33)</f>
        <v>816108</v>
      </c>
      <c r="D112" s="21"/>
      <c r="E112" s="21">
        <f>SUM(B22:G22)</f>
        <v>2162</v>
      </c>
      <c r="F112" s="22">
        <f>C112/E112</f>
        <v>377.4782608695652</v>
      </c>
      <c r="G112" s="21">
        <f>SUM(B11:G11)</f>
        <v>3458</v>
      </c>
      <c r="H112" s="22">
        <f>C112/G112</f>
        <v>236.00578368999422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4698087</v>
      </c>
      <c r="D114" s="21"/>
      <c r="E114" s="21">
        <f>SUM(E115:E116)</f>
        <v>10807</v>
      </c>
      <c r="F114" s="22">
        <f>C114/E114</f>
        <v>434.72628851670214</v>
      </c>
      <c r="G114" s="21">
        <f>SUM(G115:G116)</f>
        <v>20767</v>
      </c>
      <c r="H114" s="22">
        <f>C114/G114</f>
        <v>226.2284875042134</v>
      </c>
    </row>
    <row r="115" spans="1:8" ht="12.75">
      <c r="A115" t="s">
        <v>23</v>
      </c>
      <c r="C115" s="21">
        <f>H30</f>
        <v>4036939</v>
      </c>
      <c r="D115" s="21"/>
      <c r="E115" s="21">
        <f>H19</f>
        <v>8969</v>
      </c>
      <c r="F115" s="22">
        <f>C115/E115</f>
        <v>450.0991191883153</v>
      </c>
      <c r="G115" s="21">
        <f>H8</f>
        <v>17983</v>
      </c>
      <c r="H115" s="22">
        <f>C115/G115</f>
        <v>224.4864038258355</v>
      </c>
    </row>
    <row r="116" spans="1:8" ht="12.75">
      <c r="A116" t="s">
        <v>34</v>
      </c>
      <c r="C116" s="21">
        <f>SUM(B30:G30)</f>
        <v>661148</v>
      </c>
      <c r="D116" s="21"/>
      <c r="E116" s="21">
        <f>SUM(B19:G19)</f>
        <v>1838</v>
      </c>
      <c r="F116" s="22">
        <f>C116/E116</f>
        <v>359.7105549510337</v>
      </c>
      <c r="G116" s="21">
        <f>SUM(B8:G8)</f>
        <v>2784</v>
      </c>
      <c r="H116" s="22">
        <f>C116/G116</f>
        <v>237.48132183908046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572698</v>
      </c>
      <c r="D118" s="21"/>
      <c r="E118" s="21">
        <f>SUM(E119:E120)</f>
        <v>1155</v>
      </c>
      <c r="F118" s="22">
        <f>C118/E118</f>
        <v>495.8424242424242</v>
      </c>
      <c r="G118" s="21">
        <f>SUM(G119:G120)</f>
        <v>2541</v>
      </c>
      <c r="H118" s="22">
        <f>C118/G118</f>
        <v>225.38292011019283</v>
      </c>
    </row>
    <row r="119" spans="1:8" ht="12.75">
      <c r="A119" t="s">
        <v>23</v>
      </c>
      <c r="C119" s="21">
        <f>H31</f>
        <v>438226</v>
      </c>
      <c r="D119" s="21"/>
      <c r="E119" s="21">
        <f>H20</f>
        <v>879</v>
      </c>
      <c r="F119" s="22">
        <f>C119/E119</f>
        <v>498.55062571103525</v>
      </c>
      <c r="G119" s="21">
        <f>H9</f>
        <v>1950</v>
      </c>
      <c r="H119" s="22">
        <f>C119/G119</f>
        <v>224.73128205128205</v>
      </c>
    </row>
    <row r="120" spans="1:8" ht="12.75">
      <c r="A120" t="s">
        <v>34</v>
      </c>
      <c r="C120" s="21">
        <f>SUM(B31:G31)</f>
        <v>134472</v>
      </c>
      <c r="D120" s="21"/>
      <c r="E120" s="21">
        <f>SUM(B20:G20)</f>
        <v>276</v>
      </c>
      <c r="F120" s="22">
        <f>C120/E120</f>
        <v>487.2173913043478</v>
      </c>
      <c r="G120" s="21">
        <f>SUM(B9:G9)</f>
        <v>591</v>
      </c>
      <c r="H120" s="22">
        <f>C120/G120</f>
        <v>227.53299492385787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81511</v>
      </c>
      <c r="D122" s="21"/>
      <c r="E122" s="21">
        <f>SUM(E123:E124)</f>
        <v>179</v>
      </c>
      <c r="F122" s="22">
        <f>C122/E122</f>
        <v>455.36871508379886</v>
      </c>
      <c r="G122" s="21">
        <f>SUM(G123:G124)</f>
        <v>373</v>
      </c>
      <c r="H122" s="22">
        <f>C122/G122</f>
        <v>218.52815013404825</v>
      </c>
    </row>
    <row r="123" spans="1:8" ht="12.75">
      <c r="A123" t="s">
        <v>23</v>
      </c>
      <c r="C123" s="21">
        <f>H32</f>
        <v>61023</v>
      </c>
      <c r="D123" s="21"/>
      <c r="E123" s="21">
        <f>H21</f>
        <v>131</v>
      </c>
      <c r="F123" s="22">
        <f>C123/E123</f>
        <v>465.82442748091603</v>
      </c>
      <c r="G123" s="21">
        <f>H10</f>
        <v>290</v>
      </c>
      <c r="H123" s="22">
        <f>C123/G123</f>
        <v>210.4241379310345</v>
      </c>
    </row>
    <row r="124" spans="1:8" ht="12.75">
      <c r="A124" t="s">
        <v>34</v>
      </c>
      <c r="C124" s="21">
        <f>SUM(B32:G32)</f>
        <v>20488</v>
      </c>
      <c r="D124" s="21"/>
      <c r="E124" s="21">
        <f>SUM(B21:G21)</f>
        <v>48</v>
      </c>
      <c r="F124" s="22">
        <f>C124/E124</f>
        <v>426.8333333333333</v>
      </c>
      <c r="G124" s="21">
        <f>SUM(B10:G10)</f>
        <v>83</v>
      </c>
      <c r="H124" s="22">
        <f>C124/G124</f>
        <v>246.84337349397592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8904221</v>
      </c>
      <c r="D130" s="21"/>
      <c r="E130" s="21">
        <f aca="true" t="shared" si="19" ref="E130:K130">SUM(E131:E134)</f>
        <v>4911909</v>
      </c>
      <c r="F130" s="21">
        <f t="shared" si="19"/>
        <v>2209539</v>
      </c>
      <c r="G130" s="21">
        <f t="shared" si="19"/>
        <v>305517</v>
      </c>
      <c r="H130" s="21">
        <f t="shared" si="19"/>
        <v>816108</v>
      </c>
      <c r="I130" s="21">
        <f t="shared" si="19"/>
        <v>661148</v>
      </c>
      <c r="J130" s="21">
        <f t="shared" si="19"/>
        <v>134472</v>
      </c>
      <c r="K130" s="21">
        <f t="shared" si="19"/>
        <v>20488</v>
      </c>
    </row>
    <row r="131" spans="1:11" ht="12.75">
      <c r="A131" t="s">
        <v>4</v>
      </c>
      <c r="C131" s="21">
        <f t="shared" si="18"/>
        <v>3570496</v>
      </c>
      <c r="D131" s="21"/>
      <c r="E131" s="21">
        <f>SUM(F27:G27)</f>
        <v>2211204</v>
      </c>
      <c r="F131" s="21">
        <f>SUM(F28:G28)</f>
        <v>720333</v>
      </c>
      <c r="G131" s="21">
        <f>SUM(F29:G29)</f>
        <v>125016</v>
      </c>
      <c r="H131" s="21">
        <f>SUM(I131:K131)</f>
        <v>273133</v>
      </c>
      <c r="I131" s="21">
        <f>SUM(F30:G30)</f>
        <v>240810</v>
      </c>
      <c r="J131" s="21">
        <f>SUM(F31:G31)</f>
        <v>27373</v>
      </c>
      <c r="K131" s="21">
        <f>SUM(F32:G32)</f>
        <v>4950</v>
      </c>
    </row>
    <row r="132" spans="1:11" ht="12.75">
      <c r="A132" t="s">
        <v>71</v>
      </c>
      <c r="C132" s="21">
        <f t="shared" si="18"/>
        <v>3963391</v>
      </c>
      <c r="D132" s="21"/>
      <c r="E132" s="21">
        <f>B27</f>
        <v>1931437</v>
      </c>
      <c r="F132" s="21">
        <f>B28</f>
        <v>1164545</v>
      </c>
      <c r="G132" s="21">
        <f>B29</f>
        <v>136194</v>
      </c>
      <c r="H132" s="21">
        <f>SUM(I132:K132)</f>
        <v>420611</v>
      </c>
      <c r="I132" s="21">
        <f>B30</f>
        <v>310604</v>
      </c>
      <c r="J132" s="21">
        <f>B31</f>
        <v>97095</v>
      </c>
      <c r="K132" s="21">
        <f>B32</f>
        <v>12912</v>
      </c>
    </row>
    <row r="133" spans="1:11" ht="12.75">
      <c r="A133" t="s">
        <v>70</v>
      </c>
      <c r="C133" s="21">
        <f t="shared" si="18"/>
        <v>12137</v>
      </c>
      <c r="D133" s="21"/>
      <c r="E133" s="21">
        <f>C27</f>
        <v>9523</v>
      </c>
      <c r="F133" s="21">
        <f>C28</f>
        <v>0</v>
      </c>
      <c r="G133" s="21">
        <f>C29</f>
        <v>0</v>
      </c>
      <c r="H133" s="21">
        <f>SUM(I133:K133)</f>
        <v>1532</v>
      </c>
      <c r="I133" s="21">
        <f>C30</f>
        <v>1082</v>
      </c>
      <c r="J133" s="21">
        <f>C31</f>
        <v>0</v>
      </c>
      <c r="K133" s="21">
        <f>C32</f>
        <v>450</v>
      </c>
    </row>
    <row r="134" spans="1:11" ht="12.75">
      <c r="A134" t="s">
        <v>2</v>
      </c>
      <c r="C134" s="21">
        <f t="shared" si="18"/>
        <v>1358197</v>
      </c>
      <c r="D134" s="21"/>
      <c r="E134" s="21">
        <f>E27</f>
        <v>759745</v>
      </c>
      <c r="F134" s="21">
        <f>E28</f>
        <v>324661</v>
      </c>
      <c r="G134" s="21">
        <f>E29</f>
        <v>44307</v>
      </c>
      <c r="H134" s="21">
        <f>SUM(I134:K134)</f>
        <v>120832</v>
      </c>
      <c r="I134" s="21">
        <f>E30</f>
        <v>108652</v>
      </c>
      <c r="J134" s="21">
        <f>E31</f>
        <v>10004</v>
      </c>
      <c r="K134" s="21">
        <f>E32</f>
        <v>2176</v>
      </c>
    </row>
    <row r="135" spans="1:11" ht="12.75">
      <c r="A135" t="s">
        <v>69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3570496</v>
      </c>
      <c r="E141" s="22">
        <f>B141/C66</f>
        <v>247.91667823913346</v>
      </c>
      <c r="G141" s="22">
        <f>B141/C67</f>
        <v>231.15991195131426</v>
      </c>
    </row>
    <row r="142" spans="1:7" ht="12.75">
      <c r="A142" t="s">
        <v>71</v>
      </c>
      <c r="B142" s="21">
        <f>C132</f>
        <v>3963391</v>
      </c>
      <c r="E142" s="22">
        <f>B142/C71</f>
        <v>792.9953981592637</v>
      </c>
      <c r="G142" s="22">
        <f>B142/C72</f>
        <v>247.75839219853722</v>
      </c>
    </row>
    <row r="143" spans="1:7" ht="12.75">
      <c r="A143" t="s">
        <v>70</v>
      </c>
      <c r="B143" s="21">
        <f>C133</f>
        <v>12137</v>
      </c>
      <c r="E143" s="22">
        <f>B143/C76</f>
        <v>1011.4166666666666</v>
      </c>
      <c r="G143" s="22">
        <f>B143/C77</f>
        <v>242.74</v>
      </c>
    </row>
    <row r="144" spans="1:7" ht="12.75">
      <c r="A144" t="s">
        <v>2</v>
      </c>
      <c r="B144" s="21">
        <f>C134</f>
        <v>1358197</v>
      </c>
      <c r="E144" s="22">
        <f>B144/C81</f>
        <v>339.0406889665502</v>
      </c>
      <c r="G144" s="22">
        <f>B144/C82</f>
        <v>330.62244401168454</v>
      </c>
    </row>
    <row r="145" spans="1:7" ht="12.75">
      <c r="A145" t="s">
        <v>69</v>
      </c>
      <c r="B145" s="21">
        <f>C135</f>
        <v>0</v>
      </c>
      <c r="E145" s="28" t="e">
        <f>B145/C86</f>
        <v>#DIV/0!</v>
      </c>
      <c r="G145" s="28" t="e">
        <f>B145/C87</f>
        <v>#DIV/0!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B27" sqref="B27:H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71</v>
      </c>
      <c r="C4" s="14" t="s">
        <v>70</v>
      </c>
      <c r="D4" s="14" t="s">
        <v>69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/>
      <c r="C5" s="25"/>
      <c r="D5" s="25"/>
      <c r="E5" s="25"/>
      <c r="F5" s="25"/>
      <c r="G5" s="25"/>
      <c r="H5" s="25"/>
      <c r="I5" s="20">
        <f aca="true" t="shared" si="0" ref="I5:I11">SUM(B5:H5)</f>
        <v>0</v>
      </c>
    </row>
    <row r="6" spans="1:9" ht="12.75">
      <c r="A6" s="4" t="s">
        <v>8</v>
      </c>
      <c r="B6" s="25"/>
      <c r="C6" s="25"/>
      <c r="D6" s="25"/>
      <c r="E6" s="25"/>
      <c r="F6" s="25"/>
      <c r="G6" s="25"/>
      <c r="H6" s="25"/>
      <c r="I6" s="20">
        <f t="shared" si="0"/>
        <v>0</v>
      </c>
    </row>
    <row r="7" spans="1:9" ht="12.75">
      <c r="A7" s="4" t="s">
        <v>9</v>
      </c>
      <c r="B7" s="25"/>
      <c r="C7" s="25"/>
      <c r="D7" s="25"/>
      <c r="E7" s="25"/>
      <c r="F7" s="25"/>
      <c r="G7" s="25"/>
      <c r="H7" s="25"/>
      <c r="I7" s="20">
        <f t="shared" si="0"/>
        <v>0</v>
      </c>
    </row>
    <row r="8" spans="1:9" ht="12.75">
      <c r="A8" s="4" t="s">
        <v>10</v>
      </c>
      <c r="B8" s="25"/>
      <c r="C8" s="25"/>
      <c r="D8" s="25"/>
      <c r="E8" s="25"/>
      <c r="F8" s="25"/>
      <c r="G8" s="25"/>
      <c r="H8" s="25"/>
      <c r="I8" s="20">
        <f t="shared" si="0"/>
        <v>0</v>
      </c>
    </row>
    <row r="9" spans="1:9" ht="12.75">
      <c r="A9" s="4" t="s">
        <v>11</v>
      </c>
      <c r="B9" s="25"/>
      <c r="C9" s="25"/>
      <c r="D9" s="25"/>
      <c r="E9" s="25"/>
      <c r="F9" s="25"/>
      <c r="G9" s="25"/>
      <c r="H9" s="25"/>
      <c r="I9" s="20">
        <f t="shared" si="0"/>
        <v>0</v>
      </c>
    </row>
    <row r="10" spans="1:9" ht="12.75">
      <c r="A10" s="4" t="s">
        <v>12</v>
      </c>
      <c r="B10" s="25"/>
      <c r="C10" s="25"/>
      <c r="D10" s="25"/>
      <c r="E10" s="25"/>
      <c r="F10" s="25"/>
      <c r="G10" s="25"/>
      <c r="H10" s="25"/>
      <c r="I10" s="20">
        <f t="shared" si="0"/>
        <v>0</v>
      </c>
    </row>
    <row r="11" spans="1:9" ht="12.75">
      <c r="A11" s="4" t="s">
        <v>13</v>
      </c>
      <c r="B11" s="20">
        <f>SUM(B8:B10)</f>
        <v>0</v>
      </c>
      <c r="C11" s="20">
        <f aca="true" t="shared" si="1" ref="C11:H11">SUM(C8:C10)</f>
        <v>0</v>
      </c>
      <c r="D11" s="20">
        <f t="shared" si="1"/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0"/>
        <v>0</v>
      </c>
    </row>
    <row r="12" spans="1:9" ht="12.75">
      <c r="A12" s="4" t="s">
        <v>14</v>
      </c>
      <c r="B12" s="20">
        <f aca="true" t="shared" si="2" ref="B12:I12">SUM(B5+B6+B7+B11)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71</v>
      </c>
      <c r="C15" s="14" t="s">
        <v>70</v>
      </c>
      <c r="D15" s="14" t="s">
        <v>69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/>
      <c r="C16" s="25"/>
      <c r="D16" s="25"/>
      <c r="E16" s="25"/>
      <c r="F16" s="25"/>
      <c r="G16" s="25"/>
      <c r="H16" s="25"/>
      <c r="I16" s="20">
        <f aca="true" t="shared" si="3" ref="I16:I22">SUM(B16:H16)</f>
        <v>0</v>
      </c>
    </row>
    <row r="17" spans="1:9" ht="12.75">
      <c r="A17" s="4" t="s">
        <v>8</v>
      </c>
      <c r="B17" s="25"/>
      <c r="C17" s="25"/>
      <c r="D17" s="25"/>
      <c r="E17" s="25"/>
      <c r="F17" s="25"/>
      <c r="G17" s="25"/>
      <c r="H17" s="25"/>
      <c r="I17" s="20">
        <f t="shared" si="3"/>
        <v>0</v>
      </c>
    </row>
    <row r="18" spans="1:9" ht="12.75">
      <c r="A18" s="4" t="s">
        <v>9</v>
      </c>
      <c r="B18" s="25"/>
      <c r="C18" s="25"/>
      <c r="D18" s="25"/>
      <c r="E18" s="25"/>
      <c r="F18" s="25"/>
      <c r="G18" s="25"/>
      <c r="H18" s="25"/>
      <c r="I18" s="20">
        <f t="shared" si="3"/>
        <v>0</v>
      </c>
    </row>
    <row r="19" spans="1:9" ht="12.75">
      <c r="A19" s="4" t="s">
        <v>10</v>
      </c>
      <c r="B19" s="25"/>
      <c r="C19" s="25"/>
      <c r="D19" s="25"/>
      <c r="E19" s="25"/>
      <c r="F19" s="25"/>
      <c r="G19" s="25"/>
      <c r="H19" s="25"/>
      <c r="I19" s="20">
        <f t="shared" si="3"/>
        <v>0</v>
      </c>
    </row>
    <row r="20" spans="1:9" ht="12.75">
      <c r="A20" s="4" t="s">
        <v>11</v>
      </c>
      <c r="B20" s="25"/>
      <c r="C20" s="25"/>
      <c r="D20" s="25"/>
      <c r="E20" s="25"/>
      <c r="F20" s="25"/>
      <c r="G20" s="25"/>
      <c r="H20" s="25"/>
      <c r="I20" s="20">
        <f t="shared" si="3"/>
        <v>0</v>
      </c>
    </row>
    <row r="21" spans="1:9" ht="12.75">
      <c r="A21" s="4" t="s">
        <v>12</v>
      </c>
      <c r="B21" s="25"/>
      <c r="C21" s="25"/>
      <c r="D21" s="25"/>
      <c r="E21" s="25"/>
      <c r="F21" s="25"/>
      <c r="G21" s="25"/>
      <c r="H21" s="25"/>
      <c r="I21" s="20">
        <f t="shared" si="3"/>
        <v>0</v>
      </c>
    </row>
    <row r="22" spans="1:9" ht="12.75">
      <c r="A22" s="4" t="s">
        <v>13</v>
      </c>
      <c r="B22" s="20">
        <f aca="true" t="shared" si="4" ref="B22:H22">SUM(B19:B21)</f>
        <v>0</v>
      </c>
      <c r="C22" s="20">
        <f>SUM(C19:C21)</f>
        <v>0</v>
      </c>
      <c r="D22" s="20">
        <f t="shared" si="4"/>
        <v>0</v>
      </c>
      <c r="E22" s="20">
        <f>SUM(E19:E21)</f>
        <v>0</v>
      </c>
      <c r="F22" s="20">
        <f t="shared" si="4"/>
        <v>0</v>
      </c>
      <c r="G22" s="20">
        <f t="shared" si="4"/>
        <v>0</v>
      </c>
      <c r="H22" s="20">
        <f t="shared" si="4"/>
        <v>0</v>
      </c>
      <c r="I22" s="20">
        <f t="shared" si="3"/>
        <v>0</v>
      </c>
    </row>
    <row r="23" spans="1:9" ht="12.75">
      <c r="A23" s="4" t="s">
        <v>14</v>
      </c>
      <c r="B23" s="20">
        <f aca="true" t="shared" si="5" ref="B23:I23">SUM(B16+B17+B18+B22)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0">
        <f t="shared" si="5"/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71</v>
      </c>
      <c r="C26" s="14" t="s">
        <v>70</v>
      </c>
      <c r="D26" s="14" t="s">
        <v>69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/>
      <c r="C27" s="25"/>
      <c r="D27" s="25"/>
      <c r="E27" s="25"/>
      <c r="F27" s="25"/>
      <c r="G27" s="25"/>
      <c r="H27" s="25"/>
      <c r="I27" s="20">
        <f aca="true" t="shared" si="6" ref="I27:I32">SUM(B27:H27)</f>
        <v>0</v>
      </c>
    </row>
    <row r="28" spans="1:9" ht="12.75">
      <c r="A28" s="4" t="s">
        <v>8</v>
      </c>
      <c r="B28" s="25"/>
      <c r="C28" s="25"/>
      <c r="D28" s="25"/>
      <c r="E28" s="25"/>
      <c r="F28" s="25"/>
      <c r="G28" s="25"/>
      <c r="H28" s="25"/>
      <c r="I28" s="20">
        <f t="shared" si="6"/>
        <v>0</v>
      </c>
    </row>
    <row r="29" spans="1:9" ht="12.75">
      <c r="A29" s="4" t="s">
        <v>9</v>
      </c>
      <c r="B29" s="25"/>
      <c r="C29" s="25"/>
      <c r="D29" s="25"/>
      <c r="E29" s="25"/>
      <c r="F29" s="25"/>
      <c r="G29" s="25"/>
      <c r="H29" s="25"/>
      <c r="I29" s="20">
        <f t="shared" si="6"/>
        <v>0</v>
      </c>
    </row>
    <row r="30" spans="1:9" ht="12.75">
      <c r="A30" s="4" t="s">
        <v>10</v>
      </c>
      <c r="B30" s="25"/>
      <c r="C30" s="25"/>
      <c r="D30" s="25"/>
      <c r="E30" s="25"/>
      <c r="F30" s="25"/>
      <c r="G30" s="25"/>
      <c r="H30" s="25"/>
      <c r="I30" s="20">
        <f t="shared" si="6"/>
        <v>0</v>
      </c>
    </row>
    <row r="31" spans="1:9" ht="12.75">
      <c r="A31" s="4" t="s">
        <v>11</v>
      </c>
      <c r="B31" s="25"/>
      <c r="C31" s="25"/>
      <c r="D31" s="25"/>
      <c r="E31" s="25"/>
      <c r="F31" s="25"/>
      <c r="G31" s="25"/>
      <c r="H31" s="25"/>
      <c r="I31" s="20">
        <f t="shared" si="6"/>
        <v>0</v>
      </c>
    </row>
    <row r="32" spans="1:9" ht="12.75">
      <c r="A32" s="4" t="s">
        <v>12</v>
      </c>
      <c r="B32" s="25"/>
      <c r="C32" s="25"/>
      <c r="D32" s="25"/>
      <c r="E32" s="25"/>
      <c r="F32" s="25"/>
      <c r="G32" s="25"/>
      <c r="H32" s="25"/>
      <c r="I32" s="20">
        <f t="shared" si="6"/>
        <v>0</v>
      </c>
    </row>
    <row r="33" spans="1:9" ht="12.75">
      <c r="A33" s="4" t="s">
        <v>13</v>
      </c>
      <c r="B33" s="20">
        <f aca="true" t="shared" si="7" ref="B33:I33">SUM(B30:B32)</f>
        <v>0</v>
      </c>
      <c r="C33" s="20">
        <f t="shared" si="7"/>
        <v>0</v>
      </c>
      <c r="D33" s="20">
        <f t="shared" si="7"/>
        <v>0</v>
      </c>
      <c r="E33" s="20">
        <f t="shared" si="7"/>
        <v>0</v>
      </c>
      <c r="F33" s="20">
        <f t="shared" si="7"/>
        <v>0</v>
      </c>
      <c r="G33" s="20">
        <f t="shared" si="7"/>
        <v>0</v>
      </c>
      <c r="H33" s="20">
        <f t="shared" si="7"/>
        <v>0</v>
      </c>
      <c r="I33" s="20">
        <f t="shared" si="7"/>
        <v>0</v>
      </c>
    </row>
    <row r="34" spans="1:9" ht="12.75">
      <c r="A34" s="4" t="s">
        <v>14</v>
      </c>
      <c r="B34" s="20">
        <f aca="true" t="shared" si="8" ref="B34:I34">SUM(B27+B28+B29+B33)</f>
        <v>0</v>
      </c>
      <c r="C34" s="20">
        <f t="shared" si="8"/>
        <v>0</v>
      </c>
      <c r="D34" s="20">
        <f t="shared" si="8"/>
        <v>0</v>
      </c>
      <c r="E34" s="20">
        <f t="shared" si="8"/>
        <v>0</v>
      </c>
      <c r="F34" s="20">
        <f t="shared" si="8"/>
        <v>0</v>
      </c>
      <c r="G34" s="20">
        <f t="shared" si="8"/>
        <v>0</v>
      </c>
      <c r="H34" s="20">
        <f t="shared" si="8"/>
        <v>0</v>
      </c>
      <c r="I34" s="20">
        <f t="shared" si="8"/>
        <v>0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0</v>
      </c>
      <c r="D42" s="21">
        <f>I16</f>
        <v>0</v>
      </c>
      <c r="E42" s="21">
        <f>I17</f>
        <v>0</v>
      </c>
      <c r="F42" s="21">
        <f>I18</f>
        <v>0</v>
      </c>
      <c r="G42" s="21">
        <f>I22</f>
        <v>0</v>
      </c>
      <c r="H42" s="21">
        <f>I19</f>
        <v>0</v>
      </c>
      <c r="I42" s="21">
        <f>I20</f>
        <v>0</v>
      </c>
      <c r="J42" s="21">
        <f>I21</f>
        <v>0</v>
      </c>
      <c r="K42" s="21"/>
    </row>
    <row r="43" spans="1:11" ht="12.75">
      <c r="A43" t="s">
        <v>21</v>
      </c>
      <c r="C43" s="21">
        <f>SUM(D43:G43)</f>
        <v>0</v>
      </c>
      <c r="D43" s="21">
        <f>I5</f>
        <v>0</v>
      </c>
      <c r="E43" s="21">
        <f>I6</f>
        <v>0</v>
      </c>
      <c r="F43" s="21">
        <f>I7</f>
        <v>0</v>
      </c>
      <c r="G43" s="21">
        <f>I11</f>
        <v>0</v>
      </c>
      <c r="H43" s="21">
        <f>I8</f>
        <v>0</v>
      </c>
      <c r="I43" s="21">
        <f>I9</f>
        <v>0</v>
      </c>
      <c r="J43" s="21">
        <f>I10</f>
        <v>0</v>
      </c>
      <c r="K43" s="21"/>
    </row>
    <row r="44" spans="1:11" ht="12.75">
      <c r="A44" t="s">
        <v>22</v>
      </c>
      <c r="C44" s="22" t="e">
        <f aca="true" t="shared" si="9" ref="C44:J44">C43/C42</f>
        <v>#DIV/0!</v>
      </c>
      <c r="D44" s="22" t="e">
        <f t="shared" si="9"/>
        <v>#DIV/0!</v>
      </c>
      <c r="E44" s="22" t="e">
        <f t="shared" si="9"/>
        <v>#DIV/0!</v>
      </c>
      <c r="F44" s="22" t="e">
        <f t="shared" si="9"/>
        <v>#DIV/0!</v>
      </c>
      <c r="G44" s="22" t="e">
        <f t="shared" si="9"/>
        <v>#DIV/0!</v>
      </c>
      <c r="H44" s="22" t="e">
        <f t="shared" si="9"/>
        <v>#DIV/0!</v>
      </c>
      <c r="I44" s="22" t="e">
        <f t="shared" si="9"/>
        <v>#DIV/0!</v>
      </c>
      <c r="J44" s="22" t="e">
        <f t="shared" si="9"/>
        <v>#DIV/0!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0</v>
      </c>
      <c r="D47" s="21">
        <f>H16</f>
        <v>0</v>
      </c>
      <c r="E47" s="21">
        <f>H17</f>
        <v>0</v>
      </c>
      <c r="F47" s="21">
        <f>H18</f>
        <v>0</v>
      </c>
      <c r="G47" s="21">
        <f>H22</f>
        <v>0</v>
      </c>
      <c r="H47" s="21">
        <f>H19</f>
        <v>0</v>
      </c>
      <c r="I47" s="21">
        <f>H20</f>
        <v>0</v>
      </c>
      <c r="J47" s="21">
        <f>H21</f>
        <v>0</v>
      </c>
      <c r="K47" s="21"/>
    </row>
    <row r="48" spans="1:11" ht="12.75">
      <c r="A48" t="s">
        <v>21</v>
      </c>
      <c r="C48" s="21">
        <f>SUM(D48:G48)</f>
        <v>0</v>
      </c>
      <c r="D48" s="21">
        <f>H5</f>
        <v>0</v>
      </c>
      <c r="E48" s="21">
        <f>H6</f>
        <v>0</v>
      </c>
      <c r="F48" s="21">
        <f>H7</f>
        <v>0</v>
      </c>
      <c r="G48" s="21">
        <f>H11</f>
        <v>0</v>
      </c>
      <c r="H48" s="21">
        <f>H8</f>
        <v>0</v>
      </c>
      <c r="I48" s="21">
        <f>H9</f>
        <v>0</v>
      </c>
      <c r="J48" s="21">
        <f>H10</f>
        <v>0</v>
      </c>
      <c r="K48" s="21"/>
    </row>
    <row r="49" spans="1:11" ht="12.75">
      <c r="A49" t="s">
        <v>22</v>
      </c>
      <c r="C49" s="22" t="e">
        <f aca="true" t="shared" si="10" ref="C49:J49">C48/C47</f>
        <v>#DIV/0!</v>
      </c>
      <c r="D49" s="22" t="e">
        <f t="shared" si="10"/>
        <v>#DIV/0!</v>
      </c>
      <c r="E49" s="22" t="e">
        <f t="shared" si="10"/>
        <v>#DIV/0!</v>
      </c>
      <c r="F49" s="22" t="e">
        <f t="shared" si="10"/>
        <v>#DIV/0!</v>
      </c>
      <c r="G49" s="22" t="e">
        <f t="shared" si="10"/>
        <v>#DIV/0!</v>
      </c>
      <c r="H49" s="22" t="e">
        <f t="shared" si="10"/>
        <v>#DIV/0!</v>
      </c>
      <c r="I49" s="22" t="e">
        <f t="shared" si="10"/>
        <v>#DIV/0!</v>
      </c>
      <c r="J49" s="22" t="e">
        <f t="shared" si="10"/>
        <v>#DIV/0!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0</v>
      </c>
      <c r="D52" s="21">
        <f>SUM(B16:G16)</f>
        <v>0</v>
      </c>
      <c r="E52" s="21">
        <f>SUM(B17:G17)</f>
        <v>0</v>
      </c>
      <c r="F52" s="21">
        <f>SUM(B18:G18)</f>
        <v>0</v>
      </c>
      <c r="G52" s="21">
        <f>SUM(H52:J52)</f>
        <v>0</v>
      </c>
      <c r="H52" s="21">
        <f>SUM(B19:G19)</f>
        <v>0</v>
      </c>
      <c r="I52" s="21">
        <f>SUM(B20:G20)</f>
        <v>0</v>
      </c>
      <c r="J52" s="21">
        <f>SUM(B21:G21)</f>
        <v>0</v>
      </c>
      <c r="K52" s="21"/>
    </row>
    <row r="53" spans="1:11" ht="12.75">
      <c r="A53" t="s">
        <v>21</v>
      </c>
      <c r="C53" s="21">
        <f>SUM(B12:G12)</f>
        <v>0</v>
      </c>
      <c r="D53" s="21">
        <f>SUM(B5:G5)</f>
        <v>0</v>
      </c>
      <c r="E53" s="21">
        <f>SUM(B6:G6)</f>
        <v>0</v>
      </c>
      <c r="F53" s="21">
        <f>SUM(B7:G7)</f>
        <v>0</v>
      </c>
      <c r="G53" s="21">
        <f>SUM(H53:J53)</f>
        <v>0</v>
      </c>
      <c r="H53" s="21">
        <f>SUM(B8:G8)</f>
        <v>0</v>
      </c>
      <c r="I53" s="21">
        <f>SUM(B9:G9)</f>
        <v>0</v>
      </c>
      <c r="J53" s="21">
        <f>SUM(B10:G10)</f>
        <v>0</v>
      </c>
      <c r="K53" s="21"/>
    </row>
    <row r="54" spans="1:11" ht="12.75">
      <c r="A54" t="s">
        <v>22</v>
      </c>
      <c r="C54" s="22" t="e">
        <f aca="true" t="shared" si="11" ref="C54:J54">C53/C52</f>
        <v>#DIV/0!</v>
      </c>
      <c r="D54" s="22" t="e">
        <f t="shared" si="11"/>
        <v>#DIV/0!</v>
      </c>
      <c r="E54" s="22" t="e">
        <f t="shared" si="11"/>
        <v>#DIV/0!</v>
      </c>
      <c r="F54" s="22" t="e">
        <f t="shared" si="11"/>
        <v>#DIV/0!</v>
      </c>
      <c r="G54" s="22" t="e">
        <f t="shared" si="11"/>
        <v>#DIV/0!</v>
      </c>
      <c r="H54" s="22" t="e">
        <f t="shared" si="11"/>
        <v>#DIV/0!</v>
      </c>
      <c r="I54" s="22" t="e">
        <f t="shared" si="11"/>
        <v>#DIV/0!</v>
      </c>
      <c r="J54" s="22" t="e">
        <f t="shared" si="11"/>
        <v>#DIV/0!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0</v>
      </c>
      <c r="D61" s="21">
        <f>SUM(B16:G16)</f>
        <v>0</v>
      </c>
      <c r="E61" s="21">
        <f>SUM(B17:G17)</f>
        <v>0</v>
      </c>
      <c r="F61" s="21">
        <f>SUM(B18:G18)</f>
        <v>0</v>
      </c>
      <c r="G61" s="21">
        <f>SUM(H61:J61)</f>
        <v>0</v>
      </c>
      <c r="H61" s="21">
        <f>SUM(B19:G19)</f>
        <v>0</v>
      </c>
      <c r="I61" s="21">
        <f>SUM(B20:G20)</f>
        <v>0</v>
      </c>
      <c r="J61" s="21">
        <f>SUM(B21:G21)</f>
        <v>0</v>
      </c>
      <c r="K61" s="21"/>
    </row>
    <row r="62" spans="1:11" ht="12.75">
      <c r="A62" t="s">
        <v>21</v>
      </c>
      <c r="C62" s="21">
        <f>SUM(B12:G12)</f>
        <v>0</v>
      </c>
      <c r="D62" s="21">
        <f>SUM(B5:G5)</f>
        <v>0</v>
      </c>
      <c r="E62" s="21">
        <f>SUM(B6:G6)</f>
        <v>0</v>
      </c>
      <c r="F62" s="21">
        <f>SUM(B7:G7)</f>
        <v>0</v>
      </c>
      <c r="G62" s="21">
        <f>SUM(H62:J62)</f>
        <v>0</v>
      </c>
      <c r="H62" s="21">
        <f>SUM(B8:G8)</f>
        <v>0</v>
      </c>
      <c r="I62" s="21">
        <f>SUM(B9:G9)</f>
        <v>0</v>
      </c>
      <c r="J62" s="21">
        <f>SUM(B10:G10)</f>
        <v>0</v>
      </c>
      <c r="K62" s="21"/>
    </row>
    <row r="63" spans="1:11" ht="12.75">
      <c r="A63" t="s">
        <v>22</v>
      </c>
      <c r="C63" s="22" t="e">
        <f aca="true" t="shared" si="12" ref="C63:J63">C62/C61</f>
        <v>#DIV/0!</v>
      </c>
      <c r="D63" s="22" t="e">
        <f t="shared" si="12"/>
        <v>#DIV/0!</v>
      </c>
      <c r="E63" s="22" t="e">
        <f t="shared" si="12"/>
        <v>#DIV/0!</v>
      </c>
      <c r="F63" s="22" t="e">
        <f t="shared" si="12"/>
        <v>#DIV/0!</v>
      </c>
      <c r="G63" s="22" t="e">
        <f t="shared" si="12"/>
        <v>#DIV/0!</v>
      </c>
      <c r="H63" s="22" t="e">
        <f t="shared" si="12"/>
        <v>#DIV/0!</v>
      </c>
      <c r="I63" s="22" t="e">
        <f t="shared" si="12"/>
        <v>#DIV/0!</v>
      </c>
      <c r="J63" s="22" t="e">
        <f t="shared" si="12"/>
        <v>#DIV/0!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0</v>
      </c>
      <c r="D66" s="21">
        <f>SUM(F16:G16)</f>
        <v>0</v>
      </c>
      <c r="E66" s="21">
        <f>SUM(F17:G17)</f>
        <v>0</v>
      </c>
      <c r="F66" s="21">
        <f>SUM(F18:G18)</f>
        <v>0</v>
      </c>
      <c r="G66" s="21">
        <f>SUM(H66:J66)</f>
        <v>0</v>
      </c>
      <c r="H66" s="21">
        <f>SUM(F19:G19)</f>
        <v>0</v>
      </c>
      <c r="I66" s="21">
        <f>SUM(F20:G20)</f>
        <v>0</v>
      </c>
      <c r="J66" s="21">
        <f>SUM(F21:G21)</f>
        <v>0</v>
      </c>
      <c r="K66" s="21"/>
    </row>
    <row r="67" spans="1:11" ht="12.75">
      <c r="A67" t="s">
        <v>21</v>
      </c>
      <c r="C67" s="21">
        <f>SUM(F12:G12)</f>
        <v>0</v>
      </c>
      <c r="D67" s="21">
        <f>SUM(F5:G5)</f>
        <v>0</v>
      </c>
      <c r="E67" s="21">
        <f>SUM(F6:G6)</f>
        <v>0</v>
      </c>
      <c r="F67" s="21">
        <f>SUM(F7:G7)</f>
        <v>0</v>
      </c>
      <c r="G67" s="21">
        <f>SUM(H67:J67)</f>
        <v>0</v>
      </c>
      <c r="H67" s="21">
        <f>SUM(F8:G8)</f>
        <v>0</v>
      </c>
      <c r="I67" s="21">
        <f>SUM(F9:G9)</f>
        <v>0</v>
      </c>
      <c r="J67" s="21">
        <f>SUM(F10:G10)</f>
        <v>0</v>
      </c>
      <c r="K67" s="21"/>
    </row>
    <row r="68" spans="1:11" ht="12.75">
      <c r="A68" t="s">
        <v>22</v>
      </c>
      <c r="C68" s="22" t="e">
        <f aca="true" t="shared" si="13" ref="C68:J68">C67/C66</f>
        <v>#DIV/0!</v>
      </c>
      <c r="D68" s="22" t="e">
        <f t="shared" si="13"/>
        <v>#DIV/0!</v>
      </c>
      <c r="E68" s="22" t="e">
        <f t="shared" si="13"/>
        <v>#DIV/0!</v>
      </c>
      <c r="F68" s="22" t="e">
        <f t="shared" si="13"/>
        <v>#DIV/0!</v>
      </c>
      <c r="G68" s="22" t="e">
        <f t="shared" si="13"/>
        <v>#DIV/0!</v>
      </c>
      <c r="H68" s="22" t="e">
        <f t="shared" si="13"/>
        <v>#DIV/0!</v>
      </c>
      <c r="I68" s="22" t="e">
        <f t="shared" si="13"/>
        <v>#DIV/0!</v>
      </c>
      <c r="J68" s="22" t="e">
        <f t="shared" si="13"/>
        <v>#DIV/0!</v>
      </c>
      <c r="K68" s="22"/>
    </row>
    <row r="70" ht="12.75">
      <c r="A70" s="5" t="s">
        <v>71</v>
      </c>
    </row>
    <row r="71" spans="1:11" ht="12.75">
      <c r="A71" t="s">
        <v>20</v>
      </c>
      <c r="C71" s="21">
        <f>B23</f>
        <v>0</v>
      </c>
      <c r="D71" s="21">
        <f>B16</f>
        <v>0</v>
      </c>
      <c r="E71" s="21">
        <f>B17</f>
        <v>0</v>
      </c>
      <c r="F71" s="21">
        <f>B18</f>
        <v>0</v>
      </c>
      <c r="G71" s="21">
        <f>SUM(H71:J71)</f>
        <v>0</v>
      </c>
      <c r="H71" s="21">
        <f>B19</f>
        <v>0</v>
      </c>
      <c r="I71" s="21">
        <f>B20</f>
        <v>0</v>
      </c>
      <c r="J71" s="21">
        <f>B21</f>
        <v>0</v>
      </c>
      <c r="K71" s="21"/>
    </row>
    <row r="72" spans="1:11" ht="12.75">
      <c r="A72" t="s">
        <v>21</v>
      </c>
      <c r="C72" s="21">
        <f>B12</f>
        <v>0</v>
      </c>
      <c r="D72" s="21">
        <f>B5</f>
        <v>0</v>
      </c>
      <c r="E72" s="21">
        <f>B6</f>
        <v>0</v>
      </c>
      <c r="F72" s="21">
        <f>B7</f>
        <v>0</v>
      </c>
      <c r="G72" s="21">
        <f>SUM(H72:J72)</f>
        <v>0</v>
      </c>
      <c r="H72" s="21">
        <f>B8</f>
        <v>0</v>
      </c>
      <c r="I72" s="21">
        <f>B9</f>
        <v>0</v>
      </c>
      <c r="J72" s="21">
        <f>B10</f>
        <v>0</v>
      </c>
      <c r="K72" s="21"/>
    </row>
    <row r="73" spans="1:11" ht="12.75">
      <c r="A73" t="s">
        <v>22</v>
      </c>
      <c r="C73" s="22" t="e">
        <f aca="true" t="shared" si="14" ref="C73:J73">C72/C71</f>
        <v>#DIV/0!</v>
      </c>
      <c r="D73" s="22" t="e">
        <f t="shared" si="14"/>
        <v>#DIV/0!</v>
      </c>
      <c r="E73" s="22" t="e">
        <f t="shared" si="14"/>
        <v>#DIV/0!</v>
      </c>
      <c r="F73" s="22" t="e">
        <f t="shared" si="14"/>
        <v>#DIV/0!</v>
      </c>
      <c r="G73" s="22" t="e">
        <f t="shared" si="14"/>
        <v>#DIV/0!</v>
      </c>
      <c r="H73" s="22" t="e">
        <f t="shared" si="14"/>
        <v>#DIV/0!</v>
      </c>
      <c r="I73" s="22" t="e">
        <f t="shared" si="14"/>
        <v>#DIV/0!</v>
      </c>
      <c r="J73" s="22" t="e">
        <f t="shared" si="14"/>
        <v>#DIV/0!</v>
      </c>
      <c r="K73" s="22"/>
    </row>
    <row r="75" ht="12.75">
      <c r="A75" s="5" t="s">
        <v>70</v>
      </c>
    </row>
    <row r="76" spans="1:11" ht="12.75">
      <c r="A76" t="s">
        <v>20</v>
      </c>
      <c r="C76" s="21">
        <f>C23</f>
        <v>0</v>
      </c>
      <c r="D76" s="21">
        <f>C16</f>
        <v>0</v>
      </c>
      <c r="E76" s="21">
        <f>C17</f>
        <v>0</v>
      </c>
      <c r="F76" s="21">
        <f>C18</f>
        <v>0</v>
      </c>
      <c r="G76" s="21">
        <f>SUM(H76:J76)</f>
        <v>0</v>
      </c>
      <c r="H76" s="21">
        <f>C19</f>
        <v>0</v>
      </c>
      <c r="I76" s="21">
        <f>C20</f>
        <v>0</v>
      </c>
      <c r="J76" s="21">
        <f>C21</f>
        <v>0</v>
      </c>
      <c r="K76" s="21"/>
    </row>
    <row r="77" spans="1:11" ht="12.75">
      <c r="A77" t="s">
        <v>21</v>
      </c>
      <c r="C77" s="21">
        <f>C12</f>
        <v>0</v>
      </c>
      <c r="D77" s="21">
        <f>C5</f>
        <v>0</v>
      </c>
      <c r="E77" s="21">
        <f>C6</f>
        <v>0</v>
      </c>
      <c r="F77" s="21">
        <f>C7</f>
        <v>0</v>
      </c>
      <c r="G77" s="21">
        <f>SUM(H77:J77)</f>
        <v>0</v>
      </c>
      <c r="H77" s="21">
        <f>C8</f>
        <v>0</v>
      </c>
      <c r="I77" s="21">
        <f>C9</f>
        <v>0</v>
      </c>
      <c r="J77" s="21">
        <f>C10</f>
        <v>0</v>
      </c>
      <c r="K77" s="21"/>
    </row>
    <row r="78" spans="1:11" ht="12.75">
      <c r="A78" t="s">
        <v>22</v>
      </c>
      <c r="C78" s="22" t="e">
        <f aca="true" t="shared" si="15" ref="C78:J78">C77/C76</f>
        <v>#DIV/0!</v>
      </c>
      <c r="D78" s="22" t="e">
        <f t="shared" si="15"/>
        <v>#DIV/0!</v>
      </c>
      <c r="E78" s="22" t="e">
        <f t="shared" si="15"/>
        <v>#DIV/0!</v>
      </c>
      <c r="F78" s="22" t="e">
        <f t="shared" si="15"/>
        <v>#DIV/0!</v>
      </c>
      <c r="G78" s="22" t="e">
        <f t="shared" si="15"/>
        <v>#DIV/0!</v>
      </c>
      <c r="H78" s="22" t="e">
        <f t="shared" si="15"/>
        <v>#DIV/0!</v>
      </c>
      <c r="I78" s="22" t="e">
        <f t="shared" si="15"/>
        <v>#DIV/0!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0</v>
      </c>
      <c r="D81" s="21">
        <f>E16</f>
        <v>0</v>
      </c>
      <c r="E81" s="21">
        <f>E17</f>
        <v>0</v>
      </c>
      <c r="F81" s="21">
        <f>E18</f>
        <v>0</v>
      </c>
      <c r="G81" s="21">
        <f>SUM(H81:J81)</f>
        <v>0</v>
      </c>
      <c r="H81" s="21">
        <f>E19</f>
        <v>0</v>
      </c>
      <c r="I81" s="21">
        <f>E20</f>
        <v>0</v>
      </c>
      <c r="J81" s="21">
        <f>E21</f>
        <v>0</v>
      </c>
      <c r="K81" s="21"/>
    </row>
    <row r="82" spans="1:11" ht="12.75">
      <c r="A82" t="s">
        <v>21</v>
      </c>
      <c r="C82" s="21">
        <f>E12</f>
        <v>0</v>
      </c>
      <c r="D82" s="21">
        <f>E5</f>
        <v>0</v>
      </c>
      <c r="E82" s="21">
        <f>E6</f>
        <v>0</v>
      </c>
      <c r="F82" s="21">
        <f>E7</f>
        <v>0</v>
      </c>
      <c r="G82" s="21">
        <f>SUM(H82:J82)</f>
        <v>0</v>
      </c>
      <c r="H82" s="21">
        <f>E8</f>
        <v>0</v>
      </c>
      <c r="I82" s="21">
        <f>E9</f>
        <v>0</v>
      </c>
      <c r="J82" s="21">
        <f>E10</f>
        <v>0</v>
      </c>
      <c r="K82" s="21"/>
    </row>
    <row r="83" spans="1:11" ht="12.75">
      <c r="A83" t="s">
        <v>22</v>
      </c>
      <c r="C83" s="22" t="e">
        <f aca="true" t="shared" si="16" ref="C83:J83">C82/C81</f>
        <v>#DIV/0!</v>
      </c>
      <c r="D83" s="22" t="e">
        <f t="shared" si="16"/>
        <v>#DIV/0!</v>
      </c>
      <c r="E83" s="22" t="e">
        <f t="shared" si="16"/>
        <v>#DIV/0!</v>
      </c>
      <c r="F83" s="22" t="e">
        <f t="shared" si="16"/>
        <v>#DIV/0!</v>
      </c>
      <c r="G83" s="22" t="e">
        <f t="shared" si="16"/>
        <v>#DIV/0!</v>
      </c>
      <c r="H83" s="22" t="e">
        <f t="shared" si="16"/>
        <v>#DIV/0!</v>
      </c>
      <c r="I83" s="22" t="e">
        <f t="shared" si="16"/>
        <v>#DIV/0!</v>
      </c>
      <c r="J83" s="22" t="e">
        <f t="shared" si="16"/>
        <v>#DIV/0!</v>
      </c>
      <c r="K83" s="8"/>
    </row>
    <row r="85" ht="12.75">
      <c r="A85" s="18" t="s">
        <v>69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0</v>
      </c>
      <c r="D94" s="21"/>
      <c r="E94" s="21">
        <f>SUM(E95:E96)</f>
        <v>0</v>
      </c>
      <c r="F94" s="22" t="e">
        <f>C94/E94</f>
        <v>#DIV/0!</v>
      </c>
      <c r="G94" s="21">
        <f>SUM(G95:G96)</f>
        <v>0</v>
      </c>
      <c r="H94" s="22" t="e">
        <f>C94/G94</f>
        <v>#DIV/0!</v>
      </c>
    </row>
    <row r="95" spans="1:8" ht="12.75">
      <c r="A95" t="s">
        <v>23</v>
      </c>
      <c r="C95" s="21">
        <f>H34</f>
        <v>0</v>
      </c>
      <c r="D95" s="21"/>
      <c r="E95" s="21">
        <f>H23</f>
        <v>0</v>
      </c>
      <c r="F95" s="22" t="e">
        <f>C95/E95</f>
        <v>#DIV/0!</v>
      </c>
      <c r="G95" s="21">
        <f>H12</f>
        <v>0</v>
      </c>
      <c r="H95" s="22" t="e">
        <f>C95/G95</f>
        <v>#DIV/0!</v>
      </c>
    </row>
    <row r="96" spans="1:8" ht="12.75">
      <c r="A96" t="s">
        <v>34</v>
      </c>
      <c r="C96" s="21">
        <f>SUM(B34:G34)</f>
        <v>0</v>
      </c>
      <c r="D96" s="21"/>
      <c r="E96" s="21">
        <f>SUM(B23:G23)</f>
        <v>0</v>
      </c>
      <c r="F96" s="22" t="e">
        <f>C96/E96</f>
        <v>#DIV/0!</v>
      </c>
      <c r="G96" s="21">
        <f>SUM(B12:G12)</f>
        <v>0</v>
      </c>
      <c r="H96" s="22" t="e">
        <f>C96/G96</f>
        <v>#DIV/0!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0</v>
      </c>
      <c r="D98" s="21"/>
      <c r="E98" s="21">
        <f>SUM(E99:E100)</f>
        <v>0</v>
      </c>
      <c r="F98" s="22" t="e">
        <f>C98/E98</f>
        <v>#DIV/0!</v>
      </c>
      <c r="G98" s="21">
        <f>SUM(G99:G100)</f>
        <v>0</v>
      </c>
      <c r="H98" s="22" t="e">
        <f>C98/G98</f>
        <v>#DIV/0!</v>
      </c>
    </row>
    <row r="99" spans="1:8" ht="12.75">
      <c r="A99" t="s">
        <v>23</v>
      </c>
      <c r="C99" s="21">
        <f>H27</f>
        <v>0</v>
      </c>
      <c r="D99" s="21"/>
      <c r="E99" s="21">
        <f>H16</f>
        <v>0</v>
      </c>
      <c r="F99" s="22" t="e">
        <f>C99/E99</f>
        <v>#DIV/0!</v>
      </c>
      <c r="G99" s="21">
        <f>H5</f>
        <v>0</v>
      </c>
      <c r="H99" s="22" t="e">
        <f>C99/G99</f>
        <v>#DIV/0!</v>
      </c>
    </row>
    <row r="100" spans="1:8" ht="12.75">
      <c r="A100" t="s">
        <v>34</v>
      </c>
      <c r="C100" s="21">
        <f>SUM(B27:G27)</f>
        <v>0</v>
      </c>
      <c r="D100" s="21"/>
      <c r="E100" s="21">
        <f>SUM(B16:G16)</f>
        <v>0</v>
      </c>
      <c r="F100" s="22" t="e">
        <f>C100/E100</f>
        <v>#DIV/0!</v>
      </c>
      <c r="G100" s="21">
        <f>SUM(B5:G5)</f>
        <v>0</v>
      </c>
      <c r="H100" s="22" t="e">
        <f>C100/G100</f>
        <v>#DIV/0!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0</v>
      </c>
      <c r="D102" s="21"/>
      <c r="E102" s="21">
        <f>SUM(E103:E104)</f>
        <v>0</v>
      </c>
      <c r="F102" s="22" t="e">
        <f>C102/E102</f>
        <v>#DIV/0!</v>
      </c>
      <c r="G102" s="21">
        <f>SUM(G103:G104)</f>
        <v>0</v>
      </c>
      <c r="H102" s="22" t="e">
        <f>C102/G102</f>
        <v>#DIV/0!</v>
      </c>
    </row>
    <row r="103" spans="1:8" ht="12.75">
      <c r="A103" t="s">
        <v>23</v>
      </c>
      <c r="C103" s="21">
        <f>H28</f>
        <v>0</v>
      </c>
      <c r="D103" s="21"/>
      <c r="E103" s="21">
        <f>H17</f>
        <v>0</v>
      </c>
      <c r="F103" s="22" t="e">
        <f>C103/E103</f>
        <v>#DIV/0!</v>
      </c>
      <c r="G103" s="21">
        <f>H6</f>
        <v>0</v>
      </c>
      <c r="H103" s="22" t="e">
        <f>C103/G103</f>
        <v>#DIV/0!</v>
      </c>
    </row>
    <row r="104" spans="1:8" ht="12.75">
      <c r="A104" t="s">
        <v>34</v>
      </c>
      <c r="C104" s="21">
        <f>SUM(B28:G28)</f>
        <v>0</v>
      </c>
      <c r="D104" s="21"/>
      <c r="E104" s="21">
        <f>SUM(B17:G17)</f>
        <v>0</v>
      </c>
      <c r="F104" s="22" t="e">
        <f>C104/E104</f>
        <v>#DIV/0!</v>
      </c>
      <c r="G104" s="21">
        <f>SUM(B6:G6)</f>
        <v>0</v>
      </c>
      <c r="H104" s="22" t="e">
        <f>C104/G104</f>
        <v>#DIV/0!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0</v>
      </c>
      <c r="D106" s="21"/>
      <c r="E106" s="21">
        <f>SUM(E107:E108)</f>
        <v>0</v>
      </c>
      <c r="F106" s="22" t="e">
        <f>C106/E106</f>
        <v>#DIV/0!</v>
      </c>
      <c r="G106" s="21">
        <f>SUM(G107:G108)</f>
        <v>0</v>
      </c>
      <c r="H106" s="22" t="e">
        <f>C106/G106</f>
        <v>#DIV/0!</v>
      </c>
    </row>
    <row r="107" spans="1:8" ht="12.75">
      <c r="A107" t="s">
        <v>23</v>
      </c>
      <c r="C107" s="21">
        <f>H29</f>
        <v>0</v>
      </c>
      <c r="D107" s="21"/>
      <c r="E107" s="21">
        <f>H18</f>
        <v>0</v>
      </c>
      <c r="F107" s="22" t="e">
        <f>C107/E107</f>
        <v>#DIV/0!</v>
      </c>
      <c r="G107" s="21">
        <f>H7</f>
        <v>0</v>
      </c>
      <c r="H107" s="22" t="e">
        <f>C107/G107</f>
        <v>#DIV/0!</v>
      </c>
    </row>
    <row r="108" spans="1:8" ht="12.75">
      <c r="A108" t="s">
        <v>34</v>
      </c>
      <c r="C108" s="21">
        <f>SUM(B29:G29)</f>
        <v>0</v>
      </c>
      <c r="D108" s="21"/>
      <c r="E108" s="21">
        <f>SUM(B18:G18)</f>
        <v>0</v>
      </c>
      <c r="F108" s="22" t="e">
        <f>C108/E108</f>
        <v>#DIV/0!</v>
      </c>
      <c r="G108" s="21">
        <f>SUM(B7:G7)</f>
        <v>0</v>
      </c>
      <c r="H108" s="22" t="e">
        <f>C108/G108</f>
        <v>#DIV/0!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0</v>
      </c>
      <c r="D110" s="21"/>
      <c r="E110" s="21">
        <f>SUM(E111:E112)</f>
        <v>0</v>
      </c>
      <c r="F110" s="22" t="e">
        <f>C110/E110</f>
        <v>#DIV/0!</v>
      </c>
      <c r="G110" s="21">
        <f>SUM(G111:G112)</f>
        <v>0</v>
      </c>
      <c r="H110" s="22" t="e">
        <f>C110/G110</f>
        <v>#DIV/0!</v>
      </c>
    </row>
    <row r="111" spans="1:8" ht="12.75">
      <c r="A111" s="11" t="s">
        <v>23</v>
      </c>
      <c r="C111" s="21">
        <f>H33</f>
        <v>0</v>
      </c>
      <c r="D111" s="21"/>
      <c r="E111" s="21">
        <f>H22</f>
        <v>0</v>
      </c>
      <c r="F111" s="22" t="e">
        <f>C111/E111</f>
        <v>#DIV/0!</v>
      </c>
      <c r="G111" s="21">
        <f>H11</f>
        <v>0</v>
      </c>
      <c r="H111" s="22" t="e">
        <f>C111/G111</f>
        <v>#DIV/0!</v>
      </c>
    </row>
    <row r="112" spans="1:8" ht="12.75">
      <c r="A112" s="11" t="s">
        <v>34</v>
      </c>
      <c r="C112" s="21">
        <f>SUM(B33:G33)</f>
        <v>0</v>
      </c>
      <c r="D112" s="21"/>
      <c r="E112" s="21">
        <f>SUM(B22:G22)</f>
        <v>0</v>
      </c>
      <c r="F112" s="22" t="e">
        <f>C112/E112</f>
        <v>#DIV/0!</v>
      </c>
      <c r="G112" s="21">
        <f>SUM(B11:G11)</f>
        <v>0</v>
      </c>
      <c r="H112" s="22" t="e">
        <f>C112/G112</f>
        <v>#DIV/0!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0</v>
      </c>
      <c r="D114" s="21"/>
      <c r="E114" s="21">
        <f>SUM(E115:E116)</f>
        <v>0</v>
      </c>
      <c r="F114" s="22" t="e">
        <f>C114/E114</f>
        <v>#DIV/0!</v>
      </c>
      <c r="G114" s="21">
        <f>SUM(G115:G116)</f>
        <v>0</v>
      </c>
      <c r="H114" s="22" t="e">
        <f>C114/G114</f>
        <v>#DIV/0!</v>
      </c>
    </row>
    <row r="115" spans="1:8" ht="12.75">
      <c r="A115" t="s">
        <v>23</v>
      </c>
      <c r="C115" s="21">
        <f>H30</f>
        <v>0</v>
      </c>
      <c r="D115" s="21"/>
      <c r="E115" s="21">
        <f>H19</f>
        <v>0</v>
      </c>
      <c r="F115" s="22" t="e">
        <f>C115/E115</f>
        <v>#DIV/0!</v>
      </c>
      <c r="G115" s="21">
        <f>H8</f>
        <v>0</v>
      </c>
      <c r="H115" s="22" t="e">
        <f>C115/G115</f>
        <v>#DIV/0!</v>
      </c>
    </row>
    <row r="116" spans="1:8" ht="12.75">
      <c r="A116" t="s">
        <v>34</v>
      </c>
      <c r="C116" s="21">
        <f>SUM(B30:G30)</f>
        <v>0</v>
      </c>
      <c r="D116" s="21"/>
      <c r="E116" s="21">
        <f>SUM(B19:G19)</f>
        <v>0</v>
      </c>
      <c r="F116" s="22" t="e">
        <f>C116/E116</f>
        <v>#DIV/0!</v>
      </c>
      <c r="G116" s="21">
        <f>SUM(B8:G8)</f>
        <v>0</v>
      </c>
      <c r="H116" s="22" t="e">
        <f>C116/G116</f>
        <v>#DIV/0!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0</v>
      </c>
      <c r="D118" s="21"/>
      <c r="E118" s="21">
        <f>SUM(E119:E120)</f>
        <v>0</v>
      </c>
      <c r="F118" s="22" t="e">
        <f>C118/E118</f>
        <v>#DIV/0!</v>
      </c>
      <c r="G118" s="21">
        <f>SUM(G119:G120)</f>
        <v>0</v>
      </c>
      <c r="H118" s="22" t="e">
        <f>C118/G118</f>
        <v>#DIV/0!</v>
      </c>
    </row>
    <row r="119" spans="1:8" ht="12.75">
      <c r="A119" t="s">
        <v>23</v>
      </c>
      <c r="C119" s="21">
        <f>H31</f>
        <v>0</v>
      </c>
      <c r="D119" s="21"/>
      <c r="E119" s="21">
        <f>H20</f>
        <v>0</v>
      </c>
      <c r="F119" s="22" t="e">
        <f>C119/E119</f>
        <v>#DIV/0!</v>
      </c>
      <c r="G119" s="21">
        <f>H9</f>
        <v>0</v>
      </c>
      <c r="H119" s="22" t="e">
        <f>C119/G119</f>
        <v>#DIV/0!</v>
      </c>
    </row>
    <row r="120" spans="1:8" ht="12.75">
      <c r="A120" t="s">
        <v>34</v>
      </c>
      <c r="C120" s="21">
        <f>SUM(B31:G31)</f>
        <v>0</v>
      </c>
      <c r="D120" s="21"/>
      <c r="E120" s="21">
        <f>SUM(B20:G20)</f>
        <v>0</v>
      </c>
      <c r="F120" s="22" t="e">
        <f>C120/E120</f>
        <v>#DIV/0!</v>
      </c>
      <c r="G120" s="21">
        <f>SUM(B9:G9)</f>
        <v>0</v>
      </c>
      <c r="H120" s="22" t="e">
        <f>C120/G120</f>
        <v>#DIV/0!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0</v>
      </c>
      <c r="D122" s="21"/>
      <c r="E122" s="21">
        <f>SUM(E123:E124)</f>
        <v>0</v>
      </c>
      <c r="F122" s="22" t="e">
        <f>C122/E122</f>
        <v>#DIV/0!</v>
      </c>
      <c r="G122" s="21">
        <f>SUM(G123:G124)</f>
        <v>0</v>
      </c>
      <c r="H122" s="22" t="e">
        <f>C122/G122</f>
        <v>#DIV/0!</v>
      </c>
    </row>
    <row r="123" spans="1:8" ht="12.75">
      <c r="A123" t="s">
        <v>23</v>
      </c>
      <c r="C123" s="21">
        <f>H32</f>
        <v>0</v>
      </c>
      <c r="D123" s="21"/>
      <c r="E123" s="21">
        <f>H21</f>
        <v>0</v>
      </c>
      <c r="F123" s="22" t="e">
        <f>C123/E123</f>
        <v>#DIV/0!</v>
      </c>
      <c r="G123" s="21">
        <f>H10</f>
        <v>0</v>
      </c>
      <c r="H123" s="22" t="e">
        <f>C123/G123</f>
        <v>#DIV/0!</v>
      </c>
    </row>
    <row r="124" spans="1:8" ht="12.75">
      <c r="A124" t="s">
        <v>34</v>
      </c>
      <c r="C124" s="21">
        <f>SUM(B32:G32)</f>
        <v>0</v>
      </c>
      <c r="D124" s="21"/>
      <c r="E124" s="21">
        <f>SUM(B21:G21)</f>
        <v>0</v>
      </c>
      <c r="F124" s="22" t="e">
        <f>C124/E124</f>
        <v>#DIV/0!</v>
      </c>
      <c r="G124" s="21">
        <f>SUM(B10:G10)</f>
        <v>0</v>
      </c>
      <c r="H124" s="22" t="e">
        <f>C124/G124</f>
        <v>#DIV/0!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0</v>
      </c>
      <c r="D130" s="21"/>
      <c r="E130" s="21">
        <f aca="true" t="shared" si="19" ref="E130:K130">SUM(E131:E134)</f>
        <v>0</v>
      </c>
      <c r="F130" s="21">
        <f t="shared" si="19"/>
        <v>0</v>
      </c>
      <c r="G130" s="21">
        <f t="shared" si="19"/>
        <v>0</v>
      </c>
      <c r="H130" s="21">
        <f t="shared" si="19"/>
        <v>0</v>
      </c>
      <c r="I130" s="21">
        <f t="shared" si="19"/>
        <v>0</v>
      </c>
      <c r="J130" s="21">
        <f t="shared" si="19"/>
        <v>0</v>
      </c>
      <c r="K130" s="21">
        <f t="shared" si="19"/>
        <v>0</v>
      </c>
    </row>
    <row r="131" spans="1:11" ht="12.75">
      <c r="A131" t="s">
        <v>4</v>
      </c>
      <c r="C131" s="21">
        <f t="shared" si="18"/>
        <v>0</v>
      </c>
      <c r="D131" s="21"/>
      <c r="E131" s="21">
        <f>SUM(F27:G27)</f>
        <v>0</v>
      </c>
      <c r="F131" s="21">
        <f>SUM(F28:G28)</f>
        <v>0</v>
      </c>
      <c r="G131" s="21">
        <f>SUM(F29:G29)</f>
        <v>0</v>
      </c>
      <c r="H131" s="21">
        <f>SUM(I131:K131)</f>
        <v>0</v>
      </c>
      <c r="I131" s="21">
        <f>SUM(F30:G30)</f>
        <v>0</v>
      </c>
      <c r="J131" s="21">
        <f>SUM(F31:G31)</f>
        <v>0</v>
      </c>
      <c r="K131" s="21">
        <f>SUM(F32:G32)</f>
        <v>0</v>
      </c>
    </row>
    <row r="132" spans="1:11" ht="12.75">
      <c r="A132" t="s">
        <v>71</v>
      </c>
      <c r="C132" s="21">
        <f t="shared" si="18"/>
        <v>0</v>
      </c>
      <c r="D132" s="21"/>
      <c r="E132" s="21">
        <f>B27</f>
        <v>0</v>
      </c>
      <c r="F132" s="21">
        <f>B28</f>
        <v>0</v>
      </c>
      <c r="G132" s="21">
        <f>B29</f>
        <v>0</v>
      </c>
      <c r="H132" s="21">
        <f>SUM(I132:K132)</f>
        <v>0</v>
      </c>
      <c r="I132" s="21">
        <f>B30</f>
        <v>0</v>
      </c>
      <c r="J132" s="21">
        <f>B31</f>
        <v>0</v>
      </c>
      <c r="K132" s="21">
        <f>B32</f>
        <v>0</v>
      </c>
    </row>
    <row r="133" spans="1:11" ht="12.75">
      <c r="A133" t="s">
        <v>70</v>
      </c>
      <c r="C133" s="21">
        <f t="shared" si="18"/>
        <v>0</v>
      </c>
      <c r="D133" s="21"/>
      <c r="E133" s="21">
        <f>C27</f>
        <v>0</v>
      </c>
      <c r="F133" s="21">
        <f>C28</f>
        <v>0</v>
      </c>
      <c r="G133" s="21">
        <f>C29</f>
        <v>0</v>
      </c>
      <c r="H133" s="21">
        <f>SUM(I133:K133)</f>
        <v>0</v>
      </c>
      <c r="I133" s="21">
        <f>C30</f>
        <v>0</v>
      </c>
      <c r="J133" s="21">
        <f>C31</f>
        <v>0</v>
      </c>
      <c r="K133" s="21">
        <f>C32</f>
        <v>0</v>
      </c>
    </row>
    <row r="134" spans="1:11" ht="12.75">
      <c r="A134" t="s">
        <v>2</v>
      </c>
      <c r="C134" s="21">
        <f t="shared" si="18"/>
        <v>0</v>
      </c>
      <c r="D134" s="21"/>
      <c r="E134" s="21">
        <f>E27</f>
        <v>0</v>
      </c>
      <c r="F134" s="21">
        <f>E28</f>
        <v>0</v>
      </c>
      <c r="G134" s="21">
        <f>E29</f>
        <v>0</v>
      </c>
      <c r="H134" s="21">
        <f>SUM(I134:K134)</f>
        <v>0</v>
      </c>
      <c r="I134" s="21">
        <f>E30</f>
        <v>0</v>
      </c>
      <c r="J134" s="21">
        <f>E31</f>
        <v>0</v>
      </c>
      <c r="K134" s="21">
        <f>E32</f>
        <v>0</v>
      </c>
    </row>
    <row r="135" spans="1:11" ht="12.75">
      <c r="A135" t="s">
        <v>69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0</v>
      </c>
      <c r="E141" s="22" t="e">
        <f>B141/C66</f>
        <v>#DIV/0!</v>
      </c>
      <c r="G141" s="22" t="e">
        <f>B141/C67</f>
        <v>#DIV/0!</v>
      </c>
    </row>
    <row r="142" spans="1:7" ht="12.75">
      <c r="A142" t="s">
        <v>71</v>
      </c>
      <c r="B142" s="21">
        <f>C132</f>
        <v>0</v>
      </c>
      <c r="E142" s="22" t="e">
        <f>B142/C71</f>
        <v>#DIV/0!</v>
      </c>
      <c r="G142" s="22" t="e">
        <f>B142/C72</f>
        <v>#DIV/0!</v>
      </c>
    </row>
    <row r="143" spans="1:7" ht="12.75">
      <c r="A143" t="s">
        <v>70</v>
      </c>
      <c r="B143" s="21">
        <f>C133</f>
        <v>0</v>
      </c>
      <c r="E143" s="22" t="e">
        <f>B143/C76</f>
        <v>#DIV/0!</v>
      </c>
      <c r="G143" s="22" t="e">
        <f>B143/C77</f>
        <v>#DIV/0!</v>
      </c>
    </row>
    <row r="144" spans="1:7" ht="12.75">
      <c r="A144" t="s">
        <v>2</v>
      </c>
      <c r="B144" s="21">
        <f>C134</f>
        <v>0</v>
      </c>
      <c r="E144" s="22" t="e">
        <f>B144/C81</f>
        <v>#DIV/0!</v>
      </c>
      <c r="G144" s="22" t="e">
        <f>B144/C82</f>
        <v>#DIV/0!</v>
      </c>
    </row>
    <row r="145" spans="1:7" ht="12.75">
      <c r="A145" t="s">
        <v>69</v>
      </c>
      <c r="B145" s="21">
        <f>C135</f>
        <v>0</v>
      </c>
      <c r="E145" s="28" t="e">
        <f>B145/C86</f>
        <v>#DIV/0!</v>
      </c>
      <c r="G145" s="28" t="e">
        <f>B145/C87</f>
        <v>#DIV/0!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Akamine</dc:creator>
  <cp:keywords/>
  <dc:description/>
  <cp:lastModifiedBy>mkanae-turald</cp:lastModifiedBy>
  <cp:lastPrinted>2014-02-13T19:53:57Z</cp:lastPrinted>
  <dcterms:created xsi:type="dcterms:W3CDTF">1999-06-11T01:48:12Z</dcterms:created>
  <dcterms:modified xsi:type="dcterms:W3CDTF">2014-03-14T19:37:32Z</dcterms:modified>
  <cp:category/>
  <cp:version/>
  <cp:contentType/>
  <cp:contentStatus/>
</cp:coreProperties>
</file>