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20" firstSheet="17" activeTab="20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" sheetId="12" r:id="rId12"/>
    <sheet name="STATE TOTALS" sheetId="13" r:id="rId13"/>
    <sheet name="OAHU TOTALS" sheetId="14" r:id="rId14"/>
    <sheet name="HAWAII TOTALS" sheetId="15" r:id="rId15"/>
    <sheet name="KAUAI TOTALS" sheetId="16" r:id="rId16"/>
    <sheet name="MAUI (ISLAND) TOTALS" sheetId="17" r:id="rId17"/>
    <sheet name="MOLOKAI TOTALS" sheetId="18" r:id="rId18"/>
    <sheet name="LANAI TOTALS" sheetId="19" r:id="rId19"/>
    <sheet name="MAUI COUNTY TOTALS" sheetId="20" r:id="rId20"/>
    <sheet name="Sheet1" sheetId="21" r:id="rId21"/>
  </sheets>
  <definedNames/>
  <calcPr fullCalcOnLoad="1"/>
</workbook>
</file>

<file path=xl/sharedStrings.xml><?xml version="1.0" encoding="utf-8"?>
<sst xmlns="http://schemas.openxmlformats.org/spreadsheetml/2006/main" count="3810" uniqueCount="80">
  <si>
    <t>NUMBER OF PERSONS</t>
  </si>
  <si>
    <t>ISL/BR</t>
  </si>
  <si>
    <t>GA</t>
  </si>
  <si>
    <t>SSI</t>
  </si>
  <si>
    <t>ABD</t>
  </si>
  <si>
    <t>NPA</t>
  </si>
  <si>
    <t>TOTAL</t>
  </si>
  <si>
    <t>OB</t>
  </si>
  <si>
    <t>HB</t>
  </si>
  <si>
    <t>KB</t>
  </si>
  <si>
    <t>Maui</t>
  </si>
  <si>
    <t>Molokai</t>
  </si>
  <si>
    <t>Lanai</t>
  </si>
  <si>
    <t>MB</t>
  </si>
  <si>
    <t>STATE</t>
  </si>
  <si>
    <t>NUMBER OF HOUSEHOLDS</t>
  </si>
  <si>
    <t>COUPON ISSUANCE</t>
  </si>
  <si>
    <t>NUMBER OF HOUSEHOLDS &amp; PEOPLE BY CATEGORY &amp; AREA</t>
  </si>
  <si>
    <t>Island</t>
  </si>
  <si>
    <t>ALL CATEGORIES</t>
  </si>
  <si>
    <t>HHs</t>
  </si>
  <si>
    <t>PEOPLE</t>
  </si>
  <si>
    <t>AVE HH SIZE</t>
  </si>
  <si>
    <t>FSO</t>
  </si>
  <si>
    <t>MONEY PAYMENT</t>
  </si>
  <si>
    <t>NUMBER OF CASES &amp; PERSONS BY FA PROGRAM &amp; AREA</t>
  </si>
  <si>
    <t>All Programs</t>
  </si>
  <si>
    <t>TOTAL BENEFITS &amp; AVE BENEFITS BY AREA &amp; CATEGORY</t>
  </si>
  <si>
    <t>AVE BENEFIT</t>
  </si>
  <si>
    <t>BENEFITS</t>
  </si>
  <si>
    <t>CASELOAD</t>
  </si>
  <si>
    <t>PER CASE</t>
  </si>
  <si>
    <t>PER PERSON</t>
  </si>
  <si>
    <t>STATEWIDE</t>
  </si>
  <si>
    <t>FA</t>
  </si>
  <si>
    <t>Maui Island</t>
  </si>
  <si>
    <t>TOTAL BENEFITS BY FA PROGRAM &amp; AREA</t>
  </si>
  <si>
    <t>STATE-</t>
  </si>
  <si>
    <t>MAUI</t>
  </si>
  <si>
    <t>WIDE</t>
  </si>
  <si>
    <t>ISLAND</t>
  </si>
  <si>
    <t>MOLOKAI</t>
  </si>
  <si>
    <t>LANAI</t>
  </si>
  <si>
    <t>ALL PROGRAMS</t>
  </si>
  <si>
    <t>AVE BENEFITS BY FA CATEGORY (STATEWIDE)</t>
  </si>
  <si>
    <t>PER  HOUSEHOLD</t>
  </si>
  <si>
    <t>MONTH</t>
  </si>
  <si>
    <t>MON AVE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</si>
  <si>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</si>
  <si>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</si>
  <si>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</si>
  <si>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</si>
  <si>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</si>
  <si>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</si>
  <si>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</si>
  <si>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</si>
  <si>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</si>
  <si>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</si>
  <si>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</si>
  <si>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</si>
  <si>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HH</t>
  </si>
  <si>
    <t>NA</t>
  </si>
  <si>
    <t>TAONF</t>
  </si>
  <si>
    <t>TANF</t>
  </si>
  <si>
    <t>AVE HH</t>
  </si>
  <si>
    <t>SIZE</t>
  </si>
  <si>
    <t>NUMBER OF HOUSEHOLDS &amp; PEOPLE BY CATEGORY</t>
  </si>
  <si>
    <t>NUMBER OF CASES &amp; PERSONS BY FA PROGRAM</t>
  </si>
  <si>
    <t>CASES</t>
  </si>
  <si>
    <t>AVE BEN</t>
  </si>
  <si>
    <t>PER</t>
  </si>
  <si>
    <t>CASE</t>
  </si>
  <si>
    <t>PERSON</t>
  </si>
  <si>
    <t>TOTAL BENEFITS BY FA CATEGORY</t>
  </si>
  <si>
    <t>AVE BENEFITS BY FA CATEGORY</t>
  </si>
  <si>
    <t>ALL</t>
  </si>
  <si>
    <t>PROGS</t>
  </si>
  <si>
    <t>AVE</t>
  </si>
  <si>
    <t>BENEFIT</t>
  </si>
  <si>
    <t>TOTAL BENEFITS &amp; AVE BENEFITS BY CATEGORY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</si>
</sst>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7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17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7" fontId="1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17" fontId="1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3" fontId="0" fillId="0" borderId="0" xfId="0" applyNumberForma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L24" sqref="L24"/>
    </sheetView>
  </sheetViews>
  <sheetFormatPr defaultColWidth="9.140625" defaultRowHeight="12.75"/>
  <cols>
    <col min="2" max="2" width="9.28125" style="0" bestFit="1" customWidth="1"/>
    <col min="3" max="4" width="10.00390625" style="0" customWidth="1"/>
    <col min="5" max="5" width="11.140625" style="0" customWidth="1"/>
    <col min="6" max="6" width="13.140625" style="0" customWidth="1"/>
    <col min="7" max="7" width="9.28125" style="0" bestFit="1" customWidth="1"/>
    <col min="8" max="8" width="10.42187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9347</v>
      </c>
      <c r="C5" s="25">
        <v>68</v>
      </c>
      <c r="D5" s="25">
        <v>0</v>
      </c>
      <c r="E5" s="25">
        <v>2658</v>
      </c>
      <c r="F5" s="25">
        <v>9922</v>
      </c>
      <c r="G5" s="25">
        <v>347</v>
      </c>
      <c r="H5" s="25">
        <v>81660</v>
      </c>
      <c r="I5" s="20">
        <f>SUM(B5:H5)</f>
        <v>104002</v>
      </c>
    </row>
    <row r="6" spans="1:9" ht="12.75">
      <c r="A6" s="4" t="s">
        <v>8</v>
      </c>
      <c r="B6" s="25">
        <v>5373</v>
      </c>
      <c r="C6" s="25">
        <v>13</v>
      </c>
      <c r="D6" s="25">
        <v>0</v>
      </c>
      <c r="E6" s="25">
        <v>950</v>
      </c>
      <c r="F6" s="25">
        <v>3166</v>
      </c>
      <c r="G6" s="25">
        <v>56</v>
      </c>
      <c r="H6" s="25">
        <v>35415</v>
      </c>
      <c r="I6" s="20">
        <f aca="true" t="shared" si="0" ref="I6:I11">SUM(B6:H6)</f>
        <v>44973</v>
      </c>
    </row>
    <row r="7" spans="1:9" ht="12.75">
      <c r="A7" s="4" t="s">
        <v>9</v>
      </c>
      <c r="B7" s="25">
        <v>728</v>
      </c>
      <c r="C7" s="25">
        <v>0</v>
      </c>
      <c r="D7" s="25">
        <v>0</v>
      </c>
      <c r="E7" s="25">
        <v>121</v>
      </c>
      <c r="F7" s="25">
        <v>597</v>
      </c>
      <c r="G7" s="25">
        <v>21</v>
      </c>
      <c r="H7" s="25">
        <v>8411</v>
      </c>
      <c r="I7" s="20">
        <f t="shared" si="0"/>
        <v>9878</v>
      </c>
    </row>
    <row r="8" spans="1:9" ht="12.75">
      <c r="A8" s="4" t="s">
        <v>10</v>
      </c>
      <c r="B8" s="25">
        <v>1448</v>
      </c>
      <c r="C8" s="25">
        <v>0</v>
      </c>
      <c r="D8" s="25">
        <v>0</v>
      </c>
      <c r="E8" s="25">
        <v>385</v>
      </c>
      <c r="F8" s="25">
        <v>1043</v>
      </c>
      <c r="G8" s="25">
        <v>26</v>
      </c>
      <c r="H8" s="25">
        <v>16194</v>
      </c>
      <c r="I8" s="20">
        <f t="shared" si="0"/>
        <v>19096</v>
      </c>
    </row>
    <row r="9" spans="1:9" ht="12.75">
      <c r="A9" s="4" t="s">
        <v>11</v>
      </c>
      <c r="B9" s="25">
        <v>428</v>
      </c>
      <c r="C9" s="25">
        <v>11</v>
      </c>
      <c r="D9" s="25">
        <v>0</v>
      </c>
      <c r="E9" s="25">
        <v>44</v>
      </c>
      <c r="F9" s="25">
        <v>123</v>
      </c>
      <c r="G9" s="25">
        <v>2</v>
      </c>
      <c r="H9" s="25">
        <v>1804</v>
      </c>
      <c r="I9" s="20">
        <f t="shared" si="0"/>
        <v>2412</v>
      </c>
    </row>
    <row r="10" spans="1:9" ht="12.75">
      <c r="A10" s="4" t="s">
        <v>12</v>
      </c>
      <c r="B10" s="25">
        <v>56</v>
      </c>
      <c r="C10" s="25">
        <v>0</v>
      </c>
      <c r="D10" s="25">
        <v>0</v>
      </c>
      <c r="E10" s="25">
        <v>6</v>
      </c>
      <c r="F10" s="25">
        <v>27</v>
      </c>
      <c r="G10" s="25">
        <v>1</v>
      </c>
      <c r="H10" s="25">
        <v>282</v>
      </c>
      <c r="I10" s="20">
        <f t="shared" si="0"/>
        <v>372</v>
      </c>
    </row>
    <row r="11" spans="1:9" ht="12.75">
      <c r="A11" s="4" t="s">
        <v>13</v>
      </c>
      <c r="B11" s="20">
        <f aca="true" t="shared" si="1" ref="B11:H11">SUM(B8:B10)</f>
        <v>1932</v>
      </c>
      <c r="C11" s="20">
        <f t="shared" si="1"/>
        <v>11</v>
      </c>
      <c r="D11" s="20">
        <f t="shared" si="1"/>
        <v>0</v>
      </c>
      <c r="E11" s="20">
        <f t="shared" si="1"/>
        <v>435</v>
      </c>
      <c r="F11" s="20">
        <f t="shared" si="1"/>
        <v>1193</v>
      </c>
      <c r="G11" s="20">
        <f t="shared" si="1"/>
        <v>29</v>
      </c>
      <c r="H11" s="20">
        <f t="shared" si="1"/>
        <v>18280</v>
      </c>
      <c r="I11" s="20">
        <f t="shared" si="0"/>
        <v>21880</v>
      </c>
    </row>
    <row r="12" spans="1:9" ht="12.75">
      <c r="A12" s="4" t="s">
        <v>14</v>
      </c>
      <c r="B12" s="20">
        <f>SUM(B5+B6+B7+B11)</f>
        <v>17380</v>
      </c>
      <c r="C12" s="20">
        <f aca="true" t="shared" si="2" ref="C12:I12">SUM(C5+C6+C7+C11)</f>
        <v>92</v>
      </c>
      <c r="D12" s="20">
        <f t="shared" si="2"/>
        <v>0</v>
      </c>
      <c r="E12" s="20">
        <f t="shared" si="2"/>
        <v>4164</v>
      </c>
      <c r="F12" s="20">
        <f t="shared" si="2"/>
        <v>14878</v>
      </c>
      <c r="G12" s="20">
        <f t="shared" si="2"/>
        <v>453</v>
      </c>
      <c r="H12" s="20">
        <f t="shared" si="2"/>
        <v>143766</v>
      </c>
      <c r="I12" s="20">
        <f t="shared" si="2"/>
        <v>180733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2897</v>
      </c>
      <c r="C16" s="25">
        <v>18</v>
      </c>
      <c r="D16" s="25">
        <v>0</v>
      </c>
      <c r="E16" s="25">
        <v>2612</v>
      </c>
      <c r="F16" s="25">
        <v>9073</v>
      </c>
      <c r="G16" s="25">
        <v>306</v>
      </c>
      <c r="H16" s="25">
        <v>36858</v>
      </c>
      <c r="I16" s="20">
        <f>SUM(B16:H16)</f>
        <v>51764</v>
      </c>
    </row>
    <row r="17" spans="1:9" ht="12.75">
      <c r="A17" s="4" t="s">
        <v>8</v>
      </c>
      <c r="B17" s="25">
        <v>1632</v>
      </c>
      <c r="C17" s="25">
        <v>4</v>
      </c>
      <c r="D17" s="25">
        <v>0</v>
      </c>
      <c r="E17" s="25">
        <v>937</v>
      </c>
      <c r="F17" s="25">
        <v>3035</v>
      </c>
      <c r="G17" s="25">
        <v>48</v>
      </c>
      <c r="H17" s="25">
        <v>17374</v>
      </c>
      <c r="I17" s="20">
        <f aca="true" t="shared" si="3" ref="I17:I22">SUM(B17:H17)</f>
        <v>23030</v>
      </c>
    </row>
    <row r="18" spans="1:9" ht="12.75">
      <c r="A18" s="4" t="s">
        <v>9</v>
      </c>
      <c r="B18" s="25">
        <v>234</v>
      </c>
      <c r="C18" s="25">
        <v>0</v>
      </c>
      <c r="D18" s="25">
        <v>0</v>
      </c>
      <c r="E18" s="25">
        <v>120</v>
      </c>
      <c r="F18" s="25">
        <v>576</v>
      </c>
      <c r="G18" s="25">
        <v>18</v>
      </c>
      <c r="H18" s="25">
        <v>4190</v>
      </c>
      <c r="I18" s="20">
        <f t="shared" si="3"/>
        <v>5138</v>
      </c>
    </row>
    <row r="19" spans="1:9" ht="12.75">
      <c r="A19" s="4" t="s">
        <v>10</v>
      </c>
      <c r="B19" s="25">
        <v>473</v>
      </c>
      <c r="C19" s="25">
        <v>0</v>
      </c>
      <c r="D19" s="25">
        <v>0</v>
      </c>
      <c r="E19" s="25">
        <v>379</v>
      </c>
      <c r="F19" s="25">
        <v>986</v>
      </c>
      <c r="G19" s="25">
        <v>25</v>
      </c>
      <c r="H19" s="25">
        <v>8007</v>
      </c>
      <c r="I19" s="20">
        <f t="shared" si="3"/>
        <v>9870</v>
      </c>
    </row>
    <row r="20" spans="1:9" ht="12.75">
      <c r="A20" s="4" t="s">
        <v>11</v>
      </c>
      <c r="B20" s="25">
        <v>122</v>
      </c>
      <c r="C20" s="25">
        <v>3</v>
      </c>
      <c r="D20" s="25">
        <v>0</v>
      </c>
      <c r="E20" s="25">
        <v>43</v>
      </c>
      <c r="F20" s="25">
        <v>114</v>
      </c>
      <c r="G20" s="25">
        <v>2</v>
      </c>
      <c r="H20" s="25">
        <v>788</v>
      </c>
      <c r="I20" s="20">
        <f t="shared" si="3"/>
        <v>1072</v>
      </c>
    </row>
    <row r="21" spans="1:9" ht="12.75">
      <c r="A21" s="4" t="s">
        <v>12</v>
      </c>
      <c r="B21" s="25">
        <v>17</v>
      </c>
      <c r="C21" s="25">
        <v>0</v>
      </c>
      <c r="D21" s="25">
        <v>0</v>
      </c>
      <c r="E21" s="25">
        <v>6</v>
      </c>
      <c r="F21" s="25">
        <v>26</v>
      </c>
      <c r="G21" s="25">
        <v>1</v>
      </c>
      <c r="H21" s="25">
        <v>132</v>
      </c>
      <c r="I21" s="20">
        <f t="shared" si="3"/>
        <v>182</v>
      </c>
    </row>
    <row r="22" spans="1:9" ht="12.75">
      <c r="A22" s="4" t="s">
        <v>13</v>
      </c>
      <c r="B22" s="20">
        <f aca="true" t="shared" si="4" ref="B22:H22">SUM(B19:B21)</f>
        <v>612</v>
      </c>
      <c r="C22" s="20">
        <f t="shared" si="4"/>
        <v>3</v>
      </c>
      <c r="D22" s="20">
        <f t="shared" si="4"/>
        <v>0</v>
      </c>
      <c r="E22" s="20">
        <f t="shared" si="4"/>
        <v>428</v>
      </c>
      <c r="F22" s="20">
        <f t="shared" si="4"/>
        <v>1126</v>
      </c>
      <c r="G22" s="20">
        <f t="shared" si="4"/>
        <v>28</v>
      </c>
      <c r="H22" s="20">
        <f t="shared" si="4"/>
        <v>8927</v>
      </c>
      <c r="I22" s="20">
        <f t="shared" si="3"/>
        <v>11124</v>
      </c>
    </row>
    <row r="23" spans="1:9" ht="12.75">
      <c r="A23" s="4" t="s">
        <v>14</v>
      </c>
      <c r="B23" s="20">
        <f>SUM(B16+B17+B18+B22)</f>
        <v>5375</v>
      </c>
      <c r="C23" s="20">
        <f aca="true" t="shared" si="5" ref="C23:I23">SUM(C16+C17+C18+C22)</f>
        <v>25</v>
      </c>
      <c r="D23" s="20">
        <f t="shared" si="5"/>
        <v>0</v>
      </c>
      <c r="E23" s="20">
        <f t="shared" si="5"/>
        <v>4097</v>
      </c>
      <c r="F23" s="20">
        <f t="shared" si="5"/>
        <v>13810</v>
      </c>
      <c r="G23" s="20">
        <f t="shared" si="5"/>
        <v>400</v>
      </c>
      <c r="H23" s="20">
        <f t="shared" si="5"/>
        <v>67349</v>
      </c>
      <c r="I23" s="20">
        <f t="shared" si="5"/>
        <v>91056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1992652</v>
      </c>
      <c r="C27" s="25">
        <v>16685</v>
      </c>
      <c r="D27" s="25">
        <v>0</v>
      </c>
      <c r="E27" s="25">
        <v>770357</v>
      </c>
      <c r="F27" s="25">
        <v>2007562</v>
      </c>
      <c r="G27" s="25">
        <v>100312</v>
      </c>
      <c r="H27" s="25">
        <v>17213291</v>
      </c>
      <c r="I27" s="20">
        <f aca="true" t="shared" si="6" ref="I27:I32">SUM(B27:H27)</f>
        <v>22100859</v>
      </c>
    </row>
    <row r="28" spans="1:9" ht="12.75">
      <c r="A28" s="4" t="s">
        <v>8</v>
      </c>
      <c r="B28" s="25">
        <v>1149153</v>
      </c>
      <c r="C28" s="25">
        <v>3229</v>
      </c>
      <c r="D28" s="25">
        <v>0</v>
      </c>
      <c r="E28" s="25">
        <v>275705</v>
      </c>
      <c r="F28" s="25">
        <v>627974</v>
      </c>
      <c r="G28" s="25">
        <v>15549</v>
      </c>
      <c r="H28" s="25">
        <v>7753011</v>
      </c>
      <c r="I28" s="20">
        <f t="shared" si="6"/>
        <v>9824621</v>
      </c>
    </row>
    <row r="29" spans="1:9" ht="12.75">
      <c r="A29" s="4" t="s">
        <v>9</v>
      </c>
      <c r="B29" s="25">
        <v>154688</v>
      </c>
      <c r="C29" s="25">
        <v>0</v>
      </c>
      <c r="D29" s="25">
        <v>0</v>
      </c>
      <c r="E29" s="25">
        <v>34987</v>
      </c>
      <c r="F29" s="25">
        <v>118577</v>
      </c>
      <c r="G29" s="25">
        <v>6059</v>
      </c>
      <c r="H29" s="25">
        <v>1763511</v>
      </c>
      <c r="I29" s="20">
        <f t="shared" si="6"/>
        <v>2077822</v>
      </c>
    </row>
    <row r="30" spans="1:9" ht="12.75">
      <c r="A30" s="4" t="s">
        <v>10</v>
      </c>
      <c r="B30" s="25">
        <v>320562</v>
      </c>
      <c r="C30" s="25">
        <v>0</v>
      </c>
      <c r="D30" s="25">
        <v>0</v>
      </c>
      <c r="E30" s="25">
        <v>111760</v>
      </c>
      <c r="F30" s="25">
        <v>212334</v>
      </c>
      <c r="G30" s="25">
        <v>7751</v>
      </c>
      <c r="H30" s="25">
        <v>3465043</v>
      </c>
      <c r="I30" s="20">
        <f t="shared" si="6"/>
        <v>4117450</v>
      </c>
    </row>
    <row r="31" spans="1:9" ht="12.75">
      <c r="A31" s="4" t="s">
        <v>11</v>
      </c>
      <c r="B31" s="25">
        <v>94072</v>
      </c>
      <c r="C31" s="25">
        <v>2917</v>
      </c>
      <c r="D31" s="25">
        <v>0</v>
      </c>
      <c r="E31" s="25">
        <v>12492</v>
      </c>
      <c r="F31" s="25">
        <v>23152</v>
      </c>
      <c r="G31" s="25">
        <v>628</v>
      </c>
      <c r="H31" s="25">
        <v>385675</v>
      </c>
      <c r="I31" s="20">
        <f t="shared" si="6"/>
        <v>518936</v>
      </c>
    </row>
    <row r="32" spans="1:9" ht="12.75">
      <c r="A32" s="4" t="s">
        <v>12</v>
      </c>
      <c r="B32" s="25">
        <v>12909</v>
      </c>
      <c r="C32" s="25">
        <v>0</v>
      </c>
      <c r="D32" s="25">
        <v>0</v>
      </c>
      <c r="E32" s="25">
        <v>1915</v>
      </c>
      <c r="F32" s="25">
        <v>5344</v>
      </c>
      <c r="G32" s="25">
        <v>280</v>
      </c>
      <c r="H32" s="25">
        <v>63572</v>
      </c>
      <c r="I32" s="20">
        <f t="shared" si="6"/>
        <v>84020</v>
      </c>
    </row>
    <row r="33" spans="1:9" ht="12.75">
      <c r="A33" s="4" t="s">
        <v>13</v>
      </c>
      <c r="B33" s="20">
        <f>SUM(B30:B32)</f>
        <v>427543</v>
      </c>
      <c r="C33" s="20">
        <f aca="true" t="shared" si="7" ref="C33:I33">SUM(C30:C32)</f>
        <v>2917</v>
      </c>
      <c r="D33" s="20">
        <f t="shared" si="7"/>
        <v>0</v>
      </c>
      <c r="E33" s="20">
        <f t="shared" si="7"/>
        <v>126167</v>
      </c>
      <c r="F33" s="20">
        <f t="shared" si="7"/>
        <v>240830</v>
      </c>
      <c r="G33" s="20">
        <f t="shared" si="7"/>
        <v>8659</v>
      </c>
      <c r="H33" s="20">
        <f t="shared" si="7"/>
        <v>3914290</v>
      </c>
      <c r="I33" s="20">
        <f t="shared" si="7"/>
        <v>4720406</v>
      </c>
    </row>
    <row r="34" spans="1:9" ht="12.75">
      <c r="A34" s="4" t="s">
        <v>14</v>
      </c>
      <c r="B34" s="20">
        <f>SUM(B27+B28+B29+B33)</f>
        <v>3724036</v>
      </c>
      <c r="C34" s="20">
        <f aca="true" t="shared" si="8" ref="C34:I34">SUM(C27+C28+C29+C33)</f>
        <v>22831</v>
      </c>
      <c r="D34" s="20">
        <f t="shared" si="8"/>
        <v>0</v>
      </c>
      <c r="E34" s="20">
        <f t="shared" si="8"/>
        <v>1207216</v>
      </c>
      <c r="F34" s="20">
        <f t="shared" si="8"/>
        <v>2994943</v>
      </c>
      <c r="G34" s="20">
        <f t="shared" si="8"/>
        <v>130579</v>
      </c>
      <c r="H34" s="20">
        <f t="shared" si="8"/>
        <v>30644103</v>
      </c>
      <c r="I34" s="20">
        <f t="shared" si="8"/>
        <v>38723708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91056</v>
      </c>
      <c r="D42" s="21">
        <f>I16</f>
        <v>51764</v>
      </c>
      <c r="E42" s="21">
        <f>I17</f>
        <v>23030</v>
      </c>
      <c r="F42" s="21">
        <f>I18</f>
        <v>5138</v>
      </c>
      <c r="G42" s="21">
        <f>I22</f>
        <v>11124</v>
      </c>
      <c r="H42" s="21">
        <f>I19</f>
        <v>9870</v>
      </c>
      <c r="I42" s="21">
        <f>I20</f>
        <v>1072</v>
      </c>
      <c r="J42" s="21">
        <f>I21</f>
        <v>182</v>
      </c>
      <c r="K42" s="21"/>
    </row>
    <row r="43" spans="1:11" ht="12.75">
      <c r="A43" t="s">
        <v>21</v>
      </c>
      <c r="C43" s="21">
        <f>SUM(D43:G43)</f>
        <v>180733</v>
      </c>
      <c r="D43" s="21">
        <f>I5</f>
        <v>104002</v>
      </c>
      <c r="E43" s="21">
        <f>I6</f>
        <v>44973</v>
      </c>
      <c r="F43" s="21">
        <f>I7</f>
        <v>9878</v>
      </c>
      <c r="G43" s="21">
        <f>I11</f>
        <v>21880</v>
      </c>
      <c r="H43" s="21">
        <f>I8</f>
        <v>19096</v>
      </c>
      <c r="I43" s="21">
        <f>I9</f>
        <v>2412</v>
      </c>
      <c r="J43" s="21">
        <f>I10</f>
        <v>372</v>
      </c>
      <c r="K43" s="21"/>
    </row>
    <row r="44" spans="1:11" ht="12.75">
      <c r="A44" t="s">
        <v>22</v>
      </c>
      <c r="C44" s="22">
        <f aca="true" t="shared" si="9" ref="C44:J44">C43/C42</f>
        <v>1.9848554735547355</v>
      </c>
      <c r="D44" s="22">
        <f t="shared" si="9"/>
        <v>2.0091569430492235</v>
      </c>
      <c r="E44" s="22">
        <f t="shared" si="9"/>
        <v>1.9528006947459835</v>
      </c>
      <c r="F44" s="22">
        <f t="shared" si="9"/>
        <v>1.9225379525107045</v>
      </c>
      <c r="G44" s="22">
        <f t="shared" si="9"/>
        <v>1.966918374685365</v>
      </c>
      <c r="H44" s="22">
        <f t="shared" si="9"/>
        <v>1.9347517730496453</v>
      </c>
      <c r="I44" s="22">
        <f t="shared" si="9"/>
        <v>2.25</v>
      </c>
      <c r="J44" s="22">
        <f t="shared" si="9"/>
        <v>2.043956043956044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67349</v>
      </c>
      <c r="D47" s="21">
        <f>H16</f>
        <v>36858</v>
      </c>
      <c r="E47" s="21">
        <f>H17</f>
        <v>17374</v>
      </c>
      <c r="F47" s="21">
        <f>H18</f>
        <v>4190</v>
      </c>
      <c r="G47" s="21">
        <f>H22</f>
        <v>8927</v>
      </c>
      <c r="H47" s="21">
        <f>H19</f>
        <v>8007</v>
      </c>
      <c r="I47" s="21">
        <f>H20</f>
        <v>788</v>
      </c>
      <c r="J47" s="21">
        <f>H21</f>
        <v>132</v>
      </c>
      <c r="K47" s="21"/>
    </row>
    <row r="48" spans="1:11" ht="12.75">
      <c r="A48" t="s">
        <v>21</v>
      </c>
      <c r="C48" s="21">
        <f>SUM(D48:G48)</f>
        <v>143766</v>
      </c>
      <c r="D48" s="21">
        <f>H5</f>
        <v>81660</v>
      </c>
      <c r="E48" s="21">
        <f>H6</f>
        <v>35415</v>
      </c>
      <c r="F48" s="21">
        <f>H7</f>
        <v>8411</v>
      </c>
      <c r="G48" s="21">
        <f>H11</f>
        <v>18280</v>
      </c>
      <c r="H48" s="21">
        <f>H8</f>
        <v>16194</v>
      </c>
      <c r="I48" s="21">
        <f>H9</f>
        <v>1804</v>
      </c>
      <c r="J48" s="21">
        <f>H10</f>
        <v>282</v>
      </c>
      <c r="K48" s="21"/>
    </row>
    <row r="49" spans="1:11" ht="12.75">
      <c r="A49" t="s">
        <v>22</v>
      </c>
      <c r="C49" s="22">
        <f aca="true" t="shared" si="10" ref="C49:J49">C48/C47</f>
        <v>2.1346419397466927</v>
      </c>
      <c r="D49" s="22">
        <f t="shared" si="10"/>
        <v>2.21552987139834</v>
      </c>
      <c r="E49" s="22">
        <f t="shared" si="10"/>
        <v>2.0383906987452516</v>
      </c>
      <c r="F49" s="22">
        <f t="shared" si="10"/>
        <v>2.007398568019093</v>
      </c>
      <c r="G49" s="22">
        <f t="shared" si="10"/>
        <v>2.047720398790187</v>
      </c>
      <c r="H49" s="22">
        <f t="shared" si="10"/>
        <v>2.0224803297115024</v>
      </c>
      <c r="I49" s="22">
        <f t="shared" si="10"/>
        <v>2.2893401015228427</v>
      </c>
      <c r="J49" s="22">
        <f t="shared" si="10"/>
        <v>2.1363636363636362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23707</v>
      </c>
      <c r="D52" s="21">
        <f>SUM(B16:G16)</f>
        <v>14906</v>
      </c>
      <c r="E52" s="21">
        <f>SUM(B17:G17)</f>
        <v>5656</v>
      </c>
      <c r="F52" s="21">
        <f>SUM(B18:G18)</f>
        <v>948</v>
      </c>
      <c r="G52" s="21">
        <f>SUM(H52:J52)</f>
        <v>2197</v>
      </c>
      <c r="H52" s="21">
        <f>SUM(B19:G19)</f>
        <v>1863</v>
      </c>
      <c r="I52" s="21">
        <f>SUM(B20:G20)</f>
        <v>284</v>
      </c>
      <c r="J52" s="21">
        <f>SUM(B21:G21)</f>
        <v>50</v>
      </c>
      <c r="K52" s="21"/>
    </row>
    <row r="53" spans="1:11" ht="12.75">
      <c r="A53" t="s">
        <v>21</v>
      </c>
      <c r="C53" s="21">
        <f>SUM(B12:G12)</f>
        <v>36967</v>
      </c>
      <c r="D53" s="21">
        <f>SUM(B5:G5)</f>
        <v>22342</v>
      </c>
      <c r="E53" s="21">
        <f>SUM(B6:G6)</f>
        <v>9558</v>
      </c>
      <c r="F53" s="21">
        <f>SUM(B7:G7)</f>
        <v>1467</v>
      </c>
      <c r="G53" s="21">
        <f>SUM(H53:J53)</f>
        <v>3600</v>
      </c>
      <c r="H53" s="21">
        <f>SUM(B8:G8)</f>
        <v>2902</v>
      </c>
      <c r="I53" s="21">
        <f>SUM(B9:G9)</f>
        <v>608</v>
      </c>
      <c r="J53" s="21">
        <f>SUM(B10:G10)</f>
        <v>90</v>
      </c>
      <c r="K53" s="21"/>
    </row>
    <row r="54" spans="1:11" ht="12.75">
      <c r="A54" t="s">
        <v>22</v>
      </c>
      <c r="C54" s="22">
        <f aca="true" t="shared" si="11" ref="C54:J54">C53/C52</f>
        <v>1.5593284683848652</v>
      </c>
      <c r="D54" s="22">
        <f t="shared" si="11"/>
        <v>1.4988595196565142</v>
      </c>
      <c r="E54" s="22">
        <f t="shared" si="11"/>
        <v>1.6898868458274399</v>
      </c>
      <c r="F54" s="22">
        <f t="shared" si="11"/>
        <v>1.5474683544303798</v>
      </c>
      <c r="G54" s="22">
        <f t="shared" si="11"/>
        <v>1.6385980883022304</v>
      </c>
      <c r="H54" s="22">
        <f t="shared" si="11"/>
        <v>1.5577026301663983</v>
      </c>
      <c r="I54" s="22">
        <f t="shared" si="11"/>
        <v>2.140845070422535</v>
      </c>
      <c r="J54" s="22">
        <f t="shared" si="11"/>
        <v>1.8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23707</v>
      </c>
      <c r="D61" s="21">
        <f>SUM(B16:G16)</f>
        <v>14906</v>
      </c>
      <c r="E61" s="21">
        <f>SUM(B17:G17)</f>
        <v>5656</v>
      </c>
      <c r="F61" s="21">
        <f>SUM(B18:G18)</f>
        <v>948</v>
      </c>
      <c r="G61" s="21">
        <f>SUM(H61:J61)</f>
        <v>2197</v>
      </c>
      <c r="H61" s="21">
        <f>SUM(B19:G19)</f>
        <v>1863</v>
      </c>
      <c r="I61" s="21">
        <f>SUM(B20:G20)</f>
        <v>284</v>
      </c>
      <c r="J61" s="21">
        <f>SUM(B21:G21)</f>
        <v>50</v>
      </c>
      <c r="K61" s="21"/>
    </row>
    <row r="62" spans="1:11" ht="12.75">
      <c r="A62" t="s">
        <v>21</v>
      </c>
      <c r="C62" s="21">
        <f>SUM(B12:G12)</f>
        <v>36967</v>
      </c>
      <c r="D62" s="21">
        <f>SUM(B5:G5)</f>
        <v>22342</v>
      </c>
      <c r="E62" s="21">
        <f>SUM(B6:G6)</f>
        <v>9558</v>
      </c>
      <c r="F62" s="21">
        <f>SUM(B7:G7)</f>
        <v>1467</v>
      </c>
      <c r="G62" s="21">
        <f>SUM(H62:J62)</f>
        <v>3600</v>
      </c>
      <c r="H62" s="21">
        <f>SUM(B8:G8)</f>
        <v>2902</v>
      </c>
      <c r="I62" s="21">
        <f>SUM(B9:G9)</f>
        <v>608</v>
      </c>
      <c r="J62" s="21">
        <f>SUM(B10:G10)</f>
        <v>90</v>
      </c>
      <c r="K62" s="21"/>
    </row>
    <row r="63" spans="1:11" ht="12.75">
      <c r="A63" t="s">
        <v>22</v>
      </c>
      <c r="C63" s="22">
        <f aca="true" t="shared" si="12" ref="C63:J63">C62/C61</f>
        <v>1.5593284683848652</v>
      </c>
      <c r="D63" s="22">
        <f t="shared" si="12"/>
        <v>1.4988595196565142</v>
      </c>
      <c r="E63" s="22">
        <f t="shared" si="12"/>
        <v>1.6898868458274399</v>
      </c>
      <c r="F63" s="22">
        <f t="shared" si="12"/>
        <v>1.5474683544303798</v>
      </c>
      <c r="G63" s="22">
        <f t="shared" si="12"/>
        <v>1.6385980883022304</v>
      </c>
      <c r="H63" s="22">
        <f t="shared" si="12"/>
        <v>1.5577026301663983</v>
      </c>
      <c r="I63" s="22">
        <f t="shared" si="12"/>
        <v>2.140845070422535</v>
      </c>
      <c r="J63" s="22">
        <f t="shared" si="12"/>
        <v>1.8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14210</v>
      </c>
      <c r="D66" s="21">
        <f>SUM(F16:G16)</f>
        <v>9379</v>
      </c>
      <c r="E66" s="21">
        <f>SUM(F17:G17)</f>
        <v>3083</v>
      </c>
      <c r="F66" s="21">
        <f>SUM(F18:G18)</f>
        <v>594</v>
      </c>
      <c r="G66" s="21">
        <f>SUM(H66:J66)</f>
        <v>1154</v>
      </c>
      <c r="H66" s="21">
        <f>SUM(F19:G19)</f>
        <v>1011</v>
      </c>
      <c r="I66" s="21">
        <f>SUM(F20:G20)</f>
        <v>116</v>
      </c>
      <c r="J66" s="21">
        <f>SUM(F21:G21)</f>
        <v>27</v>
      </c>
      <c r="K66" s="21"/>
    </row>
    <row r="67" spans="1:11" ht="12.75">
      <c r="A67" t="s">
        <v>21</v>
      </c>
      <c r="C67" s="21">
        <f>SUM(F12:G12)</f>
        <v>15331</v>
      </c>
      <c r="D67" s="21">
        <f>SUM(F5:G5)</f>
        <v>10269</v>
      </c>
      <c r="E67" s="21">
        <f>SUM(F6:G6)</f>
        <v>3222</v>
      </c>
      <c r="F67" s="21">
        <f>SUM(F7:G7)</f>
        <v>618</v>
      </c>
      <c r="G67" s="21">
        <f>SUM(H67:J67)</f>
        <v>1222</v>
      </c>
      <c r="H67" s="21">
        <f>SUM(F8:G8)</f>
        <v>1069</v>
      </c>
      <c r="I67" s="21">
        <f>SUM(F9:G9)</f>
        <v>125</v>
      </c>
      <c r="J67" s="21">
        <f>SUM(F10:G10)</f>
        <v>28</v>
      </c>
      <c r="K67" s="21"/>
    </row>
    <row r="68" spans="1:11" ht="12.75">
      <c r="A68" t="s">
        <v>22</v>
      </c>
      <c r="C68" s="22">
        <f aca="true" t="shared" si="13" ref="C68:J68">C67/C66</f>
        <v>1.0788881069669247</v>
      </c>
      <c r="D68" s="22">
        <f t="shared" si="13"/>
        <v>1.0948928457191598</v>
      </c>
      <c r="E68" s="22">
        <f t="shared" si="13"/>
        <v>1.0450859552384042</v>
      </c>
      <c r="F68" s="22">
        <f t="shared" si="13"/>
        <v>1.0404040404040404</v>
      </c>
      <c r="G68" s="22">
        <f t="shared" si="13"/>
        <v>1.0589254766031195</v>
      </c>
      <c r="H68" s="22">
        <f t="shared" si="13"/>
        <v>1.0573689416419387</v>
      </c>
      <c r="I68" s="22">
        <f t="shared" si="13"/>
        <v>1.0775862068965518</v>
      </c>
      <c r="J68" s="22">
        <f t="shared" si="13"/>
        <v>1.037037037037037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5375</v>
      </c>
      <c r="D71" s="21">
        <f>B16</f>
        <v>2897</v>
      </c>
      <c r="E71" s="21">
        <f>B17</f>
        <v>1632</v>
      </c>
      <c r="F71" s="21">
        <f>B18</f>
        <v>234</v>
      </c>
      <c r="G71" s="21">
        <f>SUM(H71:J71)</f>
        <v>612</v>
      </c>
      <c r="H71" s="21">
        <f>B19</f>
        <v>473</v>
      </c>
      <c r="I71" s="21">
        <f>B20</f>
        <v>122</v>
      </c>
      <c r="J71" s="21">
        <f>B21</f>
        <v>17</v>
      </c>
      <c r="K71" s="21"/>
    </row>
    <row r="72" spans="1:11" ht="12.75">
      <c r="A72" t="s">
        <v>21</v>
      </c>
      <c r="C72" s="21">
        <f>B12</f>
        <v>17380</v>
      </c>
      <c r="D72" s="21">
        <f>B5</f>
        <v>9347</v>
      </c>
      <c r="E72" s="21">
        <f>B6</f>
        <v>5373</v>
      </c>
      <c r="F72" s="21">
        <f>B7</f>
        <v>728</v>
      </c>
      <c r="G72" s="21">
        <f>SUM(H72:J72)</f>
        <v>1932</v>
      </c>
      <c r="H72" s="21">
        <f>B8</f>
        <v>1448</v>
      </c>
      <c r="I72" s="21">
        <f>B9</f>
        <v>428</v>
      </c>
      <c r="J72" s="21">
        <f>B10</f>
        <v>56</v>
      </c>
      <c r="K72" s="21"/>
    </row>
    <row r="73" spans="1:11" ht="12.75">
      <c r="A73" t="s">
        <v>22</v>
      </c>
      <c r="C73" s="22">
        <f aca="true" t="shared" si="14" ref="C73:J73">C72/C71</f>
        <v>3.2334883720930234</v>
      </c>
      <c r="D73" s="22">
        <f t="shared" si="14"/>
        <v>3.226441146013117</v>
      </c>
      <c r="E73" s="22">
        <f t="shared" si="14"/>
        <v>3.292279411764706</v>
      </c>
      <c r="F73" s="22">
        <f t="shared" si="14"/>
        <v>3.111111111111111</v>
      </c>
      <c r="G73" s="22">
        <f t="shared" si="14"/>
        <v>3.156862745098039</v>
      </c>
      <c r="H73" s="22">
        <f t="shared" si="14"/>
        <v>3.061310782241015</v>
      </c>
      <c r="I73" s="22">
        <f t="shared" si="14"/>
        <v>3.5081967213114753</v>
      </c>
      <c r="J73" s="22">
        <f t="shared" si="14"/>
        <v>3.2941176470588234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25</v>
      </c>
      <c r="D76" s="21">
        <f>C16</f>
        <v>18</v>
      </c>
      <c r="E76" s="21">
        <f>C17</f>
        <v>4</v>
      </c>
      <c r="F76" s="21">
        <f>C18</f>
        <v>0</v>
      </c>
      <c r="G76" s="21">
        <f>SUM(H76:J76)</f>
        <v>3</v>
      </c>
      <c r="H76" s="21">
        <f>C19</f>
        <v>0</v>
      </c>
      <c r="I76" s="21">
        <f>C20</f>
        <v>3</v>
      </c>
      <c r="J76" s="21">
        <f>C21</f>
        <v>0</v>
      </c>
      <c r="K76" s="21"/>
    </row>
    <row r="77" spans="1:11" ht="12.75">
      <c r="A77" t="s">
        <v>21</v>
      </c>
      <c r="C77" s="21">
        <f>C12</f>
        <v>92</v>
      </c>
      <c r="D77" s="21">
        <f>C5</f>
        <v>68</v>
      </c>
      <c r="E77" s="21">
        <f>C6</f>
        <v>13</v>
      </c>
      <c r="F77" s="21">
        <f>C7</f>
        <v>0</v>
      </c>
      <c r="G77" s="21">
        <f>SUM(H77:J77)</f>
        <v>11</v>
      </c>
      <c r="H77" s="21">
        <f>C8</f>
        <v>0</v>
      </c>
      <c r="I77" s="21">
        <f>C9</f>
        <v>11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3.68</v>
      </c>
      <c r="D78" s="22">
        <f t="shared" si="15"/>
        <v>3.7777777777777777</v>
      </c>
      <c r="E78" s="22">
        <f t="shared" si="15"/>
        <v>3.25</v>
      </c>
      <c r="F78" s="22" t="e">
        <f t="shared" si="15"/>
        <v>#DIV/0!</v>
      </c>
      <c r="G78" s="22">
        <f t="shared" si="15"/>
        <v>3.6666666666666665</v>
      </c>
      <c r="H78" s="22" t="e">
        <f t="shared" si="15"/>
        <v>#DIV/0!</v>
      </c>
      <c r="I78" s="22">
        <f t="shared" si="15"/>
        <v>3.6666666666666665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4097</v>
      </c>
      <c r="D81" s="21">
        <f>E16</f>
        <v>2612</v>
      </c>
      <c r="E81" s="21">
        <f>E17</f>
        <v>937</v>
      </c>
      <c r="F81" s="21">
        <f>E18</f>
        <v>120</v>
      </c>
      <c r="G81" s="21">
        <f>SUM(H81:J81)</f>
        <v>428</v>
      </c>
      <c r="H81" s="21">
        <f>E19</f>
        <v>379</v>
      </c>
      <c r="I81" s="21">
        <f>E20</f>
        <v>43</v>
      </c>
      <c r="J81" s="21">
        <f>E21</f>
        <v>6</v>
      </c>
      <c r="K81" s="21"/>
    </row>
    <row r="82" spans="1:11" ht="12.75">
      <c r="A82" t="s">
        <v>21</v>
      </c>
      <c r="C82" s="21">
        <f>E12</f>
        <v>4164</v>
      </c>
      <c r="D82" s="21">
        <f>E5</f>
        <v>2658</v>
      </c>
      <c r="E82" s="21">
        <f>E6</f>
        <v>950</v>
      </c>
      <c r="F82" s="21">
        <f>E7</f>
        <v>121</v>
      </c>
      <c r="G82" s="21">
        <f>SUM(H82:J82)</f>
        <v>435</v>
      </c>
      <c r="H82" s="21">
        <f>E8</f>
        <v>385</v>
      </c>
      <c r="I82" s="21">
        <f>E9</f>
        <v>44</v>
      </c>
      <c r="J82" s="21">
        <f>E10</f>
        <v>6</v>
      </c>
      <c r="K82" s="21"/>
    </row>
    <row r="83" spans="1:11" ht="12.75">
      <c r="A83" t="s">
        <v>22</v>
      </c>
      <c r="C83" s="22">
        <f aca="true" t="shared" si="16" ref="C83:J83">C82/C81</f>
        <v>1.0163534293385403</v>
      </c>
      <c r="D83" s="22">
        <f t="shared" si="16"/>
        <v>1.0176110260336906</v>
      </c>
      <c r="E83" s="22">
        <f t="shared" si="16"/>
        <v>1.0138740661686232</v>
      </c>
      <c r="F83" s="22">
        <f t="shared" si="16"/>
        <v>1.0083333333333333</v>
      </c>
      <c r="G83" s="22">
        <f t="shared" si="16"/>
        <v>1.016355140186916</v>
      </c>
      <c r="H83" s="22">
        <f t="shared" si="16"/>
        <v>1.0158311345646438</v>
      </c>
      <c r="I83" s="22">
        <f t="shared" si="16"/>
        <v>1.0232558139534884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>C87/C86</f>
        <v>#DIV/0!</v>
      </c>
      <c r="D88" s="22" t="e">
        <f aca="true" t="shared" si="17" ref="D88:I88">D87/D86</f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>J87/J86</f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38723708</v>
      </c>
      <c r="D94" s="21"/>
      <c r="E94" s="21">
        <f>SUM(E95:E96)</f>
        <v>91056</v>
      </c>
      <c r="F94" s="22">
        <f>C94/E94</f>
        <v>425.2735459497452</v>
      </c>
      <c r="G94" s="21">
        <f>SUM(G95:G96)</f>
        <v>180733</v>
      </c>
      <c r="H94" s="22">
        <f>C94/G94</f>
        <v>214.25920003541134</v>
      </c>
    </row>
    <row r="95" spans="1:8" ht="12.75">
      <c r="A95" t="s">
        <v>23</v>
      </c>
      <c r="C95" s="21">
        <f>H34</f>
        <v>30644103</v>
      </c>
      <c r="D95" s="21"/>
      <c r="E95" s="21">
        <f>H23</f>
        <v>67349</v>
      </c>
      <c r="F95" s="22">
        <f>C95/E95</f>
        <v>455.0045731933659</v>
      </c>
      <c r="G95" s="21">
        <f>H12</f>
        <v>143766</v>
      </c>
      <c r="H95" s="22">
        <f>C95/G95</f>
        <v>213.15264387963774</v>
      </c>
    </row>
    <row r="96" spans="1:8" ht="12.75">
      <c r="A96" t="s">
        <v>34</v>
      </c>
      <c r="C96" s="21">
        <f>SUM(B34:G34)</f>
        <v>8079605</v>
      </c>
      <c r="D96" s="21"/>
      <c r="E96" s="21">
        <f>SUM(B23:G23)</f>
        <v>23707</v>
      </c>
      <c r="F96" s="22">
        <f>C96/E96</f>
        <v>340.8109419158898</v>
      </c>
      <c r="G96" s="21">
        <f>SUM(B12:G12)</f>
        <v>36967</v>
      </c>
      <c r="H96" s="22">
        <f>C96/G96</f>
        <v>218.56263694646577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22100859</v>
      </c>
      <c r="D98" s="21"/>
      <c r="E98" s="21">
        <f>SUM(E99:E100)</f>
        <v>51764</v>
      </c>
      <c r="F98" s="22">
        <f>C98/E98</f>
        <v>426.95423460319915</v>
      </c>
      <c r="G98" s="21">
        <f>SUM(G99:G100)</f>
        <v>104002</v>
      </c>
      <c r="H98" s="22">
        <f>C98/G98</f>
        <v>212.50417299667313</v>
      </c>
    </row>
    <row r="99" spans="1:8" ht="12.75">
      <c r="A99" t="s">
        <v>23</v>
      </c>
      <c r="C99" s="21">
        <f>H27</f>
        <v>17213291</v>
      </c>
      <c r="D99" s="21"/>
      <c r="E99" s="21">
        <f>H16</f>
        <v>36858</v>
      </c>
      <c r="F99" s="22">
        <f aca="true" t="shared" si="18" ref="F99:F114">C99/E99</f>
        <v>467.0164143469532</v>
      </c>
      <c r="G99" s="21">
        <f>H5</f>
        <v>81660</v>
      </c>
      <c r="H99" s="22">
        <f aca="true" t="shared" si="19" ref="H99:H114">C99/G99</f>
        <v>210.7921993632133</v>
      </c>
    </row>
    <row r="100" spans="1:8" ht="12.75">
      <c r="A100" t="s">
        <v>34</v>
      </c>
      <c r="C100" s="21">
        <f>SUM(B27:G27)</f>
        <v>4887568</v>
      </c>
      <c r="D100" s="21"/>
      <c r="E100" s="21">
        <f>SUM(B16:G16)</f>
        <v>14906</v>
      </c>
      <c r="F100" s="22">
        <f t="shared" si="18"/>
        <v>327.89266067355425</v>
      </c>
      <c r="G100" s="21">
        <f>SUM(B5:G5)</f>
        <v>22342</v>
      </c>
      <c r="H100" s="22">
        <f t="shared" si="19"/>
        <v>218.76143586071078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9824621</v>
      </c>
      <c r="D102" s="21"/>
      <c r="E102" s="21">
        <f>SUM(E103:E104)</f>
        <v>23030</v>
      </c>
      <c r="F102" s="22">
        <f t="shared" si="18"/>
        <v>426.60099869735126</v>
      </c>
      <c r="G102" s="21">
        <f>SUM(G103:G104)</f>
        <v>44973</v>
      </c>
      <c r="H102" s="22">
        <f t="shared" si="19"/>
        <v>218.45598470193227</v>
      </c>
    </row>
    <row r="103" spans="1:8" ht="12.75">
      <c r="A103" t="s">
        <v>23</v>
      </c>
      <c r="C103" s="21">
        <f>H28</f>
        <v>7753011</v>
      </c>
      <c r="D103" s="21"/>
      <c r="E103" s="21">
        <f>H17</f>
        <v>17374</v>
      </c>
      <c r="F103" s="22">
        <f t="shared" si="18"/>
        <v>446.2421434327156</v>
      </c>
      <c r="G103" s="21">
        <f>H6</f>
        <v>35415</v>
      </c>
      <c r="H103" s="22">
        <f t="shared" si="19"/>
        <v>218.91884794578567</v>
      </c>
    </row>
    <row r="104" spans="1:8" ht="12.75">
      <c r="A104" t="s">
        <v>34</v>
      </c>
      <c r="C104" s="21">
        <f>SUM(B28:G28)</f>
        <v>2071610</v>
      </c>
      <c r="D104" s="21"/>
      <c r="E104" s="21">
        <f>SUM(B17:G17)</f>
        <v>5656</v>
      </c>
      <c r="F104" s="22">
        <f t="shared" si="18"/>
        <v>366.2676803394625</v>
      </c>
      <c r="G104" s="21">
        <f>SUM(B6:G6)</f>
        <v>9558</v>
      </c>
      <c r="H104" s="22">
        <f t="shared" si="19"/>
        <v>216.74094998953757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2077822</v>
      </c>
      <c r="D106" s="21"/>
      <c r="E106" s="21">
        <f>SUM(E107:E108)</f>
        <v>5138</v>
      </c>
      <c r="F106" s="22">
        <f t="shared" si="18"/>
        <v>404.40288049824835</v>
      </c>
      <c r="G106" s="21">
        <f>SUM(G107:G108)</f>
        <v>9878</v>
      </c>
      <c r="H106" s="22">
        <f t="shared" si="19"/>
        <v>210.34845110346225</v>
      </c>
    </row>
    <row r="107" spans="1:8" ht="12.75">
      <c r="A107" t="s">
        <v>23</v>
      </c>
      <c r="C107" s="21">
        <f>H29</f>
        <v>1763511</v>
      </c>
      <c r="D107" s="21"/>
      <c r="E107" s="21">
        <f>H18</f>
        <v>4190</v>
      </c>
      <c r="F107" s="22">
        <f t="shared" si="18"/>
        <v>420.88568019093077</v>
      </c>
      <c r="G107" s="21">
        <f>H7</f>
        <v>8411</v>
      </c>
      <c r="H107" s="22">
        <f t="shared" si="19"/>
        <v>209.66722149566044</v>
      </c>
    </row>
    <row r="108" spans="1:8" ht="12.75">
      <c r="A108" t="s">
        <v>34</v>
      </c>
      <c r="C108" s="21">
        <f>SUM(B29:G29)</f>
        <v>314311</v>
      </c>
      <c r="D108" s="21"/>
      <c r="E108" s="21">
        <f>SUM(B18:G18)</f>
        <v>948</v>
      </c>
      <c r="F108" s="22">
        <f t="shared" si="18"/>
        <v>331.55168776371306</v>
      </c>
      <c r="G108" s="21">
        <f>SUM(B7:G7)</f>
        <v>1467</v>
      </c>
      <c r="H108" s="22">
        <f t="shared" si="19"/>
        <v>214.2542603953647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4720406</v>
      </c>
      <c r="D110" s="21"/>
      <c r="E110" s="21">
        <f>SUM(E111:E112)</f>
        <v>11124</v>
      </c>
      <c r="F110" s="22">
        <f t="shared" si="18"/>
        <v>424.3443006112909</v>
      </c>
      <c r="G110" s="21">
        <f>SUM(G111:G112)</f>
        <v>21880</v>
      </c>
      <c r="H110" s="22">
        <f t="shared" si="19"/>
        <v>215.740676416819</v>
      </c>
    </row>
    <row r="111" spans="1:8" ht="12.75">
      <c r="A111" s="11" t="s">
        <v>23</v>
      </c>
      <c r="C111" s="21">
        <f>H33</f>
        <v>3914290</v>
      </c>
      <c r="D111" s="21"/>
      <c r="E111" s="21">
        <f>H22</f>
        <v>8927</v>
      </c>
      <c r="F111" s="22">
        <f t="shared" si="18"/>
        <v>438.47765206676377</v>
      </c>
      <c r="G111" s="21">
        <f>H11</f>
        <v>18280</v>
      </c>
      <c r="H111" s="22">
        <f t="shared" si="19"/>
        <v>214.1296498905908</v>
      </c>
    </row>
    <row r="112" spans="1:8" ht="12.75">
      <c r="A112" s="11" t="s">
        <v>34</v>
      </c>
      <c r="C112" s="21">
        <f>SUM(B33:G33)</f>
        <v>806116</v>
      </c>
      <c r="D112" s="21"/>
      <c r="E112" s="21">
        <f>SUM(B22:G22)</f>
        <v>2197</v>
      </c>
      <c r="F112" s="22">
        <f t="shared" si="18"/>
        <v>366.91670459717795</v>
      </c>
      <c r="G112" s="21">
        <f>SUM(B11:G11)</f>
        <v>3600</v>
      </c>
      <c r="H112" s="22">
        <f t="shared" si="19"/>
        <v>223.92111111111112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4117450</v>
      </c>
      <c r="D114" s="21"/>
      <c r="E114" s="21">
        <f>SUM(E115:E116)</f>
        <v>9870</v>
      </c>
      <c r="F114" s="22">
        <f t="shared" si="18"/>
        <v>417.1681864235056</v>
      </c>
      <c r="G114" s="21">
        <f>SUM(G115:G116)</f>
        <v>19096</v>
      </c>
      <c r="H114" s="22">
        <f t="shared" si="19"/>
        <v>215.61845412651866</v>
      </c>
    </row>
    <row r="115" spans="1:8" ht="12.75">
      <c r="A115" t="s">
        <v>23</v>
      </c>
      <c r="C115" s="21">
        <f>H30</f>
        <v>3465043</v>
      </c>
      <c r="D115" s="21"/>
      <c r="E115" s="21">
        <f>H19</f>
        <v>8007</v>
      </c>
      <c r="F115" s="22">
        <f aca="true" t="shared" si="20" ref="F115:F124">C115/E115</f>
        <v>432.7517172474085</v>
      </c>
      <c r="G115" s="21">
        <f>H8</f>
        <v>16194</v>
      </c>
      <c r="H115" s="22">
        <f aca="true" t="shared" si="21" ref="H115:H124">C115/G115</f>
        <v>213.97079165122884</v>
      </c>
    </row>
    <row r="116" spans="1:8" ht="12.75">
      <c r="A116" t="s">
        <v>34</v>
      </c>
      <c r="C116" s="21">
        <f>SUM(B30:G30)</f>
        <v>652407</v>
      </c>
      <c r="D116" s="21"/>
      <c r="E116" s="21">
        <f>SUM(B19:G19)</f>
        <v>1863</v>
      </c>
      <c r="F116" s="22">
        <f t="shared" si="20"/>
        <v>350.1916264090177</v>
      </c>
      <c r="G116" s="21">
        <f>SUM(B8:G8)</f>
        <v>2902</v>
      </c>
      <c r="H116" s="22">
        <f t="shared" si="21"/>
        <v>224.81288766368021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518936</v>
      </c>
      <c r="D118" s="21"/>
      <c r="E118" s="21">
        <f>SUM(E119:E120)</f>
        <v>1072</v>
      </c>
      <c r="F118" s="22">
        <f t="shared" si="20"/>
        <v>484.0820895522388</v>
      </c>
      <c r="G118" s="21">
        <f>SUM(G119:G120)</f>
        <v>2412</v>
      </c>
      <c r="H118" s="22">
        <f t="shared" si="21"/>
        <v>215.14759535655057</v>
      </c>
    </row>
    <row r="119" spans="1:8" ht="12.75">
      <c r="A119" t="s">
        <v>23</v>
      </c>
      <c r="C119" s="21">
        <f>H31</f>
        <v>385675</v>
      </c>
      <c r="D119" s="21"/>
      <c r="E119" s="21">
        <f>H20</f>
        <v>788</v>
      </c>
      <c r="F119" s="22">
        <f t="shared" si="20"/>
        <v>489.4352791878173</v>
      </c>
      <c r="G119" s="21">
        <f>H9</f>
        <v>1804</v>
      </c>
      <c r="H119" s="22">
        <f t="shared" si="21"/>
        <v>213.78880266075387</v>
      </c>
    </row>
    <row r="120" spans="1:8" ht="12.75">
      <c r="A120" t="s">
        <v>34</v>
      </c>
      <c r="C120" s="21">
        <f>SUM(B31:G31)</f>
        <v>133261</v>
      </c>
      <c r="D120" s="21"/>
      <c r="E120" s="21">
        <f>SUM(B20:G20)</f>
        <v>284</v>
      </c>
      <c r="F120" s="22">
        <f t="shared" si="20"/>
        <v>469.2288732394366</v>
      </c>
      <c r="G120" s="21">
        <f>SUM(B9:G9)</f>
        <v>608</v>
      </c>
      <c r="H120" s="22">
        <f t="shared" si="21"/>
        <v>219.17927631578948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84020</v>
      </c>
      <c r="D122" s="21"/>
      <c r="E122" s="21">
        <f>SUM(E123:E124)</f>
        <v>182</v>
      </c>
      <c r="F122" s="22">
        <f t="shared" si="20"/>
        <v>461.64835164835165</v>
      </c>
      <c r="G122" s="21">
        <f>SUM(G123:G124)</f>
        <v>372</v>
      </c>
      <c r="H122" s="22">
        <f t="shared" si="21"/>
        <v>225.86021505376345</v>
      </c>
    </row>
    <row r="123" spans="1:8" ht="12.75">
      <c r="A123" t="s">
        <v>23</v>
      </c>
      <c r="C123" s="21">
        <f>H32</f>
        <v>63572</v>
      </c>
      <c r="D123" s="21"/>
      <c r="E123" s="21">
        <f>H21</f>
        <v>132</v>
      </c>
      <c r="F123" s="22">
        <f t="shared" si="20"/>
        <v>481.6060606060606</v>
      </c>
      <c r="G123" s="21">
        <f>H10</f>
        <v>282</v>
      </c>
      <c r="H123" s="22">
        <f t="shared" si="21"/>
        <v>225.43262411347519</v>
      </c>
    </row>
    <row r="124" spans="1:8" ht="12.75">
      <c r="A124" t="s">
        <v>34</v>
      </c>
      <c r="C124" s="21">
        <f>SUM(B32:G32)</f>
        <v>20448</v>
      </c>
      <c r="D124" s="21"/>
      <c r="E124" s="21">
        <f>SUM(B21:G21)</f>
        <v>50</v>
      </c>
      <c r="F124" s="22">
        <f t="shared" si="20"/>
        <v>408.96</v>
      </c>
      <c r="G124" s="21">
        <f>SUM(B10:G10)</f>
        <v>90</v>
      </c>
      <c r="H124" s="22">
        <f t="shared" si="21"/>
        <v>227.2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22" ref="C130:C135">SUM(E130:I130)</f>
        <v>8732012</v>
      </c>
      <c r="D130" s="21"/>
      <c r="E130" s="21">
        <f aca="true" t="shared" si="23" ref="E130:K130">SUM(E131:E134)</f>
        <v>4887568</v>
      </c>
      <c r="F130" s="21">
        <f t="shared" si="23"/>
        <v>2071610</v>
      </c>
      <c r="G130" s="21">
        <f t="shared" si="23"/>
        <v>314311</v>
      </c>
      <c r="H130" s="21">
        <f t="shared" si="23"/>
        <v>806116</v>
      </c>
      <c r="I130" s="21">
        <f t="shared" si="23"/>
        <v>652407</v>
      </c>
      <c r="J130" s="21">
        <f t="shared" si="23"/>
        <v>133261</v>
      </c>
      <c r="K130" s="21">
        <f t="shared" si="23"/>
        <v>20448</v>
      </c>
    </row>
    <row r="131" spans="1:11" ht="12.75">
      <c r="A131" t="s">
        <v>4</v>
      </c>
      <c r="C131" s="21">
        <f t="shared" si="22"/>
        <v>3345607</v>
      </c>
      <c r="D131" s="21"/>
      <c r="E131" s="21">
        <f>SUM(F27:G27)</f>
        <v>2107874</v>
      </c>
      <c r="F131" s="21">
        <f>SUM(F28:G28)</f>
        <v>643523</v>
      </c>
      <c r="G131" s="21">
        <f>SUM(F29:G29)</f>
        <v>124636</v>
      </c>
      <c r="H131" s="21">
        <f>SUM(I131:K131)</f>
        <v>249489</v>
      </c>
      <c r="I131" s="21">
        <f>SUM(F30:G30)</f>
        <v>220085</v>
      </c>
      <c r="J131" s="21">
        <f>SUM(F31:G31)</f>
        <v>23780</v>
      </c>
      <c r="K131" s="21">
        <f>SUM(F32:G32)</f>
        <v>5624</v>
      </c>
    </row>
    <row r="132" spans="1:11" ht="12.75">
      <c r="A132" t="s">
        <v>63</v>
      </c>
      <c r="C132" s="21">
        <f t="shared" si="22"/>
        <v>4044598</v>
      </c>
      <c r="D132" s="21"/>
      <c r="E132" s="21">
        <f>B27</f>
        <v>1992652</v>
      </c>
      <c r="F132" s="21">
        <f>B28</f>
        <v>1149153</v>
      </c>
      <c r="G132" s="21">
        <f>B29</f>
        <v>154688</v>
      </c>
      <c r="H132" s="21">
        <f>SUM(I132:K132)</f>
        <v>427543</v>
      </c>
      <c r="I132" s="21">
        <f>B30</f>
        <v>320562</v>
      </c>
      <c r="J132" s="21">
        <f>B31</f>
        <v>94072</v>
      </c>
      <c r="K132" s="21">
        <f>B32</f>
        <v>12909</v>
      </c>
    </row>
    <row r="133" spans="1:11" ht="12.75">
      <c r="A133" t="s">
        <v>62</v>
      </c>
      <c r="C133" s="21">
        <f t="shared" si="22"/>
        <v>22831</v>
      </c>
      <c r="D133" s="21"/>
      <c r="E133" s="21">
        <f>C27</f>
        <v>16685</v>
      </c>
      <c r="F133" s="21">
        <f>C28</f>
        <v>3229</v>
      </c>
      <c r="G133" s="21">
        <f>C29</f>
        <v>0</v>
      </c>
      <c r="H133" s="21">
        <f>SUM(I133:K133)</f>
        <v>2917</v>
      </c>
      <c r="I133" s="21">
        <f>C30</f>
        <v>0</v>
      </c>
      <c r="J133" s="21">
        <f>C31</f>
        <v>2917</v>
      </c>
      <c r="K133" s="21">
        <f>C32</f>
        <v>0</v>
      </c>
    </row>
    <row r="134" spans="1:11" ht="12.75">
      <c r="A134" t="s">
        <v>2</v>
      </c>
      <c r="C134" s="21">
        <f t="shared" si="22"/>
        <v>1318976</v>
      </c>
      <c r="D134" s="21"/>
      <c r="E134" s="21">
        <f>E27</f>
        <v>770357</v>
      </c>
      <c r="F134" s="21">
        <f>E28</f>
        <v>275705</v>
      </c>
      <c r="G134" s="21">
        <f>E29</f>
        <v>34987</v>
      </c>
      <c r="H134" s="21">
        <f>SUM(I134:K134)</f>
        <v>126167</v>
      </c>
      <c r="I134" s="21">
        <f>E30</f>
        <v>111760</v>
      </c>
      <c r="J134" s="21">
        <f>E31</f>
        <v>12492</v>
      </c>
      <c r="K134" s="21">
        <f>E32</f>
        <v>1915</v>
      </c>
    </row>
    <row r="135" spans="1:11" ht="12.75">
      <c r="A135" t="s">
        <v>61</v>
      </c>
      <c r="C135" s="21">
        <f t="shared" si="22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3345607</v>
      </c>
      <c r="E141" s="22">
        <f>B141/C66</f>
        <v>235.44032371569318</v>
      </c>
      <c r="G141" s="22">
        <f>B141/C67</f>
        <v>218.22496901702434</v>
      </c>
    </row>
    <row r="142" spans="1:7" ht="12.75">
      <c r="A142" t="s">
        <v>63</v>
      </c>
      <c r="B142" s="21">
        <f>C132</f>
        <v>4044598</v>
      </c>
      <c r="E142" s="22">
        <f>B142/C71</f>
        <v>752.4833488372093</v>
      </c>
      <c r="G142" s="22">
        <f>B142/C72</f>
        <v>232.7156501726122</v>
      </c>
    </row>
    <row r="143" spans="1:7" ht="12.75">
      <c r="A143" t="s">
        <v>62</v>
      </c>
      <c r="B143" s="21">
        <f>C133</f>
        <v>22831</v>
      </c>
      <c r="E143" s="22">
        <f>B143/C76</f>
        <v>913.24</v>
      </c>
      <c r="G143" s="22">
        <f>B143/C77</f>
        <v>248.16304347826087</v>
      </c>
    </row>
    <row r="144" spans="1:7" ht="12.75">
      <c r="A144" t="s">
        <v>2</v>
      </c>
      <c r="B144" s="21">
        <f>C134</f>
        <v>1318976</v>
      </c>
      <c r="E144" s="22">
        <f>B144/C81</f>
        <v>321.93702709299487</v>
      </c>
      <c r="G144" s="22">
        <f>B144/C82</f>
        <v>316.75696445725265</v>
      </c>
    </row>
    <row r="145" spans="1:7" ht="12.75">
      <c r="A145" t="s">
        <v>61</v>
      </c>
      <c r="B145" s="21">
        <f>C135</f>
        <v>0</v>
      </c>
      <c r="E145" s="27" t="e">
        <f>B145/C86</f>
        <v>#DIV/0!</v>
      </c>
      <c r="G145" s="27" t="e">
        <f>B145/C87</f>
        <v>#DIV/0!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F16" sqref="F16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8730</v>
      </c>
      <c r="C5" s="25">
        <v>52</v>
      </c>
      <c r="D5" s="25">
        <v>0</v>
      </c>
      <c r="E5" s="25">
        <v>2534</v>
      </c>
      <c r="F5" s="25">
        <v>9926</v>
      </c>
      <c r="G5" s="25">
        <v>379</v>
      </c>
      <c r="H5" s="25">
        <v>87435</v>
      </c>
      <c r="I5" s="20">
        <f aca="true" t="shared" si="0" ref="I5:I11">SUM(B5:H5)</f>
        <v>109056</v>
      </c>
    </row>
    <row r="6" spans="1:9" ht="12.75">
      <c r="A6" s="4" t="s">
        <v>8</v>
      </c>
      <c r="B6" s="25">
        <v>5283</v>
      </c>
      <c r="C6" s="25">
        <v>19</v>
      </c>
      <c r="D6" s="25">
        <v>0</v>
      </c>
      <c r="E6" s="25">
        <v>958</v>
      </c>
      <c r="F6" s="25">
        <v>3207</v>
      </c>
      <c r="G6" s="25">
        <v>66</v>
      </c>
      <c r="H6" s="25">
        <v>37190</v>
      </c>
      <c r="I6" s="20">
        <f t="shared" si="0"/>
        <v>46723</v>
      </c>
    </row>
    <row r="7" spans="1:9" ht="12.75">
      <c r="A7" s="4" t="s">
        <v>9</v>
      </c>
      <c r="B7" s="25">
        <v>683</v>
      </c>
      <c r="C7" s="25">
        <v>3</v>
      </c>
      <c r="D7" s="25">
        <v>0</v>
      </c>
      <c r="E7" s="25">
        <v>126</v>
      </c>
      <c r="F7" s="25">
        <v>584</v>
      </c>
      <c r="G7" s="25">
        <v>18</v>
      </c>
      <c r="H7" s="25">
        <v>8675</v>
      </c>
      <c r="I7" s="20">
        <f t="shared" si="0"/>
        <v>10089</v>
      </c>
    </row>
    <row r="8" spans="1:9" ht="12.75">
      <c r="A8" s="4" t="s">
        <v>10</v>
      </c>
      <c r="B8" s="25">
        <v>1373</v>
      </c>
      <c r="C8" s="25">
        <v>4</v>
      </c>
      <c r="D8" s="25">
        <v>0</v>
      </c>
      <c r="E8" s="25">
        <v>380</v>
      </c>
      <c r="F8" s="25">
        <v>1049</v>
      </c>
      <c r="G8" s="25">
        <v>36</v>
      </c>
      <c r="H8" s="25">
        <v>17752</v>
      </c>
      <c r="I8" s="20">
        <f t="shared" si="0"/>
        <v>20594</v>
      </c>
    </row>
    <row r="9" spans="1:9" ht="12.75">
      <c r="A9" s="4" t="s">
        <v>11</v>
      </c>
      <c r="B9" s="25">
        <v>427</v>
      </c>
      <c r="C9" s="25">
        <v>10</v>
      </c>
      <c r="D9" s="25">
        <v>0</v>
      </c>
      <c r="E9" s="25">
        <v>32</v>
      </c>
      <c r="F9" s="25">
        <v>128</v>
      </c>
      <c r="G9" s="25">
        <v>5</v>
      </c>
      <c r="H9" s="25">
        <v>1964</v>
      </c>
      <c r="I9" s="20">
        <f t="shared" si="0"/>
        <v>2566</v>
      </c>
    </row>
    <row r="10" spans="1:9" ht="12.75">
      <c r="A10" s="4" t="s">
        <v>12</v>
      </c>
      <c r="B10" s="25">
        <v>39</v>
      </c>
      <c r="C10" s="25">
        <v>0</v>
      </c>
      <c r="D10" s="25">
        <v>0</v>
      </c>
      <c r="E10" s="25">
        <v>10</v>
      </c>
      <c r="F10" s="25">
        <v>23</v>
      </c>
      <c r="G10" s="25">
        <v>2</v>
      </c>
      <c r="H10" s="25">
        <v>264</v>
      </c>
      <c r="I10" s="20">
        <f t="shared" si="0"/>
        <v>338</v>
      </c>
    </row>
    <row r="11" spans="1:9" ht="12.75">
      <c r="A11" s="4" t="s">
        <v>13</v>
      </c>
      <c r="B11" s="20">
        <f aca="true" t="shared" si="1" ref="B11:H11">SUM(B8:B10)</f>
        <v>1839</v>
      </c>
      <c r="C11" s="20">
        <f t="shared" si="1"/>
        <v>14</v>
      </c>
      <c r="D11" s="20">
        <f t="shared" si="1"/>
        <v>0</v>
      </c>
      <c r="E11" s="20">
        <f t="shared" si="1"/>
        <v>422</v>
      </c>
      <c r="F11" s="20">
        <f t="shared" si="1"/>
        <v>1200</v>
      </c>
      <c r="G11" s="20">
        <f t="shared" si="1"/>
        <v>43</v>
      </c>
      <c r="H11" s="20">
        <f t="shared" si="1"/>
        <v>19980</v>
      </c>
      <c r="I11" s="20">
        <f t="shared" si="0"/>
        <v>23498</v>
      </c>
    </row>
    <row r="12" spans="1:9" ht="12.75">
      <c r="A12" s="4" t="s">
        <v>14</v>
      </c>
      <c r="B12" s="20">
        <f aca="true" t="shared" si="2" ref="B12:I12">SUM(B5+B6+B7+B11)</f>
        <v>16535</v>
      </c>
      <c r="C12" s="20">
        <f t="shared" si="2"/>
        <v>88</v>
      </c>
      <c r="D12" s="20">
        <f t="shared" si="2"/>
        <v>0</v>
      </c>
      <c r="E12" s="20">
        <f t="shared" si="2"/>
        <v>4040</v>
      </c>
      <c r="F12" s="20">
        <f t="shared" si="2"/>
        <v>14917</v>
      </c>
      <c r="G12" s="20">
        <f t="shared" si="2"/>
        <v>506</v>
      </c>
      <c r="H12" s="20">
        <f t="shared" si="2"/>
        <v>153280</v>
      </c>
      <c r="I12" s="20">
        <f t="shared" si="2"/>
        <v>189366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2765</v>
      </c>
      <c r="C16" s="25">
        <v>16</v>
      </c>
      <c r="D16" s="25">
        <v>0</v>
      </c>
      <c r="E16" s="25">
        <v>2492</v>
      </c>
      <c r="F16" s="25">
        <v>9112</v>
      </c>
      <c r="G16" s="25">
        <v>335</v>
      </c>
      <c r="H16" s="25">
        <v>40011</v>
      </c>
      <c r="I16" s="20">
        <f aca="true" t="shared" si="3" ref="I16:I22">SUM(B16:H16)</f>
        <v>54731</v>
      </c>
    </row>
    <row r="17" spans="1:9" ht="12.75">
      <c r="A17" s="4" t="s">
        <v>8</v>
      </c>
      <c r="B17" s="25">
        <v>1628</v>
      </c>
      <c r="C17" s="25">
        <v>4</v>
      </c>
      <c r="D17" s="25">
        <v>0</v>
      </c>
      <c r="E17" s="25">
        <v>940</v>
      </c>
      <c r="F17" s="25">
        <v>3080</v>
      </c>
      <c r="G17" s="25">
        <v>56</v>
      </c>
      <c r="H17" s="25">
        <v>18588</v>
      </c>
      <c r="I17" s="20">
        <f t="shared" si="3"/>
        <v>24296</v>
      </c>
    </row>
    <row r="18" spans="1:9" ht="12.75">
      <c r="A18" s="4" t="s">
        <v>9</v>
      </c>
      <c r="B18" s="25">
        <v>216</v>
      </c>
      <c r="C18" s="25">
        <v>1</v>
      </c>
      <c r="D18" s="25">
        <v>0</v>
      </c>
      <c r="E18" s="25">
        <v>125</v>
      </c>
      <c r="F18" s="25">
        <v>563</v>
      </c>
      <c r="G18" s="25">
        <v>17</v>
      </c>
      <c r="H18" s="25">
        <v>4349</v>
      </c>
      <c r="I18" s="20">
        <f>SUM(B18:H18)</f>
        <v>5271</v>
      </c>
    </row>
    <row r="19" spans="1:9" ht="12.75">
      <c r="A19" s="4" t="s">
        <v>10</v>
      </c>
      <c r="B19" s="25">
        <v>448</v>
      </c>
      <c r="C19" s="25">
        <v>1</v>
      </c>
      <c r="D19" s="25">
        <v>0</v>
      </c>
      <c r="E19" s="25">
        <v>375</v>
      </c>
      <c r="F19" s="25">
        <v>1007</v>
      </c>
      <c r="G19" s="25">
        <v>34</v>
      </c>
      <c r="H19" s="25">
        <v>8928</v>
      </c>
      <c r="I19" s="20">
        <f t="shared" si="3"/>
        <v>10793</v>
      </c>
    </row>
    <row r="20" spans="1:9" ht="12.75">
      <c r="A20" s="4" t="s">
        <v>11</v>
      </c>
      <c r="B20" s="25">
        <v>119</v>
      </c>
      <c r="C20" s="25">
        <v>2</v>
      </c>
      <c r="D20" s="25">
        <v>0</v>
      </c>
      <c r="E20" s="25">
        <v>32</v>
      </c>
      <c r="F20" s="25">
        <v>120</v>
      </c>
      <c r="G20" s="25">
        <v>4</v>
      </c>
      <c r="H20" s="25">
        <v>871</v>
      </c>
      <c r="I20" s="20">
        <f t="shared" si="3"/>
        <v>1148</v>
      </c>
    </row>
    <row r="21" spans="1:9" ht="12.75">
      <c r="A21" s="4" t="s">
        <v>12</v>
      </c>
      <c r="B21" s="25">
        <v>12</v>
      </c>
      <c r="C21" s="25">
        <v>0</v>
      </c>
      <c r="D21" s="25">
        <v>0</v>
      </c>
      <c r="E21" s="25">
        <v>10</v>
      </c>
      <c r="F21" s="25">
        <v>22</v>
      </c>
      <c r="G21" s="25">
        <v>2</v>
      </c>
      <c r="H21" s="25">
        <v>122</v>
      </c>
      <c r="I21" s="20">
        <f t="shared" si="3"/>
        <v>168</v>
      </c>
    </row>
    <row r="22" spans="1:9" ht="12.75">
      <c r="A22" s="4" t="s">
        <v>13</v>
      </c>
      <c r="B22" s="20">
        <f aca="true" t="shared" si="4" ref="B22:H22">SUM(B19:B21)</f>
        <v>579</v>
      </c>
      <c r="C22" s="20">
        <f t="shared" si="4"/>
        <v>3</v>
      </c>
      <c r="D22" s="20">
        <f t="shared" si="4"/>
        <v>0</v>
      </c>
      <c r="E22" s="20">
        <f t="shared" si="4"/>
        <v>417</v>
      </c>
      <c r="F22" s="20">
        <f t="shared" si="4"/>
        <v>1149</v>
      </c>
      <c r="G22" s="20">
        <f t="shared" si="4"/>
        <v>40</v>
      </c>
      <c r="H22" s="20">
        <f t="shared" si="4"/>
        <v>9921</v>
      </c>
      <c r="I22" s="20">
        <f t="shared" si="3"/>
        <v>12109</v>
      </c>
    </row>
    <row r="23" spans="1:9" ht="12.75">
      <c r="A23" s="4" t="s">
        <v>14</v>
      </c>
      <c r="B23" s="20">
        <f aca="true" t="shared" si="5" ref="B23:I23">SUM(B16+B17+B18+B22)</f>
        <v>5188</v>
      </c>
      <c r="C23" s="20">
        <f t="shared" si="5"/>
        <v>24</v>
      </c>
      <c r="D23" s="20">
        <f t="shared" si="5"/>
        <v>0</v>
      </c>
      <c r="E23" s="20">
        <f t="shared" si="5"/>
        <v>3974</v>
      </c>
      <c r="F23" s="20">
        <f t="shared" si="5"/>
        <v>13904</v>
      </c>
      <c r="G23" s="20">
        <f t="shared" si="5"/>
        <v>448</v>
      </c>
      <c r="H23" s="20">
        <f t="shared" si="5"/>
        <v>72869</v>
      </c>
      <c r="I23" s="20">
        <f t="shared" si="5"/>
        <v>96407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1913855</v>
      </c>
      <c r="C27" s="25">
        <v>12590</v>
      </c>
      <c r="D27" s="25">
        <v>0</v>
      </c>
      <c r="E27" s="25">
        <v>758220</v>
      </c>
      <c r="F27" s="25">
        <v>2048448</v>
      </c>
      <c r="G27" s="25">
        <v>111262</v>
      </c>
      <c r="H27" s="25">
        <v>18802287</v>
      </c>
      <c r="I27" s="20">
        <f aca="true" t="shared" si="6" ref="I27:I32">SUM(B27:H27)</f>
        <v>23646662</v>
      </c>
    </row>
    <row r="28" spans="1:9" ht="12.75">
      <c r="A28" s="4" t="s">
        <v>8</v>
      </c>
      <c r="B28" s="25">
        <v>1163030</v>
      </c>
      <c r="C28" s="25">
        <v>4219</v>
      </c>
      <c r="D28" s="25">
        <v>0</v>
      </c>
      <c r="E28" s="25">
        <v>286090</v>
      </c>
      <c r="F28" s="25">
        <v>648170</v>
      </c>
      <c r="G28" s="25">
        <v>18875</v>
      </c>
      <c r="H28" s="25">
        <v>8294586</v>
      </c>
      <c r="I28" s="20">
        <f t="shared" si="6"/>
        <v>10414970</v>
      </c>
    </row>
    <row r="29" spans="1:9" ht="12.75">
      <c r="A29" s="4" t="s">
        <v>9</v>
      </c>
      <c r="B29" s="25">
        <v>150659</v>
      </c>
      <c r="C29" s="25">
        <v>713</v>
      </c>
      <c r="D29" s="25">
        <v>0</v>
      </c>
      <c r="E29" s="25">
        <v>37141</v>
      </c>
      <c r="F29" s="25">
        <v>115479</v>
      </c>
      <c r="G29" s="25">
        <v>5329</v>
      </c>
      <c r="H29" s="25">
        <v>1842203</v>
      </c>
      <c r="I29" s="20">
        <f t="shared" si="6"/>
        <v>2151524</v>
      </c>
    </row>
    <row r="30" spans="1:9" ht="12.75">
      <c r="A30" s="4" t="s">
        <v>10</v>
      </c>
      <c r="B30" s="25">
        <v>310165</v>
      </c>
      <c r="C30" s="25">
        <v>1017</v>
      </c>
      <c r="D30" s="25">
        <v>0</v>
      </c>
      <c r="E30" s="25">
        <v>113178</v>
      </c>
      <c r="F30" s="25">
        <v>219387</v>
      </c>
      <c r="G30" s="25">
        <v>10667</v>
      </c>
      <c r="H30" s="25">
        <v>3883387</v>
      </c>
      <c r="I30" s="20">
        <f t="shared" si="6"/>
        <v>4537801</v>
      </c>
    </row>
    <row r="31" spans="1:9" ht="12.75">
      <c r="A31" s="4" t="s">
        <v>11</v>
      </c>
      <c r="B31" s="25">
        <v>95775</v>
      </c>
      <c r="C31" s="25">
        <v>2051</v>
      </c>
      <c r="D31" s="25">
        <v>0</v>
      </c>
      <c r="E31" s="25">
        <v>9279</v>
      </c>
      <c r="F31" s="25">
        <v>25363</v>
      </c>
      <c r="G31" s="25">
        <v>1470</v>
      </c>
      <c r="H31" s="25">
        <v>425773</v>
      </c>
      <c r="I31" s="20">
        <f t="shared" si="6"/>
        <v>559711</v>
      </c>
    </row>
    <row r="32" spans="1:9" ht="12.75">
      <c r="A32" s="4" t="s">
        <v>12</v>
      </c>
      <c r="B32" s="25">
        <v>9128</v>
      </c>
      <c r="C32" s="25">
        <v>0</v>
      </c>
      <c r="D32" s="25">
        <v>0</v>
      </c>
      <c r="E32" s="25">
        <v>2960</v>
      </c>
      <c r="F32" s="25">
        <v>4600</v>
      </c>
      <c r="G32" s="25">
        <v>586</v>
      </c>
      <c r="H32" s="25">
        <v>55890</v>
      </c>
      <c r="I32" s="20">
        <f t="shared" si="6"/>
        <v>73164</v>
      </c>
    </row>
    <row r="33" spans="1:9" ht="12.75">
      <c r="A33" s="4" t="s">
        <v>13</v>
      </c>
      <c r="B33" s="20">
        <f aca="true" t="shared" si="7" ref="B33:I33">SUM(B30:B32)</f>
        <v>415068</v>
      </c>
      <c r="C33" s="20">
        <f t="shared" si="7"/>
        <v>3068</v>
      </c>
      <c r="D33" s="20">
        <f t="shared" si="7"/>
        <v>0</v>
      </c>
      <c r="E33" s="20">
        <f t="shared" si="7"/>
        <v>125417</v>
      </c>
      <c r="F33" s="20">
        <f t="shared" si="7"/>
        <v>249350</v>
      </c>
      <c r="G33" s="20">
        <f t="shared" si="7"/>
        <v>12723</v>
      </c>
      <c r="H33" s="20">
        <f t="shared" si="7"/>
        <v>4365050</v>
      </c>
      <c r="I33" s="20">
        <f t="shared" si="7"/>
        <v>5170676</v>
      </c>
    </row>
    <row r="34" spans="1:9" ht="12.75">
      <c r="A34" s="4" t="s">
        <v>14</v>
      </c>
      <c r="B34" s="20">
        <f aca="true" t="shared" si="8" ref="B34:I34">SUM(B27+B28+B29+B33)</f>
        <v>3642612</v>
      </c>
      <c r="C34" s="20">
        <f t="shared" si="8"/>
        <v>20590</v>
      </c>
      <c r="D34" s="20">
        <f t="shared" si="8"/>
        <v>0</v>
      </c>
      <c r="E34" s="20">
        <f t="shared" si="8"/>
        <v>1206868</v>
      </c>
      <c r="F34" s="20">
        <f t="shared" si="8"/>
        <v>3061447</v>
      </c>
      <c r="G34" s="20">
        <f t="shared" si="8"/>
        <v>148189</v>
      </c>
      <c r="H34" s="20">
        <f t="shared" si="8"/>
        <v>33304126</v>
      </c>
      <c r="I34" s="20">
        <f t="shared" si="8"/>
        <v>41383832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96407</v>
      </c>
      <c r="D42" s="21">
        <f>I16</f>
        <v>54731</v>
      </c>
      <c r="E42" s="21">
        <f>I17</f>
        <v>24296</v>
      </c>
      <c r="F42" s="21">
        <f>I18</f>
        <v>5271</v>
      </c>
      <c r="G42" s="21">
        <f>I22</f>
        <v>12109</v>
      </c>
      <c r="H42" s="21">
        <f>I19</f>
        <v>10793</v>
      </c>
      <c r="I42" s="21">
        <f>I20</f>
        <v>1148</v>
      </c>
      <c r="J42" s="21">
        <f>I21</f>
        <v>168</v>
      </c>
      <c r="K42" s="21"/>
    </row>
    <row r="43" spans="1:11" ht="12.75">
      <c r="A43" t="s">
        <v>21</v>
      </c>
      <c r="C43" s="21">
        <f>SUM(D43:G43)</f>
        <v>189366</v>
      </c>
      <c r="D43" s="21">
        <f>I5</f>
        <v>109056</v>
      </c>
      <c r="E43" s="21">
        <f>I6</f>
        <v>46723</v>
      </c>
      <c r="F43" s="21">
        <f>I7</f>
        <v>10089</v>
      </c>
      <c r="G43" s="21">
        <f>I11</f>
        <v>23498</v>
      </c>
      <c r="H43" s="21">
        <f>I8</f>
        <v>20594</v>
      </c>
      <c r="I43" s="21">
        <f>I9</f>
        <v>2566</v>
      </c>
      <c r="J43" s="21">
        <f>I10</f>
        <v>338</v>
      </c>
      <c r="K43" s="21"/>
    </row>
    <row r="44" spans="1:11" ht="12.75">
      <c r="A44" t="s">
        <v>22</v>
      </c>
      <c r="C44" s="22">
        <f aca="true" t="shared" si="9" ref="C44:J44">C43/C42</f>
        <v>1.964234962191542</v>
      </c>
      <c r="D44" s="22">
        <f t="shared" si="9"/>
        <v>1.9925819005682337</v>
      </c>
      <c r="E44" s="22">
        <f t="shared" si="9"/>
        <v>1.9230737569970366</v>
      </c>
      <c r="F44" s="22">
        <f t="shared" si="9"/>
        <v>1.9140580535002847</v>
      </c>
      <c r="G44" s="22">
        <f t="shared" si="9"/>
        <v>1.940540094144851</v>
      </c>
      <c r="H44" s="22">
        <f t="shared" si="9"/>
        <v>1.9080885759288428</v>
      </c>
      <c r="I44" s="22">
        <f t="shared" si="9"/>
        <v>2.235191637630662</v>
      </c>
      <c r="J44" s="22">
        <f t="shared" si="9"/>
        <v>2.011904761904762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72869</v>
      </c>
      <c r="D47" s="21">
        <f>H16</f>
        <v>40011</v>
      </c>
      <c r="E47" s="21">
        <f>H17</f>
        <v>18588</v>
      </c>
      <c r="F47" s="21">
        <f>H18</f>
        <v>4349</v>
      </c>
      <c r="G47" s="21">
        <f>H22</f>
        <v>9921</v>
      </c>
      <c r="H47" s="21">
        <f>H19</f>
        <v>8928</v>
      </c>
      <c r="I47" s="21">
        <f>H20</f>
        <v>871</v>
      </c>
      <c r="J47" s="21">
        <f>H21</f>
        <v>122</v>
      </c>
      <c r="K47" s="21"/>
    </row>
    <row r="48" spans="1:11" ht="12.75">
      <c r="A48" t="s">
        <v>21</v>
      </c>
      <c r="C48" s="21">
        <f>SUM(D48:G48)</f>
        <v>153280</v>
      </c>
      <c r="D48" s="21">
        <f>H5</f>
        <v>87435</v>
      </c>
      <c r="E48" s="21">
        <f>H6</f>
        <v>37190</v>
      </c>
      <c r="F48" s="21">
        <f>H7</f>
        <v>8675</v>
      </c>
      <c r="G48" s="21">
        <f>H11</f>
        <v>19980</v>
      </c>
      <c r="H48" s="21">
        <f>H8</f>
        <v>17752</v>
      </c>
      <c r="I48" s="21">
        <f>H9</f>
        <v>1964</v>
      </c>
      <c r="J48" s="21">
        <f>H10</f>
        <v>264</v>
      </c>
      <c r="K48" s="21"/>
    </row>
    <row r="49" spans="1:11" ht="12.75">
      <c r="A49" t="s">
        <v>22</v>
      </c>
      <c r="C49" s="22">
        <f aca="true" t="shared" si="10" ref="C49:J49">C48/C47</f>
        <v>2.103500802810523</v>
      </c>
      <c r="D49" s="22">
        <f t="shared" si="10"/>
        <v>2.18527404963635</v>
      </c>
      <c r="E49" s="22">
        <f t="shared" si="10"/>
        <v>2.000753174090811</v>
      </c>
      <c r="F49" s="22">
        <f t="shared" si="10"/>
        <v>1.994711427914463</v>
      </c>
      <c r="G49" s="22">
        <f t="shared" si="10"/>
        <v>2.0139098881161175</v>
      </c>
      <c r="H49" s="22">
        <f t="shared" si="10"/>
        <v>1.9883512544802868</v>
      </c>
      <c r="I49" s="22">
        <f t="shared" si="10"/>
        <v>2.2548794489093</v>
      </c>
      <c r="J49" s="22">
        <f t="shared" si="10"/>
        <v>2.1639344262295084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23538</v>
      </c>
      <c r="D52" s="21">
        <f>SUM(B16:G16)</f>
        <v>14720</v>
      </c>
      <c r="E52" s="21">
        <f>SUM(B17:G17)</f>
        <v>5708</v>
      </c>
      <c r="F52" s="21">
        <f>SUM(B18:G18)</f>
        <v>922</v>
      </c>
      <c r="G52" s="21">
        <f>SUM(H52:J52)</f>
        <v>2188</v>
      </c>
      <c r="H52" s="21">
        <f>SUM(B19:G19)</f>
        <v>1865</v>
      </c>
      <c r="I52" s="21">
        <f>SUM(B20:G20)</f>
        <v>277</v>
      </c>
      <c r="J52" s="21">
        <f>SUM(B21:G21)</f>
        <v>46</v>
      </c>
      <c r="K52" s="21"/>
    </row>
    <row r="53" spans="1:11" ht="12.75">
      <c r="A53" t="s">
        <v>21</v>
      </c>
      <c r="C53" s="21">
        <f>SUM(B12:G12)</f>
        <v>36086</v>
      </c>
      <c r="D53" s="21">
        <f>SUM(B5:G5)</f>
        <v>21621</v>
      </c>
      <c r="E53" s="21">
        <f>SUM(B6:G6)</f>
        <v>9533</v>
      </c>
      <c r="F53" s="21">
        <f>SUM(B7:G7)</f>
        <v>1414</v>
      </c>
      <c r="G53" s="21">
        <f>SUM(H53:J53)</f>
        <v>3518</v>
      </c>
      <c r="H53" s="21">
        <f>SUM(B8:G8)</f>
        <v>2842</v>
      </c>
      <c r="I53" s="21">
        <f>SUM(B9:G9)</f>
        <v>602</v>
      </c>
      <c r="J53" s="21">
        <f>SUM(B10:G10)</f>
        <v>74</v>
      </c>
      <c r="K53" s="21"/>
    </row>
    <row r="54" spans="1:11" ht="12.75">
      <c r="A54" t="s">
        <v>22</v>
      </c>
      <c r="C54" s="22">
        <f aca="true" t="shared" si="11" ref="C54:J54">C53/C52</f>
        <v>1.5330954201716374</v>
      </c>
      <c r="D54" s="22">
        <f t="shared" si="11"/>
        <v>1.4688179347826087</v>
      </c>
      <c r="E54" s="22">
        <f t="shared" si="11"/>
        <v>1.6701121233356693</v>
      </c>
      <c r="F54" s="22">
        <f t="shared" si="11"/>
        <v>1.5336225596529285</v>
      </c>
      <c r="G54" s="22">
        <f t="shared" si="11"/>
        <v>1.6078610603290677</v>
      </c>
      <c r="H54" s="22">
        <f t="shared" si="11"/>
        <v>1.5238605898123325</v>
      </c>
      <c r="I54" s="22">
        <f t="shared" si="11"/>
        <v>2.1732851985559565</v>
      </c>
      <c r="J54" s="22">
        <f t="shared" si="11"/>
        <v>1.608695652173913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23538</v>
      </c>
      <c r="D61" s="21">
        <f>SUM(B16:G16)</f>
        <v>14720</v>
      </c>
      <c r="E61" s="21">
        <f>SUM(B17:G17)</f>
        <v>5708</v>
      </c>
      <c r="F61" s="21">
        <f>SUM(B18:G18)</f>
        <v>922</v>
      </c>
      <c r="G61" s="21">
        <f>SUM(H61:J61)</f>
        <v>2188</v>
      </c>
      <c r="H61" s="21">
        <f>SUM(B19:G19)</f>
        <v>1865</v>
      </c>
      <c r="I61" s="21">
        <f>SUM(B20:G20)</f>
        <v>277</v>
      </c>
      <c r="J61" s="21">
        <f>SUM(B21:G21)</f>
        <v>46</v>
      </c>
      <c r="K61" s="21"/>
    </row>
    <row r="62" spans="1:11" ht="12.75">
      <c r="A62" t="s">
        <v>21</v>
      </c>
      <c r="C62" s="21">
        <f>SUM(B12:G12)</f>
        <v>36086</v>
      </c>
      <c r="D62" s="21">
        <f>SUM(B5:G5)</f>
        <v>21621</v>
      </c>
      <c r="E62" s="21">
        <f>SUM(B6:G6)</f>
        <v>9533</v>
      </c>
      <c r="F62" s="21">
        <f>SUM(B7:G7)</f>
        <v>1414</v>
      </c>
      <c r="G62" s="21">
        <f>SUM(H62:J62)</f>
        <v>3518</v>
      </c>
      <c r="H62" s="21">
        <f>SUM(B8:G8)</f>
        <v>2842</v>
      </c>
      <c r="I62" s="21">
        <f>SUM(B9:G9)</f>
        <v>602</v>
      </c>
      <c r="J62" s="21">
        <f>SUM(B10:G10)</f>
        <v>74</v>
      </c>
      <c r="K62" s="21"/>
    </row>
    <row r="63" spans="1:11" ht="12.75">
      <c r="A63" t="s">
        <v>22</v>
      </c>
      <c r="C63" s="22">
        <f aca="true" t="shared" si="12" ref="C63:J63">C62/C61</f>
        <v>1.5330954201716374</v>
      </c>
      <c r="D63" s="22">
        <f t="shared" si="12"/>
        <v>1.4688179347826087</v>
      </c>
      <c r="E63" s="22">
        <f t="shared" si="12"/>
        <v>1.6701121233356693</v>
      </c>
      <c r="F63" s="22">
        <f t="shared" si="12"/>
        <v>1.5336225596529285</v>
      </c>
      <c r="G63" s="22">
        <f t="shared" si="12"/>
        <v>1.6078610603290677</v>
      </c>
      <c r="H63" s="22">
        <f t="shared" si="12"/>
        <v>1.5238605898123325</v>
      </c>
      <c r="I63" s="22">
        <f t="shared" si="12"/>
        <v>2.1732851985559565</v>
      </c>
      <c r="J63" s="22">
        <f t="shared" si="12"/>
        <v>1.608695652173913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14352</v>
      </c>
      <c r="D66" s="21">
        <f>SUM(F16:G16)</f>
        <v>9447</v>
      </c>
      <c r="E66" s="21">
        <f>SUM(F17:G17)</f>
        <v>3136</v>
      </c>
      <c r="F66" s="21">
        <f>SUM(F18:G18)</f>
        <v>580</v>
      </c>
      <c r="G66" s="21">
        <f>SUM(H66:J66)</f>
        <v>1189</v>
      </c>
      <c r="H66" s="21">
        <f>SUM(F19:G19)</f>
        <v>1041</v>
      </c>
      <c r="I66" s="21">
        <f>SUM(F20:G20)</f>
        <v>124</v>
      </c>
      <c r="J66" s="21">
        <f>SUM(F21:G21)</f>
        <v>24</v>
      </c>
      <c r="K66" s="21"/>
    </row>
    <row r="67" spans="1:11" ht="12.75">
      <c r="A67" t="s">
        <v>21</v>
      </c>
      <c r="C67" s="21">
        <f>SUM(F12:G12)</f>
        <v>15423</v>
      </c>
      <c r="D67" s="21">
        <f>SUM(F5:G5)</f>
        <v>10305</v>
      </c>
      <c r="E67" s="21">
        <f>SUM(F6:G6)</f>
        <v>3273</v>
      </c>
      <c r="F67" s="21">
        <f>SUM(F7:G7)</f>
        <v>602</v>
      </c>
      <c r="G67" s="21">
        <f>SUM(H67:J67)</f>
        <v>1243</v>
      </c>
      <c r="H67" s="21">
        <f>SUM(F8:G8)</f>
        <v>1085</v>
      </c>
      <c r="I67" s="21">
        <f>SUM(F9:G9)</f>
        <v>133</v>
      </c>
      <c r="J67" s="21">
        <f>SUM(F10:G10)</f>
        <v>25</v>
      </c>
      <c r="K67" s="21"/>
    </row>
    <row r="68" spans="1:11" ht="12.75">
      <c r="A68" t="s">
        <v>22</v>
      </c>
      <c r="C68" s="22">
        <f aca="true" t="shared" si="13" ref="C68:J68">C67/C66</f>
        <v>1.074623745819398</v>
      </c>
      <c r="D68" s="22">
        <f t="shared" si="13"/>
        <v>1.0908224833280407</v>
      </c>
      <c r="E68" s="22">
        <f t="shared" si="13"/>
        <v>1.043686224489796</v>
      </c>
      <c r="F68" s="22">
        <f t="shared" si="13"/>
        <v>1.0379310344827586</v>
      </c>
      <c r="G68" s="22">
        <f t="shared" si="13"/>
        <v>1.045416316232128</v>
      </c>
      <c r="H68" s="22">
        <f t="shared" si="13"/>
        <v>1.042267050912584</v>
      </c>
      <c r="I68" s="22">
        <f t="shared" si="13"/>
        <v>1.0725806451612903</v>
      </c>
      <c r="J68" s="22">
        <f t="shared" si="13"/>
        <v>1.0416666666666667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5188</v>
      </c>
      <c r="D71" s="21">
        <f>B16</f>
        <v>2765</v>
      </c>
      <c r="E71" s="21">
        <f>B17</f>
        <v>1628</v>
      </c>
      <c r="F71" s="21">
        <f>B18</f>
        <v>216</v>
      </c>
      <c r="G71" s="21">
        <f>SUM(H71:J71)</f>
        <v>579</v>
      </c>
      <c r="H71" s="21">
        <f>B19</f>
        <v>448</v>
      </c>
      <c r="I71" s="21">
        <f>B20</f>
        <v>119</v>
      </c>
      <c r="J71" s="21">
        <f>B21</f>
        <v>12</v>
      </c>
      <c r="K71" s="21"/>
    </row>
    <row r="72" spans="1:11" ht="12.75">
      <c r="A72" t="s">
        <v>21</v>
      </c>
      <c r="C72" s="21">
        <f>B12</f>
        <v>16535</v>
      </c>
      <c r="D72" s="21">
        <f>B5</f>
        <v>8730</v>
      </c>
      <c r="E72" s="21">
        <f>B6</f>
        <v>5283</v>
      </c>
      <c r="F72" s="21">
        <f>B7</f>
        <v>683</v>
      </c>
      <c r="G72" s="21">
        <f>SUM(H72:J72)</f>
        <v>1839</v>
      </c>
      <c r="H72" s="21">
        <f>B8</f>
        <v>1373</v>
      </c>
      <c r="I72" s="21">
        <f>B9</f>
        <v>427</v>
      </c>
      <c r="J72" s="21">
        <f>B10</f>
        <v>39</v>
      </c>
      <c r="K72" s="21"/>
    </row>
    <row r="73" spans="1:11" ht="12.75">
      <c r="A73" t="s">
        <v>22</v>
      </c>
      <c r="C73" s="22">
        <f aca="true" t="shared" si="14" ref="C73:J73">C72/C71</f>
        <v>3.1871626831148805</v>
      </c>
      <c r="D73" s="22">
        <f t="shared" si="14"/>
        <v>3.1573236889692584</v>
      </c>
      <c r="E73" s="22">
        <f t="shared" si="14"/>
        <v>3.245085995085995</v>
      </c>
      <c r="F73" s="22">
        <f t="shared" si="14"/>
        <v>3.162037037037037</v>
      </c>
      <c r="G73" s="22">
        <f t="shared" si="14"/>
        <v>3.1761658031088085</v>
      </c>
      <c r="H73" s="22">
        <f t="shared" si="14"/>
        <v>3.064732142857143</v>
      </c>
      <c r="I73" s="22">
        <f t="shared" si="14"/>
        <v>3.588235294117647</v>
      </c>
      <c r="J73" s="22">
        <f t="shared" si="14"/>
        <v>3.25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24</v>
      </c>
      <c r="D76" s="21">
        <f>C16</f>
        <v>16</v>
      </c>
      <c r="E76" s="21">
        <f>C17</f>
        <v>4</v>
      </c>
      <c r="F76" s="21">
        <f>C18</f>
        <v>1</v>
      </c>
      <c r="G76" s="21">
        <f>SUM(H76:J76)</f>
        <v>3</v>
      </c>
      <c r="H76" s="21">
        <f>C19</f>
        <v>1</v>
      </c>
      <c r="I76" s="21">
        <f>C20</f>
        <v>2</v>
      </c>
      <c r="J76" s="21">
        <f>C21</f>
        <v>0</v>
      </c>
      <c r="K76" s="21"/>
    </row>
    <row r="77" spans="1:11" ht="12.75">
      <c r="A77" t="s">
        <v>21</v>
      </c>
      <c r="C77" s="21">
        <f>C12</f>
        <v>88</v>
      </c>
      <c r="D77" s="21">
        <f>C5</f>
        <v>52</v>
      </c>
      <c r="E77" s="21">
        <f>C6</f>
        <v>19</v>
      </c>
      <c r="F77" s="21">
        <f>C7</f>
        <v>3</v>
      </c>
      <c r="G77" s="21">
        <f>SUM(H77:J77)</f>
        <v>14</v>
      </c>
      <c r="H77" s="21">
        <f>C8</f>
        <v>4</v>
      </c>
      <c r="I77" s="21">
        <f>C9</f>
        <v>10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3.6666666666666665</v>
      </c>
      <c r="D78" s="22">
        <f t="shared" si="15"/>
        <v>3.25</v>
      </c>
      <c r="E78" s="22">
        <f t="shared" si="15"/>
        <v>4.75</v>
      </c>
      <c r="F78" s="22">
        <f t="shared" si="15"/>
        <v>3</v>
      </c>
      <c r="G78" s="22">
        <f t="shared" si="15"/>
        <v>4.666666666666667</v>
      </c>
      <c r="H78" s="22">
        <f t="shared" si="15"/>
        <v>4</v>
      </c>
      <c r="I78" s="22">
        <f t="shared" si="15"/>
        <v>5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3974</v>
      </c>
      <c r="D81" s="21">
        <f>E16</f>
        <v>2492</v>
      </c>
      <c r="E81" s="21">
        <f>E17</f>
        <v>940</v>
      </c>
      <c r="F81" s="21">
        <f>E18</f>
        <v>125</v>
      </c>
      <c r="G81" s="21">
        <f>SUM(H81:J81)</f>
        <v>417</v>
      </c>
      <c r="H81" s="21">
        <f>E19</f>
        <v>375</v>
      </c>
      <c r="I81" s="21">
        <f>E20</f>
        <v>32</v>
      </c>
      <c r="J81" s="21">
        <f>E21</f>
        <v>10</v>
      </c>
      <c r="K81" s="21"/>
    </row>
    <row r="82" spans="1:11" ht="12.75">
      <c r="A82" t="s">
        <v>21</v>
      </c>
      <c r="C82" s="21">
        <f>E12</f>
        <v>4040</v>
      </c>
      <c r="D82" s="21">
        <f>E5</f>
        <v>2534</v>
      </c>
      <c r="E82" s="21">
        <f>E6</f>
        <v>958</v>
      </c>
      <c r="F82" s="21">
        <f>E7</f>
        <v>126</v>
      </c>
      <c r="G82" s="21">
        <f>SUM(H82:J82)</f>
        <v>422</v>
      </c>
      <c r="H82" s="21">
        <f>E8</f>
        <v>380</v>
      </c>
      <c r="I82" s="21">
        <f>E9</f>
        <v>32</v>
      </c>
      <c r="J82" s="21">
        <f>E10</f>
        <v>10</v>
      </c>
      <c r="K82" s="21"/>
    </row>
    <row r="83" spans="1:11" ht="12.75">
      <c r="A83" t="s">
        <v>22</v>
      </c>
      <c r="C83" s="22">
        <f aca="true" t="shared" si="16" ref="C83:J83">C82/C81</f>
        <v>1.0166079516859587</v>
      </c>
      <c r="D83" s="22">
        <f t="shared" si="16"/>
        <v>1.0168539325842696</v>
      </c>
      <c r="E83" s="22">
        <f t="shared" si="16"/>
        <v>1.0191489361702128</v>
      </c>
      <c r="F83" s="22">
        <f t="shared" si="16"/>
        <v>1.008</v>
      </c>
      <c r="G83" s="22">
        <f t="shared" si="16"/>
        <v>1.0119904076738608</v>
      </c>
      <c r="H83" s="22">
        <f t="shared" si="16"/>
        <v>1.0133333333333334</v>
      </c>
      <c r="I83" s="22">
        <f t="shared" si="16"/>
        <v>1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41383832</v>
      </c>
      <c r="D94" s="21"/>
      <c r="E94" s="21">
        <f>SUM(E95:E96)</f>
        <v>96407</v>
      </c>
      <c r="F94" s="22">
        <f>C94/E94</f>
        <v>429.26169261568145</v>
      </c>
      <c r="G94" s="21">
        <f>SUM(G95:G96)</f>
        <v>189366</v>
      </c>
      <c r="H94" s="22">
        <f>C94/G94</f>
        <v>218.53887181437005</v>
      </c>
    </row>
    <row r="95" spans="1:8" ht="12.75">
      <c r="A95" t="s">
        <v>23</v>
      </c>
      <c r="C95" s="21">
        <f>H34</f>
        <v>33304126</v>
      </c>
      <c r="D95" s="21"/>
      <c r="E95" s="21">
        <f>H23</f>
        <v>72869</v>
      </c>
      <c r="F95" s="22">
        <f>C95/E95</f>
        <v>457.04107370761227</v>
      </c>
      <c r="G95" s="21">
        <f>H12</f>
        <v>153280</v>
      </c>
      <c r="H95" s="22">
        <f>C95/G95</f>
        <v>217.27639613778706</v>
      </c>
    </row>
    <row r="96" spans="1:8" ht="12.75">
      <c r="A96" t="s">
        <v>34</v>
      </c>
      <c r="C96" s="21">
        <f>SUM(B34:G34)</f>
        <v>8079706</v>
      </c>
      <c r="D96" s="21"/>
      <c r="E96" s="21">
        <f>SUM(B23:G23)</f>
        <v>23538</v>
      </c>
      <c r="F96" s="22">
        <f>C96/E96</f>
        <v>343.2622142917835</v>
      </c>
      <c r="G96" s="21">
        <f>SUM(B12:G12)</f>
        <v>36086</v>
      </c>
      <c r="H96" s="22">
        <f>C96/G96</f>
        <v>223.9014022058416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23646662</v>
      </c>
      <c r="D98" s="21"/>
      <c r="E98" s="21">
        <f>SUM(E99:E100)</f>
        <v>54731</v>
      </c>
      <c r="F98" s="22">
        <f>C98/E98</f>
        <v>432.05243828908664</v>
      </c>
      <c r="G98" s="21">
        <f>SUM(G99:G100)</f>
        <v>109056</v>
      </c>
      <c r="H98" s="22">
        <f>C98/G98</f>
        <v>216.8304540786385</v>
      </c>
    </row>
    <row r="99" spans="1:8" ht="12.75">
      <c r="A99" t="s">
        <v>23</v>
      </c>
      <c r="C99" s="21">
        <f>H27</f>
        <v>18802287</v>
      </c>
      <c r="D99" s="21"/>
      <c r="E99" s="21">
        <f>H16</f>
        <v>40011</v>
      </c>
      <c r="F99" s="22">
        <f>C99/E99</f>
        <v>469.9279448151758</v>
      </c>
      <c r="G99" s="21">
        <f>H5</f>
        <v>87435</v>
      </c>
      <c r="H99" s="22">
        <f>C99/G99</f>
        <v>215.04302624807</v>
      </c>
    </row>
    <row r="100" spans="1:8" ht="12.75">
      <c r="A100" t="s">
        <v>34</v>
      </c>
      <c r="C100" s="21">
        <f>SUM(B27:G27)</f>
        <v>4844375</v>
      </c>
      <c r="D100" s="21"/>
      <c r="E100" s="21">
        <f>SUM(B16:G16)</f>
        <v>14720</v>
      </c>
      <c r="F100" s="22">
        <f>C100/E100</f>
        <v>329.1015625</v>
      </c>
      <c r="G100" s="21">
        <f>SUM(B5:G5)</f>
        <v>21621</v>
      </c>
      <c r="H100" s="22">
        <f>C100/G100</f>
        <v>224.0587854400814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10414970</v>
      </c>
      <c r="D102" s="21"/>
      <c r="E102" s="21">
        <f>SUM(E103:E104)</f>
        <v>24296</v>
      </c>
      <c r="F102" s="22">
        <f>C102/E102</f>
        <v>428.67015146526177</v>
      </c>
      <c r="G102" s="21">
        <f>SUM(G103:G104)</f>
        <v>46723</v>
      </c>
      <c r="H102" s="22">
        <f>C102/G102</f>
        <v>222.9088457504869</v>
      </c>
    </row>
    <row r="103" spans="1:8" ht="12.75">
      <c r="A103" t="s">
        <v>23</v>
      </c>
      <c r="C103" s="21">
        <f>H28</f>
        <v>8294586</v>
      </c>
      <c r="D103" s="21"/>
      <c r="E103" s="21">
        <f>H17</f>
        <v>18588</v>
      </c>
      <c r="F103" s="22">
        <f>C103/E103</f>
        <v>446.2333763718528</v>
      </c>
      <c r="G103" s="21">
        <f>H6</f>
        <v>37190</v>
      </c>
      <c r="H103" s="22">
        <f>C103/G103</f>
        <v>223.0326969615488</v>
      </c>
    </row>
    <row r="104" spans="1:8" ht="12.75">
      <c r="A104" t="s">
        <v>34</v>
      </c>
      <c r="C104" s="21">
        <f>SUM(B28:G28)</f>
        <v>2120384</v>
      </c>
      <c r="D104" s="21"/>
      <c r="E104" s="21">
        <f>SUM(B17:G17)</f>
        <v>5708</v>
      </c>
      <c r="F104" s="22">
        <f>C104/E104</f>
        <v>371.4758234057463</v>
      </c>
      <c r="G104" s="21">
        <f>SUM(B6:G6)</f>
        <v>9533</v>
      </c>
      <c r="H104" s="22">
        <f>C104/G104</f>
        <v>222.42567921955313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2151524</v>
      </c>
      <c r="D106" s="21"/>
      <c r="E106" s="21">
        <f>SUM(E107:E108)</f>
        <v>5271</v>
      </c>
      <c r="F106" s="22">
        <f>C106/E106</f>
        <v>408.181369759059</v>
      </c>
      <c r="G106" s="21">
        <f>SUM(G107:G108)</f>
        <v>10089</v>
      </c>
      <c r="H106" s="22">
        <f>C106/G106</f>
        <v>213.25443552383786</v>
      </c>
    </row>
    <row r="107" spans="1:8" ht="12.75">
      <c r="A107" t="s">
        <v>23</v>
      </c>
      <c r="C107" s="21">
        <f>H29</f>
        <v>1842203</v>
      </c>
      <c r="D107" s="21"/>
      <c r="E107" s="21">
        <f>H18</f>
        <v>4349</v>
      </c>
      <c r="F107" s="22">
        <f>C107/E107</f>
        <v>423.59232007358014</v>
      </c>
      <c r="G107" s="21">
        <f>H7</f>
        <v>8675</v>
      </c>
      <c r="H107" s="22">
        <f>C107/G107</f>
        <v>212.35769452449568</v>
      </c>
    </row>
    <row r="108" spans="1:8" ht="12.75">
      <c r="A108" t="s">
        <v>34</v>
      </c>
      <c r="C108" s="21">
        <f>SUM(B29:G29)</f>
        <v>309321</v>
      </c>
      <c r="D108" s="21"/>
      <c r="E108" s="21">
        <f>SUM(B18:G18)</f>
        <v>922</v>
      </c>
      <c r="F108" s="22">
        <f>C108/E108</f>
        <v>335.4891540130152</v>
      </c>
      <c r="G108" s="21">
        <f>SUM(B7:G7)</f>
        <v>1414</v>
      </c>
      <c r="H108" s="22">
        <f>C108/G108</f>
        <v>218.75601131541725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5170676</v>
      </c>
      <c r="D110" s="21"/>
      <c r="E110" s="21">
        <f>SUM(E111:E112)</f>
        <v>12109</v>
      </c>
      <c r="F110" s="22">
        <f>C110/E110</f>
        <v>427.0109835659427</v>
      </c>
      <c r="G110" s="21">
        <f>SUM(G111:G112)</f>
        <v>23498</v>
      </c>
      <c r="H110" s="22">
        <f>C110/G110</f>
        <v>220.04749340369392</v>
      </c>
    </row>
    <row r="111" spans="1:8" ht="12.75">
      <c r="A111" s="11" t="s">
        <v>23</v>
      </c>
      <c r="C111" s="21">
        <f>H33</f>
        <v>4365050</v>
      </c>
      <c r="D111" s="21"/>
      <c r="E111" s="21">
        <f>H22</f>
        <v>9921</v>
      </c>
      <c r="F111" s="22">
        <f>C111/E111</f>
        <v>439.98084870476765</v>
      </c>
      <c r="G111" s="21">
        <f>H11</f>
        <v>19980</v>
      </c>
      <c r="H111" s="22">
        <f>C111/G111</f>
        <v>218.47097097097097</v>
      </c>
    </row>
    <row r="112" spans="1:8" ht="12.75">
      <c r="A112" s="11" t="s">
        <v>34</v>
      </c>
      <c r="C112" s="21">
        <f>SUM(B33:G33)</f>
        <v>805626</v>
      </c>
      <c r="D112" s="21"/>
      <c r="E112" s="21">
        <f>SUM(B22:G22)</f>
        <v>2188</v>
      </c>
      <c r="F112" s="22">
        <f>C112/E112</f>
        <v>368.2020109689214</v>
      </c>
      <c r="G112" s="21">
        <f>SUM(B11:G11)</f>
        <v>3518</v>
      </c>
      <c r="H112" s="22">
        <f>C112/G112</f>
        <v>229.00113700966457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4537801</v>
      </c>
      <c r="D114" s="21"/>
      <c r="E114" s="21">
        <f>SUM(E115:E116)</f>
        <v>10793</v>
      </c>
      <c r="F114" s="22">
        <f>C114/E114</f>
        <v>420.43926619104974</v>
      </c>
      <c r="G114" s="21">
        <f>SUM(G115:G116)</f>
        <v>20594</v>
      </c>
      <c r="H114" s="22">
        <f>C114/G114</f>
        <v>220.34578032436633</v>
      </c>
    </row>
    <row r="115" spans="1:8" ht="12.75">
      <c r="A115" t="s">
        <v>23</v>
      </c>
      <c r="C115" s="21">
        <f>H30</f>
        <v>3883387</v>
      </c>
      <c r="D115" s="21"/>
      <c r="E115" s="21">
        <f>H19</f>
        <v>8928</v>
      </c>
      <c r="F115" s="22">
        <f>C115/E115</f>
        <v>434.96718189964156</v>
      </c>
      <c r="G115" s="21">
        <f>H8</f>
        <v>17752</v>
      </c>
      <c r="H115" s="22">
        <f>C115/G115</f>
        <v>218.75771744028842</v>
      </c>
    </row>
    <row r="116" spans="1:8" ht="12.75">
      <c r="A116" t="s">
        <v>34</v>
      </c>
      <c r="C116" s="21">
        <f>SUM(B30:G30)</f>
        <v>654414</v>
      </c>
      <c r="D116" s="21"/>
      <c r="E116" s="21">
        <f>SUM(B19:G19)</f>
        <v>1865</v>
      </c>
      <c r="F116" s="22">
        <f>C116/E116</f>
        <v>350.8922252010724</v>
      </c>
      <c r="G116" s="21">
        <f>SUM(B8:G8)</f>
        <v>2842</v>
      </c>
      <c r="H116" s="22">
        <f>C116/G116</f>
        <v>230.26530612244898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559711</v>
      </c>
      <c r="D118" s="21"/>
      <c r="E118" s="21">
        <f>SUM(E119:E120)</f>
        <v>1148</v>
      </c>
      <c r="F118" s="22">
        <f>C118/E118</f>
        <v>487.55313588850174</v>
      </c>
      <c r="G118" s="21">
        <f>SUM(G119:G120)</f>
        <v>2566</v>
      </c>
      <c r="H118" s="22">
        <f>C118/G118</f>
        <v>218.12587685113016</v>
      </c>
    </row>
    <row r="119" spans="1:8" ht="12.75">
      <c r="A119" t="s">
        <v>23</v>
      </c>
      <c r="C119" s="21">
        <f>H31</f>
        <v>425773</v>
      </c>
      <c r="D119" s="21"/>
      <c r="E119" s="21">
        <f>H20</f>
        <v>871</v>
      </c>
      <c r="F119" s="22">
        <f>C119/E119</f>
        <v>488.8323765786452</v>
      </c>
      <c r="G119" s="21">
        <f>H9</f>
        <v>1964</v>
      </c>
      <c r="H119" s="22">
        <f>C119/G119</f>
        <v>216.78869653767822</v>
      </c>
    </row>
    <row r="120" spans="1:8" ht="12.75">
      <c r="A120" t="s">
        <v>34</v>
      </c>
      <c r="C120" s="21">
        <f>SUM(B31:G31)</f>
        <v>133938</v>
      </c>
      <c r="D120" s="21"/>
      <c r="E120" s="21">
        <f>SUM(B20:G20)</f>
        <v>277</v>
      </c>
      <c r="F120" s="22">
        <f>C120/E120</f>
        <v>483.53068592057764</v>
      </c>
      <c r="G120" s="21">
        <f>SUM(B9:G9)</f>
        <v>602</v>
      </c>
      <c r="H120" s="22">
        <f>C120/G120</f>
        <v>222.48837209302326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73164</v>
      </c>
      <c r="D122" s="21"/>
      <c r="E122" s="21">
        <f>SUM(E123:E124)</f>
        <v>168</v>
      </c>
      <c r="F122" s="22">
        <f>C122/E122</f>
        <v>435.5</v>
      </c>
      <c r="G122" s="21">
        <f>SUM(G123:G124)</f>
        <v>338</v>
      </c>
      <c r="H122" s="22">
        <f>C122/G122</f>
        <v>216.46153846153845</v>
      </c>
    </row>
    <row r="123" spans="1:8" ht="12.75">
      <c r="A123" t="s">
        <v>23</v>
      </c>
      <c r="C123" s="21">
        <f>H32</f>
        <v>55890</v>
      </c>
      <c r="D123" s="21"/>
      <c r="E123" s="21">
        <f>H21</f>
        <v>122</v>
      </c>
      <c r="F123" s="22">
        <f>C123/E123</f>
        <v>458.11475409836066</v>
      </c>
      <c r="G123" s="21">
        <f>H10</f>
        <v>264</v>
      </c>
      <c r="H123" s="22">
        <f>C123/G123</f>
        <v>211.70454545454547</v>
      </c>
    </row>
    <row r="124" spans="1:8" ht="12.75">
      <c r="A124" t="s">
        <v>34</v>
      </c>
      <c r="C124" s="21">
        <f>SUM(B32:G32)</f>
        <v>17274</v>
      </c>
      <c r="D124" s="21"/>
      <c r="E124" s="21">
        <f>SUM(B21:G21)</f>
        <v>46</v>
      </c>
      <c r="F124" s="22">
        <f>C124/E124</f>
        <v>375.5217391304348</v>
      </c>
      <c r="G124" s="21">
        <f>SUM(B10:G10)</f>
        <v>74</v>
      </c>
      <c r="H124" s="22">
        <f>C124/G124</f>
        <v>233.43243243243242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8734120</v>
      </c>
      <c r="D130" s="21"/>
      <c r="E130" s="21">
        <f aca="true" t="shared" si="19" ref="E130:K130">SUM(E131:E134)</f>
        <v>4844375</v>
      </c>
      <c r="F130" s="21">
        <f t="shared" si="19"/>
        <v>2120384</v>
      </c>
      <c r="G130" s="21">
        <f t="shared" si="19"/>
        <v>309321</v>
      </c>
      <c r="H130" s="21">
        <f t="shared" si="19"/>
        <v>805626</v>
      </c>
      <c r="I130" s="21">
        <f t="shared" si="19"/>
        <v>654414</v>
      </c>
      <c r="J130" s="21">
        <f t="shared" si="19"/>
        <v>133938</v>
      </c>
      <c r="K130" s="21">
        <f t="shared" si="19"/>
        <v>17274</v>
      </c>
    </row>
    <row r="131" spans="1:11" ht="12.75">
      <c r="A131" t="s">
        <v>4</v>
      </c>
      <c r="C131" s="21">
        <f t="shared" si="18"/>
        <v>3439690</v>
      </c>
      <c r="D131" s="21"/>
      <c r="E131" s="21">
        <f>SUM(F27:G27)</f>
        <v>2159710</v>
      </c>
      <c r="F131" s="21">
        <f>SUM(F28:G28)</f>
        <v>667045</v>
      </c>
      <c r="G131" s="21">
        <f>SUM(F29:G29)</f>
        <v>120808</v>
      </c>
      <c r="H131" s="21">
        <f>SUM(I131:K131)</f>
        <v>262073</v>
      </c>
      <c r="I131" s="21">
        <f>SUM(F30:G30)</f>
        <v>230054</v>
      </c>
      <c r="J131" s="21">
        <f>SUM(F31:G31)</f>
        <v>26833</v>
      </c>
      <c r="K131" s="21">
        <f>SUM(F32:G32)</f>
        <v>5186</v>
      </c>
    </row>
    <row r="132" spans="1:11" ht="12.75">
      <c r="A132" t="s">
        <v>63</v>
      </c>
      <c r="C132" s="21">
        <f t="shared" si="18"/>
        <v>3952777</v>
      </c>
      <c r="D132" s="21"/>
      <c r="E132" s="21">
        <f>B27</f>
        <v>1913855</v>
      </c>
      <c r="F132" s="21">
        <f>B28</f>
        <v>1163030</v>
      </c>
      <c r="G132" s="21">
        <f>B29</f>
        <v>150659</v>
      </c>
      <c r="H132" s="21">
        <f>SUM(I132:K132)</f>
        <v>415068</v>
      </c>
      <c r="I132" s="21">
        <f>B30</f>
        <v>310165</v>
      </c>
      <c r="J132" s="21">
        <f>B31</f>
        <v>95775</v>
      </c>
      <c r="K132" s="21">
        <f>B32</f>
        <v>9128</v>
      </c>
    </row>
    <row r="133" spans="1:11" ht="12.75">
      <c r="A133" t="s">
        <v>62</v>
      </c>
      <c r="C133" s="21">
        <f t="shared" si="18"/>
        <v>21607</v>
      </c>
      <c r="D133" s="21"/>
      <c r="E133" s="21">
        <f>C27</f>
        <v>12590</v>
      </c>
      <c r="F133" s="21">
        <f>C28</f>
        <v>4219</v>
      </c>
      <c r="G133" s="21">
        <f>C29</f>
        <v>713</v>
      </c>
      <c r="H133" s="21">
        <f>SUM(I133:K133)</f>
        <v>3068</v>
      </c>
      <c r="I133" s="21">
        <f>C30</f>
        <v>1017</v>
      </c>
      <c r="J133" s="21">
        <f>C31</f>
        <v>2051</v>
      </c>
      <c r="K133" s="21">
        <f>C32</f>
        <v>0</v>
      </c>
    </row>
    <row r="134" spans="1:11" ht="12.75">
      <c r="A134" t="s">
        <v>2</v>
      </c>
      <c r="C134" s="21">
        <f t="shared" si="18"/>
        <v>1320046</v>
      </c>
      <c r="D134" s="21"/>
      <c r="E134" s="21">
        <f>E27</f>
        <v>758220</v>
      </c>
      <c r="F134" s="21">
        <f>E28</f>
        <v>286090</v>
      </c>
      <c r="G134" s="21">
        <f>E29</f>
        <v>37141</v>
      </c>
      <c r="H134" s="21">
        <f>SUM(I134:K134)</f>
        <v>125417</v>
      </c>
      <c r="I134" s="21">
        <f>E30</f>
        <v>113178</v>
      </c>
      <c r="J134" s="21">
        <f>E31</f>
        <v>9279</v>
      </c>
      <c r="K134" s="21">
        <f>E32</f>
        <v>2960</v>
      </c>
    </row>
    <row r="135" spans="1:11" ht="12.75">
      <c r="A135" t="s">
        <v>61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3439690</v>
      </c>
      <c r="E141" s="22">
        <f>B141/C66</f>
        <v>239.66624860646598</v>
      </c>
      <c r="G141" s="22">
        <f>B141/C67</f>
        <v>223.02340660053167</v>
      </c>
    </row>
    <row r="142" spans="1:7" ht="12.75">
      <c r="A142" t="s">
        <v>63</v>
      </c>
      <c r="B142" s="21">
        <f>C132</f>
        <v>3952777</v>
      </c>
      <c r="E142" s="22">
        <f>B142/C71</f>
        <v>761.9076715497301</v>
      </c>
      <c r="G142" s="22">
        <f>B142/C72</f>
        <v>239.05515573026912</v>
      </c>
    </row>
    <row r="143" spans="1:7" ht="12.75">
      <c r="A143" t="s">
        <v>62</v>
      </c>
      <c r="B143" s="21">
        <f>C133</f>
        <v>21607</v>
      </c>
      <c r="E143" s="22">
        <f>B143/C76</f>
        <v>900.2916666666666</v>
      </c>
      <c r="G143" s="22">
        <f>B143/C77</f>
        <v>245.5340909090909</v>
      </c>
    </row>
    <row r="144" spans="1:7" ht="12.75">
      <c r="A144" t="s">
        <v>2</v>
      </c>
      <c r="B144" s="21">
        <f>C134</f>
        <v>1320046</v>
      </c>
      <c r="E144" s="22">
        <f>B144/C81</f>
        <v>332.1706089582285</v>
      </c>
      <c r="G144" s="22">
        <f>B144/C82</f>
        <v>326.7440594059406</v>
      </c>
    </row>
    <row r="145" spans="1:7" ht="12.75">
      <c r="A145" t="s">
        <v>61</v>
      </c>
      <c r="B145" s="21">
        <f>C135</f>
        <v>0</v>
      </c>
      <c r="E145" s="27" t="e">
        <f>B145/C86</f>
        <v>#DIV/0!</v>
      </c>
      <c r="G145" s="27" t="e">
        <f>B145/C87</f>
        <v>#DIV/0!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I33" sqref="I33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10" ht="12.75">
      <c r="A5" s="4" t="s">
        <v>7</v>
      </c>
      <c r="B5" s="25">
        <v>8839</v>
      </c>
      <c r="C5" s="25">
        <v>32</v>
      </c>
      <c r="D5" s="25">
        <v>0</v>
      </c>
      <c r="E5" s="25">
        <v>2559</v>
      </c>
      <c r="F5" s="25">
        <v>9928</v>
      </c>
      <c r="G5" s="25">
        <v>383</v>
      </c>
      <c r="H5" s="25">
        <v>87620</v>
      </c>
      <c r="I5" s="20">
        <f aca="true" t="shared" si="0" ref="I5:I11">SUM(B5:H5)</f>
        <v>109361</v>
      </c>
      <c r="J5" s="20"/>
    </row>
    <row r="6" spans="1:9" ht="12.75">
      <c r="A6" s="4" t="s">
        <v>8</v>
      </c>
      <c r="B6" s="25">
        <v>5286</v>
      </c>
      <c r="C6" s="25">
        <v>17</v>
      </c>
      <c r="D6" s="25">
        <v>0</v>
      </c>
      <c r="E6" s="25">
        <v>922</v>
      </c>
      <c r="F6" s="25">
        <v>3227</v>
      </c>
      <c r="G6" s="25">
        <v>70</v>
      </c>
      <c r="H6" s="25">
        <v>37275</v>
      </c>
      <c r="I6" s="20">
        <f t="shared" si="0"/>
        <v>46797</v>
      </c>
    </row>
    <row r="7" spans="1:9" ht="12.75">
      <c r="A7" s="4" t="s">
        <v>9</v>
      </c>
      <c r="B7" s="25">
        <v>678</v>
      </c>
      <c r="C7" s="25">
        <v>0</v>
      </c>
      <c r="D7" s="25">
        <v>0</v>
      </c>
      <c r="E7" s="25">
        <v>132</v>
      </c>
      <c r="F7" s="25">
        <v>582</v>
      </c>
      <c r="G7" s="25">
        <v>15</v>
      </c>
      <c r="H7" s="25">
        <v>8605</v>
      </c>
      <c r="I7" s="20">
        <f t="shared" si="0"/>
        <v>10012</v>
      </c>
    </row>
    <row r="8" spans="1:9" ht="12.75">
      <c r="A8" s="4" t="s">
        <v>10</v>
      </c>
      <c r="B8" s="25">
        <v>1402</v>
      </c>
      <c r="C8" s="25">
        <v>8</v>
      </c>
      <c r="D8" s="25">
        <v>0</v>
      </c>
      <c r="E8" s="25">
        <v>348</v>
      </c>
      <c r="F8" s="25">
        <v>1043</v>
      </c>
      <c r="G8" s="25">
        <v>32</v>
      </c>
      <c r="H8" s="25">
        <v>17785</v>
      </c>
      <c r="I8" s="20">
        <f t="shared" si="0"/>
        <v>20618</v>
      </c>
    </row>
    <row r="9" spans="1:9" ht="12.75">
      <c r="A9" s="4" t="s">
        <v>11</v>
      </c>
      <c r="B9" s="25">
        <v>415</v>
      </c>
      <c r="C9" s="25">
        <v>3</v>
      </c>
      <c r="D9" s="25">
        <v>0</v>
      </c>
      <c r="E9" s="25">
        <v>31</v>
      </c>
      <c r="F9" s="25">
        <v>129</v>
      </c>
      <c r="G9" s="25">
        <v>6</v>
      </c>
      <c r="H9" s="25">
        <v>1947</v>
      </c>
      <c r="I9" s="20">
        <f t="shared" si="0"/>
        <v>2531</v>
      </c>
    </row>
    <row r="10" spans="1:9" ht="12.75">
      <c r="A10" s="4" t="s">
        <v>12</v>
      </c>
      <c r="B10" s="25">
        <v>35</v>
      </c>
      <c r="C10" s="25">
        <v>0</v>
      </c>
      <c r="D10" s="25">
        <v>0</v>
      </c>
      <c r="E10" s="25">
        <v>11</v>
      </c>
      <c r="F10" s="25">
        <v>23</v>
      </c>
      <c r="G10" s="25">
        <v>2</v>
      </c>
      <c r="H10" s="25">
        <v>257</v>
      </c>
      <c r="I10" s="20">
        <f t="shared" si="0"/>
        <v>328</v>
      </c>
    </row>
    <row r="11" spans="1:9" ht="12.75">
      <c r="A11" s="4" t="s">
        <v>13</v>
      </c>
      <c r="B11" s="20">
        <f aca="true" t="shared" si="1" ref="B11:H11">SUM(B8:B10)</f>
        <v>1852</v>
      </c>
      <c r="C11" s="20">
        <f t="shared" si="1"/>
        <v>11</v>
      </c>
      <c r="D11" s="20">
        <f t="shared" si="1"/>
        <v>0</v>
      </c>
      <c r="E11" s="20">
        <f t="shared" si="1"/>
        <v>390</v>
      </c>
      <c r="F11" s="20">
        <f t="shared" si="1"/>
        <v>1195</v>
      </c>
      <c r="G11" s="20">
        <f t="shared" si="1"/>
        <v>40</v>
      </c>
      <c r="H11" s="20">
        <f t="shared" si="1"/>
        <v>19989</v>
      </c>
      <c r="I11" s="20">
        <f t="shared" si="0"/>
        <v>23477</v>
      </c>
    </row>
    <row r="12" spans="1:9" ht="12.75">
      <c r="A12" s="4" t="s">
        <v>14</v>
      </c>
      <c r="B12" s="20">
        <f aca="true" t="shared" si="2" ref="B12:I12">SUM(B5+B6+B7+B11)</f>
        <v>16655</v>
      </c>
      <c r="C12" s="20">
        <f t="shared" si="2"/>
        <v>60</v>
      </c>
      <c r="D12" s="20">
        <f t="shared" si="2"/>
        <v>0</v>
      </c>
      <c r="E12" s="20">
        <f t="shared" si="2"/>
        <v>4003</v>
      </c>
      <c r="F12" s="20">
        <f t="shared" si="2"/>
        <v>14932</v>
      </c>
      <c r="G12" s="20">
        <f t="shared" si="2"/>
        <v>508</v>
      </c>
      <c r="H12" s="20">
        <f t="shared" si="2"/>
        <v>153489</v>
      </c>
      <c r="I12" s="20">
        <f t="shared" si="2"/>
        <v>189647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2778</v>
      </c>
      <c r="C16" s="25">
        <v>9</v>
      </c>
      <c r="D16" s="25">
        <v>0</v>
      </c>
      <c r="E16" s="25">
        <v>2511</v>
      </c>
      <c r="F16" s="25">
        <v>9107</v>
      </c>
      <c r="G16" s="25">
        <v>336</v>
      </c>
      <c r="H16" s="25">
        <v>40139</v>
      </c>
      <c r="I16" s="20">
        <f aca="true" t="shared" si="3" ref="I16:I22">SUM(B16:H16)</f>
        <v>54880</v>
      </c>
    </row>
    <row r="17" spans="1:9" ht="12.75">
      <c r="A17" s="4" t="s">
        <v>8</v>
      </c>
      <c r="B17" s="25">
        <v>1624</v>
      </c>
      <c r="C17" s="25">
        <v>5</v>
      </c>
      <c r="D17" s="25">
        <v>0</v>
      </c>
      <c r="E17" s="25">
        <v>905</v>
      </c>
      <c r="F17" s="25">
        <v>3098</v>
      </c>
      <c r="G17" s="25">
        <v>60</v>
      </c>
      <c r="H17" s="25">
        <v>18685</v>
      </c>
      <c r="I17" s="20">
        <f t="shared" si="3"/>
        <v>24377</v>
      </c>
    </row>
    <row r="18" spans="1:9" ht="12.75">
      <c r="A18" s="4" t="s">
        <v>9</v>
      </c>
      <c r="B18" s="25">
        <v>214</v>
      </c>
      <c r="C18" s="25">
        <v>0</v>
      </c>
      <c r="D18" s="25">
        <v>0</v>
      </c>
      <c r="E18" s="25">
        <v>131</v>
      </c>
      <c r="F18" s="25">
        <v>557</v>
      </c>
      <c r="G18" s="25">
        <v>14</v>
      </c>
      <c r="H18" s="25">
        <v>4314</v>
      </c>
      <c r="I18" s="20">
        <f t="shared" si="3"/>
        <v>5230</v>
      </c>
    </row>
    <row r="19" spans="1:9" ht="12.75">
      <c r="A19" s="4" t="s">
        <v>10</v>
      </c>
      <c r="B19" s="25">
        <v>451</v>
      </c>
      <c r="C19" s="25">
        <v>2</v>
      </c>
      <c r="D19" s="25">
        <v>0</v>
      </c>
      <c r="E19" s="25">
        <v>342</v>
      </c>
      <c r="F19" s="25">
        <v>1002</v>
      </c>
      <c r="G19" s="25">
        <v>30</v>
      </c>
      <c r="H19" s="25">
        <v>8943</v>
      </c>
      <c r="I19" s="20">
        <f t="shared" si="3"/>
        <v>10770</v>
      </c>
    </row>
    <row r="20" spans="1:9" ht="12.75">
      <c r="A20" s="4" t="s">
        <v>11</v>
      </c>
      <c r="B20" s="25">
        <v>116</v>
      </c>
      <c r="C20" s="25">
        <v>1</v>
      </c>
      <c r="D20" s="25">
        <v>0</v>
      </c>
      <c r="E20" s="25">
        <v>31</v>
      </c>
      <c r="F20" s="25">
        <v>121</v>
      </c>
      <c r="G20" s="25">
        <v>5</v>
      </c>
      <c r="H20" s="25">
        <v>863</v>
      </c>
      <c r="I20" s="20">
        <f t="shared" si="3"/>
        <v>1137</v>
      </c>
    </row>
    <row r="21" spans="1:9" ht="12.75">
      <c r="A21" s="4" t="s">
        <v>12</v>
      </c>
      <c r="B21" s="25">
        <v>10</v>
      </c>
      <c r="C21" s="25">
        <v>0</v>
      </c>
      <c r="D21" s="25">
        <v>0</v>
      </c>
      <c r="E21" s="25">
        <v>11</v>
      </c>
      <c r="F21" s="25">
        <v>22</v>
      </c>
      <c r="G21" s="25">
        <v>2</v>
      </c>
      <c r="H21" s="25">
        <v>119</v>
      </c>
      <c r="I21" s="20">
        <f t="shared" si="3"/>
        <v>164</v>
      </c>
    </row>
    <row r="22" spans="1:9" ht="12.75">
      <c r="A22" s="4" t="s">
        <v>13</v>
      </c>
      <c r="B22" s="20">
        <f aca="true" t="shared" si="4" ref="B22:H22">SUM(B19:B21)</f>
        <v>577</v>
      </c>
      <c r="C22" s="20">
        <f t="shared" si="4"/>
        <v>3</v>
      </c>
      <c r="D22" s="20">
        <f t="shared" si="4"/>
        <v>0</v>
      </c>
      <c r="E22" s="20">
        <f t="shared" si="4"/>
        <v>384</v>
      </c>
      <c r="F22" s="20">
        <f t="shared" si="4"/>
        <v>1145</v>
      </c>
      <c r="G22" s="20">
        <f t="shared" si="4"/>
        <v>37</v>
      </c>
      <c r="H22" s="20">
        <f t="shared" si="4"/>
        <v>9925</v>
      </c>
      <c r="I22" s="20">
        <f t="shared" si="3"/>
        <v>12071</v>
      </c>
    </row>
    <row r="23" spans="1:9" ht="12.75">
      <c r="A23" s="4" t="s">
        <v>14</v>
      </c>
      <c r="B23" s="20">
        <f aca="true" t="shared" si="5" ref="B23:I23">SUM(B16+B17+B18+B22)</f>
        <v>5193</v>
      </c>
      <c r="C23" s="20">
        <f t="shared" si="5"/>
        <v>17</v>
      </c>
      <c r="D23" s="20">
        <f t="shared" si="5"/>
        <v>0</v>
      </c>
      <c r="E23" s="20">
        <f t="shared" si="5"/>
        <v>3931</v>
      </c>
      <c r="F23" s="20">
        <f t="shared" si="5"/>
        <v>13907</v>
      </c>
      <c r="G23" s="20">
        <f t="shared" si="5"/>
        <v>447</v>
      </c>
      <c r="H23" s="20">
        <f t="shared" si="5"/>
        <v>73063</v>
      </c>
      <c r="I23" s="20">
        <f t="shared" si="5"/>
        <v>96558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1939439</v>
      </c>
      <c r="C27" s="25">
        <v>7254</v>
      </c>
      <c r="D27" s="25">
        <v>0</v>
      </c>
      <c r="E27" s="25">
        <v>763649</v>
      </c>
      <c r="F27" s="25">
        <v>2039793</v>
      </c>
      <c r="G27" s="25">
        <v>112535</v>
      </c>
      <c r="H27" s="25">
        <v>18842602</v>
      </c>
      <c r="I27" s="20">
        <f aca="true" t="shared" si="6" ref="I27:I32">SUM(B27:H27)</f>
        <v>23705272</v>
      </c>
    </row>
    <row r="28" spans="1:9" ht="12.75">
      <c r="A28" s="4" t="s">
        <v>8</v>
      </c>
      <c r="B28" s="25">
        <v>1162198</v>
      </c>
      <c r="C28" s="25">
        <v>4114</v>
      </c>
      <c r="D28" s="25">
        <v>0</v>
      </c>
      <c r="E28" s="25">
        <v>274405</v>
      </c>
      <c r="F28" s="25">
        <v>650821</v>
      </c>
      <c r="G28" s="25">
        <v>20158</v>
      </c>
      <c r="H28" s="25">
        <v>8300508</v>
      </c>
      <c r="I28" s="20">
        <f t="shared" si="6"/>
        <v>10412204</v>
      </c>
    </row>
    <row r="29" spans="1:9" ht="12.75">
      <c r="A29" s="4" t="s">
        <v>9</v>
      </c>
      <c r="B29" s="25">
        <v>150712</v>
      </c>
      <c r="C29" s="25">
        <v>0</v>
      </c>
      <c r="D29" s="25">
        <v>0</v>
      </c>
      <c r="E29" s="25">
        <v>39153</v>
      </c>
      <c r="F29" s="25">
        <v>115970</v>
      </c>
      <c r="G29" s="25">
        <v>4471</v>
      </c>
      <c r="H29" s="25">
        <v>1826530</v>
      </c>
      <c r="I29" s="20">
        <f t="shared" si="6"/>
        <v>2136836</v>
      </c>
    </row>
    <row r="30" spans="1:9" ht="12.75">
      <c r="A30" s="4" t="s">
        <v>10</v>
      </c>
      <c r="B30" s="25">
        <v>313242</v>
      </c>
      <c r="C30" s="25">
        <v>2130</v>
      </c>
      <c r="D30" s="25">
        <v>0</v>
      </c>
      <c r="E30" s="25">
        <v>103971</v>
      </c>
      <c r="F30" s="25">
        <v>217889</v>
      </c>
      <c r="G30" s="25">
        <v>9556</v>
      </c>
      <c r="H30" s="25">
        <v>3895146</v>
      </c>
      <c r="I30" s="20">
        <f t="shared" si="6"/>
        <v>4541934</v>
      </c>
    </row>
    <row r="31" spans="1:9" ht="12.75">
      <c r="A31" s="4" t="s">
        <v>11</v>
      </c>
      <c r="B31" s="25">
        <v>91544</v>
      </c>
      <c r="C31" s="25">
        <v>643</v>
      </c>
      <c r="D31" s="25">
        <v>0</v>
      </c>
      <c r="E31" s="25">
        <v>9050</v>
      </c>
      <c r="F31" s="25">
        <v>25759</v>
      </c>
      <c r="G31" s="25">
        <v>1756</v>
      </c>
      <c r="H31" s="25">
        <v>422989</v>
      </c>
      <c r="I31" s="20">
        <f t="shared" si="6"/>
        <v>551741</v>
      </c>
    </row>
    <row r="32" spans="1:9" ht="12.75">
      <c r="A32" s="4" t="s">
        <v>12</v>
      </c>
      <c r="B32" s="25">
        <v>8499</v>
      </c>
      <c r="C32" s="25">
        <v>0</v>
      </c>
      <c r="D32" s="25">
        <v>0</v>
      </c>
      <c r="E32" s="25">
        <v>3279</v>
      </c>
      <c r="F32" s="25">
        <v>4600</v>
      </c>
      <c r="G32" s="25">
        <v>586</v>
      </c>
      <c r="H32" s="25">
        <v>55471</v>
      </c>
      <c r="I32" s="20">
        <f t="shared" si="6"/>
        <v>72435</v>
      </c>
    </row>
    <row r="33" spans="1:9" ht="12.75">
      <c r="A33" s="4" t="s">
        <v>13</v>
      </c>
      <c r="B33" s="20">
        <f aca="true" t="shared" si="7" ref="B33:I33">SUM(B30:B32)</f>
        <v>413285</v>
      </c>
      <c r="C33" s="20">
        <f t="shared" si="7"/>
        <v>2773</v>
      </c>
      <c r="D33" s="20">
        <f t="shared" si="7"/>
        <v>0</v>
      </c>
      <c r="E33" s="20">
        <f t="shared" si="7"/>
        <v>116300</v>
      </c>
      <c r="F33" s="20">
        <f t="shared" si="7"/>
        <v>248248</v>
      </c>
      <c r="G33" s="20">
        <f t="shared" si="7"/>
        <v>11898</v>
      </c>
      <c r="H33" s="20">
        <f t="shared" si="7"/>
        <v>4373606</v>
      </c>
      <c r="I33" s="20">
        <f t="shared" si="7"/>
        <v>5166110</v>
      </c>
    </row>
    <row r="34" spans="1:9" ht="12.75">
      <c r="A34" s="4" t="s">
        <v>14</v>
      </c>
      <c r="B34" s="20">
        <f aca="true" t="shared" si="8" ref="B34:I34">SUM(B27+B28+B29+B33)</f>
        <v>3665634</v>
      </c>
      <c r="C34" s="20">
        <f t="shared" si="8"/>
        <v>14141</v>
      </c>
      <c r="D34" s="20">
        <f t="shared" si="8"/>
        <v>0</v>
      </c>
      <c r="E34" s="20">
        <f t="shared" si="8"/>
        <v>1193507</v>
      </c>
      <c r="F34" s="20">
        <f t="shared" si="8"/>
        <v>3054832</v>
      </c>
      <c r="G34" s="20">
        <f t="shared" si="8"/>
        <v>149062</v>
      </c>
      <c r="H34" s="20">
        <f t="shared" si="8"/>
        <v>33343246</v>
      </c>
      <c r="I34" s="20">
        <f t="shared" si="8"/>
        <v>41420422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96558</v>
      </c>
      <c r="D42" s="21">
        <f>I16</f>
        <v>54880</v>
      </c>
      <c r="E42" s="21">
        <f>I17</f>
        <v>24377</v>
      </c>
      <c r="F42" s="21">
        <f>I18</f>
        <v>5230</v>
      </c>
      <c r="G42" s="21">
        <f>I22</f>
        <v>12071</v>
      </c>
      <c r="H42" s="21">
        <f>I19</f>
        <v>10770</v>
      </c>
      <c r="I42" s="21">
        <f>I20</f>
        <v>1137</v>
      </c>
      <c r="J42" s="21">
        <f>I21</f>
        <v>164</v>
      </c>
      <c r="K42" s="21"/>
    </row>
    <row r="43" spans="1:11" ht="12.75">
      <c r="A43" t="s">
        <v>21</v>
      </c>
      <c r="C43" s="21">
        <f>SUM(D43:G43)</f>
        <v>189647</v>
      </c>
      <c r="D43" s="21">
        <f>I5</f>
        <v>109361</v>
      </c>
      <c r="E43" s="21">
        <f>I6</f>
        <v>46797</v>
      </c>
      <c r="F43" s="21">
        <f>I7</f>
        <v>10012</v>
      </c>
      <c r="G43" s="21">
        <f>I11</f>
        <v>23477</v>
      </c>
      <c r="H43" s="21">
        <f>I8</f>
        <v>20618</v>
      </c>
      <c r="I43" s="21">
        <f>I9</f>
        <v>2531</v>
      </c>
      <c r="J43" s="21">
        <f>I10</f>
        <v>328</v>
      </c>
      <c r="K43" s="21"/>
    </row>
    <row r="44" spans="1:11" ht="12.75">
      <c r="A44" t="s">
        <v>22</v>
      </c>
      <c r="C44" s="22">
        <f aca="true" t="shared" si="9" ref="C44:J44">C43/C42</f>
        <v>1.9640734066571388</v>
      </c>
      <c r="D44" s="22">
        <f t="shared" si="9"/>
        <v>1.9927295918367347</v>
      </c>
      <c r="E44" s="22">
        <f t="shared" si="9"/>
        <v>1.9197194076383477</v>
      </c>
      <c r="F44" s="22">
        <f t="shared" si="9"/>
        <v>1.91434034416826</v>
      </c>
      <c r="G44" s="22">
        <f t="shared" si="9"/>
        <v>1.9449092867202387</v>
      </c>
      <c r="H44" s="22">
        <f t="shared" si="9"/>
        <v>1.9143918291550603</v>
      </c>
      <c r="I44" s="22">
        <f t="shared" si="9"/>
        <v>2.226033421284081</v>
      </c>
      <c r="J44" s="22">
        <f t="shared" si="9"/>
        <v>2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73063</v>
      </c>
      <c r="D47" s="21">
        <f>H16</f>
        <v>40139</v>
      </c>
      <c r="E47" s="21">
        <f>H17</f>
        <v>18685</v>
      </c>
      <c r="F47" s="21">
        <f>H18</f>
        <v>4314</v>
      </c>
      <c r="G47" s="21">
        <f>H22</f>
        <v>9925</v>
      </c>
      <c r="H47" s="21">
        <f>H19</f>
        <v>8943</v>
      </c>
      <c r="I47" s="21">
        <f>H20</f>
        <v>863</v>
      </c>
      <c r="J47" s="21">
        <f>H21</f>
        <v>119</v>
      </c>
      <c r="K47" s="21"/>
    </row>
    <row r="48" spans="1:11" ht="12.75">
      <c r="A48" t="s">
        <v>21</v>
      </c>
      <c r="C48" s="21">
        <f>SUM(D48:G48)</f>
        <v>153489</v>
      </c>
      <c r="D48" s="21">
        <f>H5</f>
        <v>87620</v>
      </c>
      <c r="E48" s="21">
        <f>H6</f>
        <v>37275</v>
      </c>
      <c r="F48" s="21">
        <f>H7</f>
        <v>8605</v>
      </c>
      <c r="G48" s="21">
        <f>H11</f>
        <v>19989</v>
      </c>
      <c r="H48" s="21">
        <f>H8</f>
        <v>17785</v>
      </c>
      <c r="I48" s="21">
        <f>H9</f>
        <v>1947</v>
      </c>
      <c r="J48" s="21">
        <f>H10</f>
        <v>257</v>
      </c>
      <c r="K48" s="21"/>
    </row>
    <row r="49" spans="1:11" ht="12.75">
      <c r="A49" t="s">
        <v>22</v>
      </c>
      <c r="C49" s="22">
        <f aca="true" t="shared" si="10" ref="C49:J49">C48/C47</f>
        <v>2.1007760425933784</v>
      </c>
      <c r="D49" s="22">
        <f t="shared" si="10"/>
        <v>2.18291437255537</v>
      </c>
      <c r="E49" s="22">
        <f t="shared" si="10"/>
        <v>1.994915707786995</v>
      </c>
      <c r="F49" s="22">
        <f t="shared" si="10"/>
        <v>1.9946685210941122</v>
      </c>
      <c r="G49" s="22">
        <f t="shared" si="10"/>
        <v>2.014005037783375</v>
      </c>
      <c r="H49" s="22">
        <f t="shared" si="10"/>
        <v>1.9887062506988706</v>
      </c>
      <c r="I49" s="22">
        <f t="shared" si="10"/>
        <v>2.2560834298957126</v>
      </c>
      <c r="J49" s="22">
        <f t="shared" si="10"/>
        <v>2.1596638655462184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23495</v>
      </c>
      <c r="D52" s="21">
        <f>SUM(B16:G16)</f>
        <v>14741</v>
      </c>
      <c r="E52" s="21">
        <f>SUM(B17:G17)</f>
        <v>5692</v>
      </c>
      <c r="F52" s="21">
        <f>SUM(B18:G18)</f>
        <v>916</v>
      </c>
      <c r="G52" s="21">
        <f>SUM(H52:J52)</f>
        <v>2146</v>
      </c>
      <c r="H52" s="21">
        <f>SUM(B19:G19)</f>
        <v>1827</v>
      </c>
      <c r="I52" s="21">
        <f>SUM(B20:G20)</f>
        <v>274</v>
      </c>
      <c r="J52" s="21">
        <f>SUM(B21:G21)</f>
        <v>45</v>
      </c>
      <c r="K52" s="21"/>
    </row>
    <row r="53" spans="1:11" ht="12.75">
      <c r="A53" t="s">
        <v>21</v>
      </c>
      <c r="C53" s="21">
        <f>SUM(B12:G12)</f>
        <v>36158</v>
      </c>
      <c r="D53" s="21">
        <f>SUM(B5:G5)</f>
        <v>21741</v>
      </c>
      <c r="E53" s="21">
        <f>SUM(B6:G6)</f>
        <v>9522</v>
      </c>
      <c r="F53" s="21">
        <f>SUM(B7:G7)</f>
        <v>1407</v>
      </c>
      <c r="G53" s="21">
        <f>SUM(H53:J53)</f>
        <v>3488</v>
      </c>
      <c r="H53" s="21">
        <f>SUM(B8:G8)</f>
        <v>2833</v>
      </c>
      <c r="I53" s="21">
        <f>SUM(B9:G9)</f>
        <v>584</v>
      </c>
      <c r="J53" s="21">
        <f>SUM(B10:G10)</f>
        <v>71</v>
      </c>
      <c r="K53" s="21"/>
    </row>
    <row r="54" spans="1:11" ht="12.75">
      <c r="A54" t="s">
        <v>22</v>
      </c>
      <c r="C54" s="22">
        <f aca="true" t="shared" si="11" ref="C54:J54">C53/C52</f>
        <v>1.5389657373909342</v>
      </c>
      <c r="D54" s="22">
        <f t="shared" si="11"/>
        <v>1.4748660199443728</v>
      </c>
      <c r="E54" s="22">
        <f t="shared" si="11"/>
        <v>1.6728742094167253</v>
      </c>
      <c r="F54" s="22">
        <f t="shared" si="11"/>
        <v>1.5360262008733625</v>
      </c>
      <c r="G54" s="22">
        <f t="shared" si="11"/>
        <v>1.6253494874184529</v>
      </c>
      <c r="H54" s="22">
        <f t="shared" si="11"/>
        <v>1.5506294471811712</v>
      </c>
      <c r="I54" s="22">
        <f t="shared" si="11"/>
        <v>2.1313868613138687</v>
      </c>
      <c r="J54" s="22">
        <f t="shared" si="11"/>
        <v>1.5777777777777777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23495</v>
      </c>
      <c r="D61" s="21">
        <f>SUM(B16:G16)</f>
        <v>14741</v>
      </c>
      <c r="E61" s="21">
        <f>SUM(B17:G17)</f>
        <v>5692</v>
      </c>
      <c r="F61" s="21">
        <f>SUM(B18:G18)</f>
        <v>916</v>
      </c>
      <c r="G61" s="21">
        <f>SUM(H61:J61)</f>
        <v>2146</v>
      </c>
      <c r="H61" s="21">
        <f>SUM(B19:G19)</f>
        <v>1827</v>
      </c>
      <c r="I61" s="21">
        <f>SUM(B20:G20)</f>
        <v>274</v>
      </c>
      <c r="J61" s="21">
        <f>SUM(B21:G21)</f>
        <v>45</v>
      </c>
      <c r="K61" s="21"/>
    </row>
    <row r="62" spans="1:11" ht="12.75">
      <c r="A62" t="s">
        <v>21</v>
      </c>
      <c r="C62" s="21">
        <f>SUM(B12:G12)</f>
        <v>36158</v>
      </c>
      <c r="D62" s="21">
        <f>SUM(B5:G5)</f>
        <v>21741</v>
      </c>
      <c r="E62" s="21">
        <f>SUM(B6:G6)</f>
        <v>9522</v>
      </c>
      <c r="F62" s="21">
        <f>SUM(B7:G7)</f>
        <v>1407</v>
      </c>
      <c r="G62" s="21">
        <f>SUM(H62:J62)</f>
        <v>3488</v>
      </c>
      <c r="H62" s="21">
        <f>SUM(B8:G8)</f>
        <v>2833</v>
      </c>
      <c r="I62" s="21">
        <f>SUM(B9:G9)</f>
        <v>584</v>
      </c>
      <c r="J62" s="21">
        <f>SUM(B10:G10)</f>
        <v>71</v>
      </c>
      <c r="K62" s="21"/>
    </row>
    <row r="63" spans="1:11" ht="12.75">
      <c r="A63" t="s">
        <v>22</v>
      </c>
      <c r="C63" s="22">
        <f aca="true" t="shared" si="12" ref="C63:J63">C62/C61</f>
        <v>1.5389657373909342</v>
      </c>
      <c r="D63" s="22">
        <f t="shared" si="12"/>
        <v>1.4748660199443728</v>
      </c>
      <c r="E63" s="22">
        <f t="shared" si="12"/>
        <v>1.6728742094167253</v>
      </c>
      <c r="F63" s="22">
        <f t="shared" si="12"/>
        <v>1.5360262008733625</v>
      </c>
      <c r="G63" s="22">
        <f t="shared" si="12"/>
        <v>1.6253494874184529</v>
      </c>
      <c r="H63" s="22">
        <f t="shared" si="12"/>
        <v>1.5506294471811712</v>
      </c>
      <c r="I63" s="22">
        <f t="shared" si="12"/>
        <v>2.1313868613138687</v>
      </c>
      <c r="J63" s="22">
        <f t="shared" si="12"/>
        <v>1.5777777777777777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14354</v>
      </c>
      <c r="D66" s="21">
        <f>SUM(F16:G16)</f>
        <v>9443</v>
      </c>
      <c r="E66" s="21">
        <f>SUM(F17:G17)</f>
        <v>3158</v>
      </c>
      <c r="F66" s="21">
        <f>SUM(F18:G18)</f>
        <v>571</v>
      </c>
      <c r="G66" s="21">
        <f>SUM(H66:J66)</f>
        <v>1182</v>
      </c>
      <c r="H66" s="21">
        <f>SUM(F19:G19)</f>
        <v>1032</v>
      </c>
      <c r="I66" s="21">
        <f>SUM(F20:G20)</f>
        <v>126</v>
      </c>
      <c r="J66" s="21">
        <f>SUM(F21:G21)</f>
        <v>24</v>
      </c>
      <c r="K66" s="21"/>
    </row>
    <row r="67" spans="1:11" ht="12.75">
      <c r="A67" t="s">
        <v>21</v>
      </c>
      <c r="C67" s="21">
        <f>SUM(F12:G12)</f>
        <v>15440</v>
      </c>
      <c r="D67" s="21">
        <f>SUM(F5:G5)</f>
        <v>10311</v>
      </c>
      <c r="E67" s="21">
        <f>SUM(F6:G6)</f>
        <v>3297</v>
      </c>
      <c r="F67" s="21">
        <f>SUM(F7:G7)</f>
        <v>597</v>
      </c>
      <c r="G67" s="21">
        <f>SUM(H67:J67)</f>
        <v>1235</v>
      </c>
      <c r="H67" s="21">
        <f>SUM(F8:G8)</f>
        <v>1075</v>
      </c>
      <c r="I67" s="21">
        <f>SUM(F9:G9)</f>
        <v>135</v>
      </c>
      <c r="J67" s="21">
        <f>SUM(F10:G10)</f>
        <v>25</v>
      </c>
      <c r="K67" s="21"/>
    </row>
    <row r="68" spans="1:11" ht="12.75">
      <c r="A68" t="s">
        <v>22</v>
      </c>
      <c r="C68" s="22">
        <f aca="true" t="shared" si="13" ref="C68:J68">C67/C66</f>
        <v>1.0756583530723143</v>
      </c>
      <c r="D68" s="22">
        <f t="shared" si="13"/>
        <v>1.0919199406968125</v>
      </c>
      <c r="E68" s="22">
        <f t="shared" si="13"/>
        <v>1.0440151994933502</v>
      </c>
      <c r="F68" s="22">
        <f t="shared" si="13"/>
        <v>1.0455341506129596</v>
      </c>
      <c r="G68" s="22">
        <f t="shared" si="13"/>
        <v>1.044839255499154</v>
      </c>
      <c r="H68" s="22">
        <f t="shared" si="13"/>
        <v>1.0416666666666667</v>
      </c>
      <c r="I68" s="22">
        <f t="shared" si="13"/>
        <v>1.0714285714285714</v>
      </c>
      <c r="J68" s="22">
        <f t="shared" si="13"/>
        <v>1.0416666666666667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5193</v>
      </c>
      <c r="D71" s="21">
        <f>B16</f>
        <v>2778</v>
      </c>
      <c r="E71" s="21">
        <f>B17</f>
        <v>1624</v>
      </c>
      <c r="F71" s="21">
        <f>B18</f>
        <v>214</v>
      </c>
      <c r="G71" s="21">
        <f>SUM(H71:J71)</f>
        <v>577</v>
      </c>
      <c r="H71" s="21">
        <f>B19</f>
        <v>451</v>
      </c>
      <c r="I71" s="21">
        <f>B20</f>
        <v>116</v>
      </c>
      <c r="J71" s="21">
        <f>B21</f>
        <v>10</v>
      </c>
      <c r="K71" s="21"/>
    </row>
    <row r="72" spans="1:11" ht="12.75">
      <c r="A72" t="s">
        <v>21</v>
      </c>
      <c r="C72" s="21">
        <f>B12</f>
        <v>16655</v>
      </c>
      <c r="D72" s="21">
        <f>B5</f>
        <v>8839</v>
      </c>
      <c r="E72" s="21">
        <f>B6</f>
        <v>5286</v>
      </c>
      <c r="F72" s="21">
        <f>B7</f>
        <v>678</v>
      </c>
      <c r="G72" s="21">
        <f>SUM(H72:J72)</f>
        <v>1852</v>
      </c>
      <c r="H72" s="21">
        <f>B8</f>
        <v>1402</v>
      </c>
      <c r="I72" s="21">
        <f>B9</f>
        <v>415</v>
      </c>
      <c r="J72" s="21">
        <f>B10</f>
        <v>35</v>
      </c>
      <c r="K72" s="21"/>
    </row>
    <row r="73" spans="1:11" ht="12.75">
      <c r="A73" t="s">
        <v>22</v>
      </c>
      <c r="C73" s="22">
        <f aca="true" t="shared" si="14" ref="C73:J73">C72/C71</f>
        <v>3.207202002695937</v>
      </c>
      <c r="D73" s="22">
        <f t="shared" si="14"/>
        <v>3.1817854571634268</v>
      </c>
      <c r="E73" s="22">
        <f t="shared" si="14"/>
        <v>3.2549261083743843</v>
      </c>
      <c r="F73" s="22">
        <f t="shared" si="14"/>
        <v>3.1682242990654204</v>
      </c>
      <c r="G73" s="22">
        <f t="shared" si="14"/>
        <v>3.2097053726169844</v>
      </c>
      <c r="H73" s="22">
        <f t="shared" si="14"/>
        <v>3.108647450110865</v>
      </c>
      <c r="I73" s="22">
        <f t="shared" si="14"/>
        <v>3.5775862068965516</v>
      </c>
      <c r="J73" s="22">
        <f t="shared" si="14"/>
        <v>3.5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17</v>
      </c>
      <c r="D76" s="21">
        <f>C16</f>
        <v>9</v>
      </c>
      <c r="E76" s="21">
        <f>C17</f>
        <v>5</v>
      </c>
      <c r="F76" s="21">
        <f>C18</f>
        <v>0</v>
      </c>
      <c r="G76" s="21">
        <f>SUM(H76:J76)</f>
        <v>3</v>
      </c>
      <c r="H76" s="21">
        <f>C19</f>
        <v>2</v>
      </c>
      <c r="I76" s="21">
        <f>C20</f>
        <v>1</v>
      </c>
      <c r="J76" s="21">
        <f>C21</f>
        <v>0</v>
      </c>
      <c r="K76" s="21"/>
    </row>
    <row r="77" spans="1:11" ht="12.75">
      <c r="A77" t="s">
        <v>21</v>
      </c>
      <c r="C77" s="21">
        <f>C12</f>
        <v>60</v>
      </c>
      <c r="D77" s="21">
        <f>C5</f>
        <v>32</v>
      </c>
      <c r="E77" s="21">
        <f>C6</f>
        <v>17</v>
      </c>
      <c r="F77" s="21">
        <f>C7</f>
        <v>0</v>
      </c>
      <c r="G77" s="21">
        <f>SUM(H77:J77)</f>
        <v>11</v>
      </c>
      <c r="H77" s="21">
        <f>C8</f>
        <v>8</v>
      </c>
      <c r="I77" s="21">
        <f>C9</f>
        <v>3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3.5294117647058822</v>
      </c>
      <c r="D78" s="22">
        <f t="shared" si="15"/>
        <v>3.5555555555555554</v>
      </c>
      <c r="E78" s="22">
        <f t="shared" si="15"/>
        <v>3.4</v>
      </c>
      <c r="F78" s="22" t="e">
        <f t="shared" si="15"/>
        <v>#DIV/0!</v>
      </c>
      <c r="G78" s="22">
        <f t="shared" si="15"/>
        <v>3.6666666666666665</v>
      </c>
      <c r="H78" s="22">
        <f t="shared" si="15"/>
        <v>4</v>
      </c>
      <c r="I78" s="22">
        <f t="shared" si="15"/>
        <v>3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3931</v>
      </c>
      <c r="D81" s="21">
        <f>E16</f>
        <v>2511</v>
      </c>
      <c r="E81" s="21">
        <f>E17</f>
        <v>905</v>
      </c>
      <c r="F81" s="21">
        <f>E18</f>
        <v>131</v>
      </c>
      <c r="G81" s="21">
        <f>SUM(H81:J81)</f>
        <v>384</v>
      </c>
      <c r="H81" s="21">
        <f>E19</f>
        <v>342</v>
      </c>
      <c r="I81" s="21">
        <f>E20</f>
        <v>31</v>
      </c>
      <c r="J81" s="21">
        <f>E21</f>
        <v>11</v>
      </c>
      <c r="K81" s="21"/>
    </row>
    <row r="82" spans="1:11" ht="12.75">
      <c r="A82" t="s">
        <v>21</v>
      </c>
      <c r="C82" s="21">
        <f>E12</f>
        <v>4003</v>
      </c>
      <c r="D82" s="21">
        <f>E5</f>
        <v>2559</v>
      </c>
      <c r="E82" s="21">
        <f>E6</f>
        <v>922</v>
      </c>
      <c r="F82" s="21">
        <f>E7</f>
        <v>132</v>
      </c>
      <c r="G82" s="21">
        <f>SUM(H82:J82)</f>
        <v>390</v>
      </c>
      <c r="H82" s="21">
        <f>E8</f>
        <v>348</v>
      </c>
      <c r="I82" s="21">
        <f>E9</f>
        <v>31</v>
      </c>
      <c r="J82" s="21">
        <f>E10</f>
        <v>11</v>
      </c>
      <c r="K82" s="21"/>
    </row>
    <row r="83" spans="1:11" ht="12.75">
      <c r="A83" t="s">
        <v>22</v>
      </c>
      <c r="C83" s="22">
        <f aca="true" t="shared" si="16" ref="C83:J83">C82/C81</f>
        <v>1.0183159501399135</v>
      </c>
      <c r="D83" s="22">
        <f t="shared" si="16"/>
        <v>1.0191158900836321</v>
      </c>
      <c r="E83" s="22">
        <f t="shared" si="16"/>
        <v>1.0187845303867404</v>
      </c>
      <c r="F83" s="22">
        <f t="shared" si="16"/>
        <v>1.0076335877862594</v>
      </c>
      <c r="G83" s="22">
        <f t="shared" si="16"/>
        <v>1.015625</v>
      </c>
      <c r="H83" s="22">
        <f t="shared" si="16"/>
        <v>1.0175438596491229</v>
      </c>
      <c r="I83" s="22">
        <f t="shared" si="16"/>
        <v>1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41420422</v>
      </c>
      <c r="D94" s="21"/>
      <c r="E94" s="21">
        <f>SUM(E95:E96)</f>
        <v>96558</v>
      </c>
      <c r="F94" s="22">
        <f>C94/E94</f>
        <v>428.96934484972763</v>
      </c>
      <c r="G94" s="21">
        <f>SUM(G95:G96)</f>
        <v>189647</v>
      </c>
      <c r="H94" s="22">
        <f>C94/G94</f>
        <v>218.40800012655092</v>
      </c>
    </row>
    <row r="95" spans="1:8" ht="12.75">
      <c r="A95" t="s">
        <v>23</v>
      </c>
      <c r="C95" s="21">
        <f>H34</f>
        <v>33343246</v>
      </c>
      <c r="D95" s="21"/>
      <c r="E95" s="21">
        <f>H23</f>
        <v>73063</v>
      </c>
      <c r="F95" s="22">
        <f>C95/E95</f>
        <v>456.3629470457003</v>
      </c>
      <c r="G95" s="21">
        <f>H12</f>
        <v>153489</v>
      </c>
      <c r="H95" s="22">
        <f>C95/G95</f>
        <v>217.23541100665193</v>
      </c>
    </row>
    <row r="96" spans="1:8" ht="12.75">
      <c r="A96" t="s">
        <v>34</v>
      </c>
      <c r="C96" s="21">
        <f>SUM(B34:G34)</f>
        <v>8077176</v>
      </c>
      <c r="D96" s="21"/>
      <c r="E96" s="21">
        <f>SUM(B23:G23)</f>
        <v>23495</v>
      </c>
      <c r="F96" s="22">
        <f>C96/E96</f>
        <v>343.7827622898489</v>
      </c>
      <c r="G96" s="21">
        <f>SUM(B12:G12)</f>
        <v>36158</v>
      </c>
      <c r="H96" s="22">
        <f>C96/G96</f>
        <v>223.3855854859229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23705272</v>
      </c>
      <c r="D98" s="21"/>
      <c r="E98" s="21">
        <f>SUM(E99:E100)</f>
        <v>54880</v>
      </c>
      <c r="F98" s="22">
        <f>C98/E98</f>
        <v>431.94737609329445</v>
      </c>
      <c r="G98" s="21">
        <f>SUM(G99:G100)</f>
        <v>109361</v>
      </c>
      <c r="H98" s="22">
        <f>C98/G98</f>
        <v>216.76166092116935</v>
      </c>
    </row>
    <row r="99" spans="1:8" ht="12.75">
      <c r="A99" t="s">
        <v>23</v>
      </c>
      <c r="C99" s="21">
        <f>H27</f>
        <v>18842602</v>
      </c>
      <c r="D99" s="21"/>
      <c r="E99" s="21">
        <f>H16</f>
        <v>40139</v>
      </c>
      <c r="F99" s="22">
        <f>C99/E99</f>
        <v>469.43376765739055</v>
      </c>
      <c r="G99" s="21">
        <f>H5</f>
        <v>87620</v>
      </c>
      <c r="H99" s="22">
        <f>C99/G99</f>
        <v>215.04909837936543</v>
      </c>
    </row>
    <row r="100" spans="1:8" ht="12.75">
      <c r="A100" t="s">
        <v>34</v>
      </c>
      <c r="C100" s="21">
        <f>SUM(B27:G27)</f>
        <v>4862670</v>
      </c>
      <c r="D100" s="21"/>
      <c r="E100" s="21">
        <f>SUM(B16:G16)</f>
        <v>14741</v>
      </c>
      <c r="F100" s="22">
        <f>C100/E100</f>
        <v>329.8738213147005</v>
      </c>
      <c r="G100" s="21">
        <f>SUM(B5:G5)</f>
        <v>21741</v>
      </c>
      <c r="H100" s="22">
        <f>C100/G100</f>
        <v>223.66358493169588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10412204</v>
      </c>
      <c r="D102" s="21"/>
      <c r="E102" s="21">
        <f>SUM(E103:E104)</f>
        <v>24377</v>
      </c>
      <c r="F102" s="22">
        <f>C102/E102</f>
        <v>427.1322968371826</v>
      </c>
      <c r="G102" s="21">
        <f>SUM(G103:G104)</f>
        <v>46797</v>
      </c>
      <c r="H102" s="22">
        <f>C102/G102</f>
        <v>222.49725409748487</v>
      </c>
    </row>
    <row r="103" spans="1:8" ht="12.75">
      <c r="A103" t="s">
        <v>23</v>
      </c>
      <c r="C103" s="21">
        <f>H28</f>
        <v>8300508</v>
      </c>
      <c r="D103" s="21"/>
      <c r="E103" s="21">
        <f>H17</f>
        <v>18685</v>
      </c>
      <c r="F103" s="22">
        <f>C103/E103</f>
        <v>444.23377040406746</v>
      </c>
      <c r="G103" s="21">
        <f>H6</f>
        <v>37275</v>
      </c>
      <c r="H103" s="22">
        <f>C103/G103</f>
        <v>222.68297786720322</v>
      </c>
    </row>
    <row r="104" spans="1:8" ht="12.75">
      <c r="A104" t="s">
        <v>34</v>
      </c>
      <c r="C104" s="21">
        <f>SUM(B28:G28)</f>
        <v>2111696</v>
      </c>
      <c r="D104" s="21"/>
      <c r="E104" s="21">
        <f>SUM(B17:G17)</f>
        <v>5692</v>
      </c>
      <c r="F104" s="22">
        <f>C104/E104</f>
        <v>370.99367533380183</v>
      </c>
      <c r="G104" s="21">
        <f>SUM(B6:G6)</f>
        <v>9522</v>
      </c>
      <c r="H104" s="22">
        <f>C104/G104</f>
        <v>221.7702163411048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2136836</v>
      </c>
      <c r="D106" s="21"/>
      <c r="E106" s="21">
        <f>SUM(E107:E108)</f>
        <v>5230</v>
      </c>
      <c r="F106" s="22">
        <f>C106/E106</f>
        <v>408.57284894837477</v>
      </c>
      <c r="G106" s="21">
        <f>SUM(G107:G108)</f>
        <v>10012</v>
      </c>
      <c r="H106" s="22">
        <f>C106/G106</f>
        <v>213.4274870155813</v>
      </c>
    </row>
    <row r="107" spans="1:8" ht="12.75">
      <c r="A107" t="s">
        <v>23</v>
      </c>
      <c r="C107" s="21">
        <f>H29</f>
        <v>1826530</v>
      </c>
      <c r="D107" s="21"/>
      <c r="E107" s="21">
        <f>H18</f>
        <v>4314</v>
      </c>
      <c r="F107" s="22">
        <f>C107/E107</f>
        <v>423.39592025961986</v>
      </c>
      <c r="G107" s="21">
        <f>H7</f>
        <v>8605</v>
      </c>
      <c r="H107" s="22">
        <f>C107/G107</f>
        <v>212.2638001162115</v>
      </c>
    </row>
    <row r="108" spans="1:8" ht="12.75">
      <c r="A108" t="s">
        <v>34</v>
      </c>
      <c r="C108" s="21">
        <f>SUM(B29:G29)</f>
        <v>310306</v>
      </c>
      <c r="D108" s="21"/>
      <c r="E108" s="21">
        <f>SUM(B18:G18)</f>
        <v>916</v>
      </c>
      <c r="F108" s="22">
        <f>C108/E108</f>
        <v>338.76200873362444</v>
      </c>
      <c r="G108" s="21">
        <f>SUM(B7:G7)</f>
        <v>1407</v>
      </c>
      <c r="H108" s="22">
        <f>C108/G108</f>
        <v>220.544420753376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5166110</v>
      </c>
      <c r="D110" s="21"/>
      <c r="E110" s="21">
        <f>SUM(E111:E112)</f>
        <v>12071</v>
      </c>
      <c r="F110" s="22">
        <f>C110/E110</f>
        <v>427.9769695965537</v>
      </c>
      <c r="G110" s="21">
        <f>SUM(G111:G112)</f>
        <v>23477</v>
      </c>
      <c r="H110" s="22">
        <f>C110/G110</f>
        <v>220.04983600971164</v>
      </c>
    </row>
    <row r="111" spans="1:8" ht="12.75">
      <c r="A111" s="11" t="s">
        <v>23</v>
      </c>
      <c r="C111" s="21">
        <f>H33</f>
        <v>4373606</v>
      </c>
      <c r="D111" s="21"/>
      <c r="E111" s="21">
        <f>H22</f>
        <v>9925</v>
      </c>
      <c r="F111" s="22">
        <f>C111/E111</f>
        <v>440.6655919395466</v>
      </c>
      <c r="G111" s="21">
        <f>H11</f>
        <v>19989</v>
      </c>
      <c r="H111" s="22">
        <f>C111/G111</f>
        <v>218.8006403521937</v>
      </c>
    </row>
    <row r="112" spans="1:8" ht="12.75">
      <c r="A112" s="11" t="s">
        <v>34</v>
      </c>
      <c r="C112" s="21">
        <f>SUM(B33:G33)</f>
        <v>792504</v>
      </c>
      <c r="D112" s="21"/>
      <c r="E112" s="21">
        <f>SUM(B22:G22)</f>
        <v>2146</v>
      </c>
      <c r="F112" s="22">
        <f>C112/E112</f>
        <v>369.2935694315005</v>
      </c>
      <c r="G112" s="21">
        <f>SUM(B11:G11)</f>
        <v>3488</v>
      </c>
      <c r="H112" s="22">
        <f>C112/G112</f>
        <v>227.20871559633028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4541934</v>
      </c>
      <c r="D114" s="21"/>
      <c r="E114" s="21">
        <f>SUM(E115:E116)</f>
        <v>10770</v>
      </c>
      <c r="F114" s="22">
        <f>C114/E114</f>
        <v>421.7208913649025</v>
      </c>
      <c r="G114" s="21">
        <f>SUM(G115:G116)</f>
        <v>20618</v>
      </c>
      <c r="H114" s="22">
        <f>C114/G114</f>
        <v>220.28974682316422</v>
      </c>
    </row>
    <row r="115" spans="1:8" ht="12.75">
      <c r="A115" t="s">
        <v>23</v>
      </c>
      <c r="C115" s="21">
        <f>H30</f>
        <v>3895146</v>
      </c>
      <c r="D115" s="21"/>
      <c r="E115" s="21">
        <f>H19</f>
        <v>8943</v>
      </c>
      <c r="F115" s="22">
        <f>C115/E115</f>
        <v>435.55249916135523</v>
      </c>
      <c r="G115" s="21">
        <f>H8</f>
        <v>17785</v>
      </c>
      <c r="H115" s="22">
        <f>C115/G115</f>
        <v>219.01298847343267</v>
      </c>
    </row>
    <row r="116" spans="1:8" ht="12.75">
      <c r="A116" t="s">
        <v>34</v>
      </c>
      <c r="C116" s="21">
        <f>SUM(B30:G30)</f>
        <v>646788</v>
      </c>
      <c r="D116" s="21"/>
      <c r="E116" s="21">
        <f>SUM(B19:G19)</f>
        <v>1827</v>
      </c>
      <c r="F116" s="22">
        <f>C116/E116</f>
        <v>354.0164203612479</v>
      </c>
      <c r="G116" s="21">
        <f>SUM(B8:G8)</f>
        <v>2833</v>
      </c>
      <c r="H116" s="22">
        <f>C116/G116</f>
        <v>228.30497705612424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551741</v>
      </c>
      <c r="D118" s="21"/>
      <c r="E118" s="21">
        <f>SUM(E119:E120)</f>
        <v>1137</v>
      </c>
      <c r="F118" s="22">
        <f>C118/E118</f>
        <v>485.2603342128408</v>
      </c>
      <c r="G118" s="21">
        <f>SUM(G119:G120)</f>
        <v>2531</v>
      </c>
      <c r="H118" s="22">
        <f>C118/G118</f>
        <v>217.99328328723826</v>
      </c>
    </row>
    <row r="119" spans="1:8" ht="12.75">
      <c r="A119" t="s">
        <v>23</v>
      </c>
      <c r="C119" s="21">
        <f>H31</f>
        <v>422989</v>
      </c>
      <c r="D119" s="21"/>
      <c r="E119" s="21">
        <f>H20</f>
        <v>863</v>
      </c>
      <c r="F119" s="22">
        <f>C119/E119</f>
        <v>490.13789107763614</v>
      </c>
      <c r="G119" s="21">
        <f>H9</f>
        <v>1947</v>
      </c>
      <c r="H119" s="22">
        <f>C119/G119</f>
        <v>217.25166923472008</v>
      </c>
    </row>
    <row r="120" spans="1:8" ht="12.75">
      <c r="A120" t="s">
        <v>34</v>
      </c>
      <c r="C120" s="21">
        <f>SUM(B31:G31)</f>
        <v>128752</v>
      </c>
      <c r="D120" s="21"/>
      <c r="E120" s="21">
        <f>SUM(B20:G20)</f>
        <v>274</v>
      </c>
      <c r="F120" s="22">
        <f>C120/E120</f>
        <v>469.8978102189781</v>
      </c>
      <c r="G120" s="21">
        <f>SUM(B9:G9)</f>
        <v>584</v>
      </c>
      <c r="H120" s="22">
        <f>C120/G120</f>
        <v>220.46575342465752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72435</v>
      </c>
      <c r="D122" s="21"/>
      <c r="E122" s="21">
        <f>SUM(E123:E124)</f>
        <v>164</v>
      </c>
      <c r="F122" s="22">
        <f>C122/E122</f>
        <v>441.6768292682927</v>
      </c>
      <c r="G122" s="21">
        <f>SUM(G123:G124)</f>
        <v>328</v>
      </c>
      <c r="H122" s="22">
        <f>C122/G122</f>
        <v>220.83841463414635</v>
      </c>
    </row>
    <row r="123" spans="1:8" ht="12.75">
      <c r="A123" t="s">
        <v>23</v>
      </c>
      <c r="C123" s="21">
        <f>H32</f>
        <v>55471</v>
      </c>
      <c r="D123" s="21"/>
      <c r="E123" s="21">
        <f>H21</f>
        <v>119</v>
      </c>
      <c r="F123" s="22">
        <f>C123/E123</f>
        <v>466.14285714285717</v>
      </c>
      <c r="G123" s="21">
        <f>H10</f>
        <v>257</v>
      </c>
      <c r="H123" s="22">
        <f>C123/G123</f>
        <v>215.84046692607004</v>
      </c>
    </row>
    <row r="124" spans="1:8" ht="12.75">
      <c r="A124" t="s">
        <v>34</v>
      </c>
      <c r="C124" s="21">
        <f>SUM(B32:G32)</f>
        <v>16964</v>
      </c>
      <c r="D124" s="21"/>
      <c r="E124" s="21">
        <f>SUM(B21:G21)</f>
        <v>45</v>
      </c>
      <c r="F124" s="22">
        <f>C124/E124</f>
        <v>376.97777777777776</v>
      </c>
      <c r="G124" s="21">
        <f>SUM(B10:G10)</f>
        <v>71</v>
      </c>
      <c r="H124" s="22">
        <f>C124/G124</f>
        <v>238.92957746478874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8723964</v>
      </c>
      <c r="D130" s="21"/>
      <c r="E130" s="21">
        <f aca="true" t="shared" si="19" ref="E130:K130">SUM(E131:E134)</f>
        <v>4862670</v>
      </c>
      <c r="F130" s="21">
        <f t="shared" si="19"/>
        <v>2111696</v>
      </c>
      <c r="G130" s="21">
        <f t="shared" si="19"/>
        <v>310306</v>
      </c>
      <c r="H130" s="21">
        <f t="shared" si="19"/>
        <v>792504</v>
      </c>
      <c r="I130" s="21">
        <f t="shared" si="19"/>
        <v>646788</v>
      </c>
      <c r="J130" s="21">
        <f t="shared" si="19"/>
        <v>128752</v>
      </c>
      <c r="K130" s="21">
        <f t="shared" si="19"/>
        <v>16964</v>
      </c>
    </row>
    <row r="131" spans="1:11" ht="12.75">
      <c r="A131" t="s">
        <v>4</v>
      </c>
      <c r="C131" s="21">
        <f t="shared" si="18"/>
        <v>3431339</v>
      </c>
      <c r="D131" s="21"/>
      <c r="E131" s="21">
        <f>SUM(F27:G27)</f>
        <v>2152328</v>
      </c>
      <c r="F131" s="21">
        <f>SUM(F28:G28)</f>
        <v>670979</v>
      </c>
      <c r="G131" s="21">
        <f>SUM(F29:G29)</f>
        <v>120441</v>
      </c>
      <c r="H131" s="21">
        <f>SUM(I131:K131)</f>
        <v>260146</v>
      </c>
      <c r="I131" s="21">
        <f>SUM(F30:G30)</f>
        <v>227445</v>
      </c>
      <c r="J131" s="21">
        <f>SUM(F31:G31)</f>
        <v>27515</v>
      </c>
      <c r="K131" s="21">
        <f>SUM(F32:G32)</f>
        <v>5186</v>
      </c>
    </row>
    <row r="132" spans="1:11" ht="12.75">
      <c r="A132" t="s">
        <v>63</v>
      </c>
      <c r="C132" s="21">
        <f t="shared" si="18"/>
        <v>3978876</v>
      </c>
      <c r="D132" s="21"/>
      <c r="E132" s="21">
        <f>B27</f>
        <v>1939439</v>
      </c>
      <c r="F132" s="21">
        <f>B28</f>
        <v>1162198</v>
      </c>
      <c r="G132" s="21">
        <f>B29</f>
        <v>150712</v>
      </c>
      <c r="H132" s="21">
        <f>SUM(I132:K132)</f>
        <v>413285</v>
      </c>
      <c r="I132" s="21">
        <f>B30</f>
        <v>313242</v>
      </c>
      <c r="J132" s="21">
        <f>B31</f>
        <v>91544</v>
      </c>
      <c r="K132" s="21">
        <f>B32</f>
        <v>8499</v>
      </c>
    </row>
    <row r="133" spans="1:11" ht="12.75">
      <c r="A133" t="s">
        <v>62</v>
      </c>
      <c r="C133" s="21">
        <f t="shared" si="18"/>
        <v>16271</v>
      </c>
      <c r="D133" s="21"/>
      <c r="E133" s="21">
        <f>C27</f>
        <v>7254</v>
      </c>
      <c r="F133" s="21">
        <f>C28</f>
        <v>4114</v>
      </c>
      <c r="G133" s="21">
        <f>C29</f>
        <v>0</v>
      </c>
      <c r="H133" s="21">
        <f>SUM(I133:K133)</f>
        <v>2773</v>
      </c>
      <c r="I133" s="21">
        <f>C30</f>
        <v>2130</v>
      </c>
      <c r="J133" s="21">
        <f>C31</f>
        <v>643</v>
      </c>
      <c r="K133" s="21">
        <f>C32</f>
        <v>0</v>
      </c>
    </row>
    <row r="134" spans="1:11" ht="12.75">
      <c r="A134" t="s">
        <v>2</v>
      </c>
      <c r="C134" s="21">
        <f t="shared" si="18"/>
        <v>1297478</v>
      </c>
      <c r="D134" s="21"/>
      <c r="E134" s="21">
        <f>E27</f>
        <v>763649</v>
      </c>
      <c r="F134" s="21">
        <f>E28</f>
        <v>274405</v>
      </c>
      <c r="G134" s="21">
        <f>E29</f>
        <v>39153</v>
      </c>
      <c r="H134" s="21">
        <f>SUM(I134:K134)</f>
        <v>116300</v>
      </c>
      <c r="I134" s="21">
        <f>E30</f>
        <v>103971</v>
      </c>
      <c r="J134" s="21">
        <f>E31</f>
        <v>9050</v>
      </c>
      <c r="K134" s="21">
        <f>E32</f>
        <v>3279</v>
      </c>
    </row>
    <row r="135" spans="1:11" ht="12.75">
      <c r="A135" t="s">
        <v>61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3431339</v>
      </c>
      <c r="E141" s="22">
        <f>B141/C66</f>
        <v>239.05106590497422</v>
      </c>
      <c r="G141" s="22">
        <f>B141/C67</f>
        <v>222.23698186528497</v>
      </c>
    </row>
    <row r="142" spans="1:7" ht="12.75">
      <c r="A142" t="s">
        <v>63</v>
      </c>
      <c r="B142" s="21">
        <f>C132</f>
        <v>3978876</v>
      </c>
      <c r="E142" s="22">
        <f>B142/C71</f>
        <v>766.1998844598498</v>
      </c>
      <c r="G142" s="22">
        <f>B142/C72</f>
        <v>238.89978985289702</v>
      </c>
    </row>
    <row r="143" spans="1:7" ht="12.75">
      <c r="A143" t="s">
        <v>62</v>
      </c>
      <c r="B143" s="21">
        <f>C133</f>
        <v>16271</v>
      </c>
      <c r="E143" s="22">
        <f>B143/C76</f>
        <v>957.1176470588235</v>
      </c>
      <c r="G143" s="22">
        <f>B143/C77</f>
        <v>271.18333333333334</v>
      </c>
    </row>
    <row r="144" spans="1:7" ht="12.75">
      <c r="A144" t="s">
        <v>2</v>
      </c>
      <c r="B144" s="21">
        <f>C134</f>
        <v>1297478</v>
      </c>
      <c r="E144" s="22">
        <f>B144/C81</f>
        <v>330.06308827270414</v>
      </c>
      <c r="G144" s="22">
        <f>B144/C82</f>
        <v>324.12640519610295</v>
      </c>
    </row>
    <row r="145" spans="1:7" ht="12.75">
      <c r="A145" t="s">
        <v>61</v>
      </c>
      <c r="B145" s="21">
        <f>C135</f>
        <v>0</v>
      </c>
      <c r="E145" s="27" t="e">
        <f>B145/C86</f>
        <v>#DIV/0!</v>
      </c>
      <c r="G145" s="27" t="e">
        <f>B145/C87</f>
        <v>#DIV/0!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D1">
      <selection activeCell="I32" sqref="I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8629</v>
      </c>
      <c r="C5" s="25">
        <v>74</v>
      </c>
      <c r="D5" s="25">
        <v>0</v>
      </c>
      <c r="E5" s="25">
        <v>2590</v>
      </c>
      <c r="F5" s="25">
        <v>9872</v>
      </c>
      <c r="G5" s="25">
        <v>380</v>
      </c>
      <c r="H5" s="25">
        <v>87843</v>
      </c>
      <c r="I5" s="20">
        <f aca="true" t="shared" si="0" ref="I5:I11">SUM(B5:H5)</f>
        <v>109388</v>
      </c>
    </row>
    <row r="6" spans="1:9" ht="12.75">
      <c r="A6" s="4" t="s">
        <v>8</v>
      </c>
      <c r="B6" s="25">
        <v>5255</v>
      </c>
      <c r="C6" s="25">
        <v>8</v>
      </c>
      <c r="D6" s="25">
        <v>0</v>
      </c>
      <c r="E6" s="25">
        <v>951</v>
      </c>
      <c r="F6" s="25">
        <v>3236</v>
      </c>
      <c r="G6" s="25">
        <v>63</v>
      </c>
      <c r="H6" s="25">
        <v>37560</v>
      </c>
      <c r="I6" s="20">
        <f t="shared" si="0"/>
        <v>47073</v>
      </c>
    </row>
    <row r="7" spans="1:9" ht="12.75">
      <c r="A7" s="4" t="s">
        <v>9</v>
      </c>
      <c r="B7" s="25">
        <v>667</v>
      </c>
      <c r="C7" s="25">
        <v>0</v>
      </c>
      <c r="D7" s="25">
        <v>0</v>
      </c>
      <c r="E7" s="25">
        <v>140</v>
      </c>
      <c r="F7" s="25">
        <v>585</v>
      </c>
      <c r="G7" s="25">
        <v>15</v>
      </c>
      <c r="H7" s="25">
        <v>8573</v>
      </c>
      <c r="I7" s="20">
        <f t="shared" si="0"/>
        <v>9980</v>
      </c>
    </row>
    <row r="8" spans="1:9" ht="12.75">
      <c r="A8" s="4" t="s">
        <v>10</v>
      </c>
      <c r="B8" s="25">
        <v>1381</v>
      </c>
      <c r="C8" s="25">
        <v>0</v>
      </c>
      <c r="D8" s="25">
        <v>0</v>
      </c>
      <c r="E8" s="25">
        <v>370</v>
      </c>
      <c r="F8" s="25">
        <v>1023</v>
      </c>
      <c r="G8" s="25">
        <v>32</v>
      </c>
      <c r="H8" s="25">
        <v>17762</v>
      </c>
      <c r="I8" s="20">
        <f t="shared" si="0"/>
        <v>20568</v>
      </c>
    </row>
    <row r="9" spans="1:9" ht="12.75">
      <c r="A9" s="4" t="s">
        <v>11</v>
      </c>
      <c r="B9" s="25">
        <v>416</v>
      </c>
      <c r="C9" s="25">
        <v>3</v>
      </c>
      <c r="D9" s="25">
        <v>0</v>
      </c>
      <c r="E9" s="25">
        <v>24</v>
      </c>
      <c r="F9" s="25">
        <v>127</v>
      </c>
      <c r="G9" s="25">
        <v>6</v>
      </c>
      <c r="H9" s="25">
        <v>1938</v>
      </c>
      <c r="I9" s="20">
        <f t="shared" si="0"/>
        <v>2514</v>
      </c>
    </row>
    <row r="10" spans="1:9" ht="12.75">
      <c r="A10" s="4" t="s">
        <v>12</v>
      </c>
      <c r="B10" s="25">
        <v>34</v>
      </c>
      <c r="C10" s="25">
        <v>0</v>
      </c>
      <c r="D10" s="25">
        <v>0</v>
      </c>
      <c r="E10" s="25">
        <v>10</v>
      </c>
      <c r="F10" s="25">
        <v>23</v>
      </c>
      <c r="G10" s="25">
        <v>2</v>
      </c>
      <c r="H10" s="25">
        <v>263</v>
      </c>
      <c r="I10" s="20">
        <f t="shared" si="0"/>
        <v>332</v>
      </c>
    </row>
    <row r="11" spans="1:9" ht="12.75">
      <c r="A11" s="4" t="s">
        <v>13</v>
      </c>
      <c r="B11" s="20">
        <f aca="true" t="shared" si="1" ref="B11:H11">SUM(B8:B10)</f>
        <v>1831</v>
      </c>
      <c r="C11" s="20">
        <f t="shared" si="1"/>
        <v>3</v>
      </c>
      <c r="D11" s="20">
        <f t="shared" si="1"/>
        <v>0</v>
      </c>
      <c r="E11" s="20">
        <f t="shared" si="1"/>
        <v>404</v>
      </c>
      <c r="F11" s="20">
        <f t="shared" si="1"/>
        <v>1173</v>
      </c>
      <c r="G11" s="20">
        <f t="shared" si="1"/>
        <v>40</v>
      </c>
      <c r="H11" s="20">
        <f t="shared" si="1"/>
        <v>19963</v>
      </c>
      <c r="I11" s="20">
        <f t="shared" si="0"/>
        <v>23414</v>
      </c>
    </row>
    <row r="12" spans="1:9" ht="12.75">
      <c r="A12" s="4" t="s">
        <v>14</v>
      </c>
      <c r="B12" s="20">
        <f aca="true" t="shared" si="2" ref="B12:I12">SUM(B5+B6+B7+B11)</f>
        <v>16382</v>
      </c>
      <c r="C12" s="20">
        <f t="shared" si="2"/>
        <v>85</v>
      </c>
      <c r="D12" s="20">
        <f t="shared" si="2"/>
        <v>0</v>
      </c>
      <c r="E12" s="20">
        <f t="shared" si="2"/>
        <v>4085</v>
      </c>
      <c r="F12" s="20">
        <f t="shared" si="2"/>
        <v>14866</v>
      </c>
      <c r="G12" s="20">
        <f t="shared" si="2"/>
        <v>498</v>
      </c>
      <c r="H12" s="20">
        <f t="shared" si="2"/>
        <v>153939</v>
      </c>
      <c r="I12" s="20">
        <f t="shared" si="2"/>
        <v>189855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2705</v>
      </c>
      <c r="C16" s="25">
        <v>19</v>
      </c>
      <c r="D16" s="25">
        <v>0</v>
      </c>
      <c r="E16" s="25">
        <v>2541</v>
      </c>
      <c r="F16" s="25">
        <v>9069</v>
      </c>
      <c r="G16" s="25">
        <v>334</v>
      </c>
      <c r="H16" s="25">
        <v>40242</v>
      </c>
      <c r="I16" s="20">
        <f aca="true" t="shared" si="3" ref="I16:I22">SUM(B16:H16)</f>
        <v>54910</v>
      </c>
    </row>
    <row r="17" spans="1:9" ht="12.75">
      <c r="A17" s="4" t="s">
        <v>8</v>
      </c>
      <c r="B17" s="25">
        <v>1625</v>
      </c>
      <c r="C17" s="25">
        <v>3</v>
      </c>
      <c r="D17" s="25">
        <v>0</v>
      </c>
      <c r="E17" s="25">
        <v>932</v>
      </c>
      <c r="F17" s="25">
        <v>3091</v>
      </c>
      <c r="G17" s="25">
        <v>55</v>
      </c>
      <c r="H17" s="25">
        <v>18779</v>
      </c>
      <c r="I17" s="20">
        <f t="shared" si="3"/>
        <v>24485</v>
      </c>
    </row>
    <row r="18" spans="1:9" ht="12.75">
      <c r="A18" s="4" t="s">
        <v>9</v>
      </c>
      <c r="B18" s="25">
        <v>208</v>
      </c>
      <c r="C18" s="25">
        <v>0</v>
      </c>
      <c r="D18" s="25">
        <v>0</v>
      </c>
      <c r="E18" s="25">
        <v>138</v>
      </c>
      <c r="F18" s="25">
        <v>559</v>
      </c>
      <c r="G18" s="25">
        <v>14</v>
      </c>
      <c r="H18" s="25">
        <v>4303</v>
      </c>
      <c r="I18" s="20">
        <f t="shared" si="3"/>
        <v>5222</v>
      </c>
    </row>
    <row r="19" spans="1:9" ht="12.75">
      <c r="A19" s="4" t="s">
        <v>10</v>
      </c>
      <c r="B19" s="25">
        <v>446</v>
      </c>
      <c r="C19" s="25">
        <v>0</v>
      </c>
      <c r="D19" s="25">
        <v>0</v>
      </c>
      <c r="E19" s="25">
        <v>364</v>
      </c>
      <c r="F19" s="25">
        <v>987</v>
      </c>
      <c r="G19" s="25">
        <v>30</v>
      </c>
      <c r="H19" s="25">
        <v>8931</v>
      </c>
      <c r="I19" s="20">
        <f t="shared" si="3"/>
        <v>10758</v>
      </c>
    </row>
    <row r="20" spans="1:9" ht="12.75">
      <c r="A20" s="4" t="s">
        <v>11</v>
      </c>
      <c r="B20" s="25">
        <v>117</v>
      </c>
      <c r="C20" s="25">
        <v>1</v>
      </c>
      <c r="D20" s="25">
        <v>0</v>
      </c>
      <c r="E20" s="25">
        <v>24</v>
      </c>
      <c r="F20" s="25">
        <v>119</v>
      </c>
      <c r="G20" s="25">
        <v>5</v>
      </c>
      <c r="H20" s="25">
        <v>868</v>
      </c>
      <c r="I20" s="20">
        <f t="shared" si="3"/>
        <v>1134</v>
      </c>
    </row>
    <row r="21" spans="1:9" ht="12.75">
      <c r="A21" s="4" t="s">
        <v>12</v>
      </c>
      <c r="B21" s="25">
        <v>9</v>
      </c>
      <c r="C21" s="25">
        <v>0</v>
      </c>
      <c r="D21" s="25">
        <v>0</v>
      </c>
      <c r="E21" s="25">
        <v>10</v>
      </c>
      <c r="F21" s="25">
        <v>22</v>
      </c>
      <c r="G21" s="25">
        <v>2</v>
      </c>
      <c r="H21" s="25">
        <v>125</v>
      </c>
      <c r="I21" s="20">
        <f t="shared" si="3"/>
        <v>168</v>
      </c>
    </row>
    <row r="22" spans="1:9" ht="12.75">
      <c r="A22" s="4" t="s">
        <v>13</v>
      </c>
      <c r="B22" s="20">
        <f aca="true" t="shared" si="4" ref="B22:H22">SUM(B19:B21)</f>
        <v>572</v>
      </c>
      <c r="C22" s="20">
        <f t="shared" si="4"/>
        <v>1</v>
      </c>
      <c r="D22" s="20">
        <f t="shared" si="4"/>
        <v>0</v>
      </c>
      <c r="E22" s="20">
        <f t="shared" si="4"/>
        <v>398</v>
      </c>
      <c r="F22" s="20">
        <f t="shared" si="4"/>
        <v>1128</v>
      </c>
      <c r="G22" s="20">
        <f t="shared" si="4"/>
        <v>37</v>
      </c>
      <c r="H22" s="20">
        <f t="shared" si="4"/>
        <v>9924</v>
      </c>
      <c r="I22" s="20">
        <f t="shared" si="3"/>
        <v>12060</v>
      </c>
    </row>
    <row r="23" spans="1:9" ht="12.75">
      <c r="A23" s="4" t="s">
        <v>14</v>
      </c>
      <c r="B23" s="20">
        <f aca="true" t="shared" si="5" ref="B23:I23">SUM(B16+B17+B18+B22)</f>
        <v>5110</v>
      </c>
      <c r="C23" s="20">
        <f t="shared" si="5"/>
        <v>23</v>
      </c>
      <c r="D23" s="20">
        <f t="shared" si="5"/>
        <v>0</v>
      </c>
      <c r="E23" s="20">
        <f t="shared" si="5"/>
        <v>4009</v>
      </c>
      <c r="F23" s="20">
        <f t="shared" si="5"/>
        <v>13847</v>
      </c>
      <c r="G23" s="20">
        <f t="shared" si="5"/>
        <v>440</v>
      </c>
      <c r="H23" s="20">
        <f t="shared" si="5"/>
        <v>73248</v>
      </c>
      <c r="I23" s="20">
        <f t="shared" si="5"/>
        <v>96677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1890974</v>
      </c>
      <c r="C27" s="25">
        <v>17730</v>
      </c>
      <c r="D27" s="25">
        <v>0</v>
      </c>
      <c r="E27" s="25">
        <v>772126</v>
      </c>
      <c r="F27" s="25">
        <v>2026571</v>
      </c>
      <c r="G27" s="25">
        <v>111899</v>
      </c>
      <c r="H27" s="25">
        <v>18914473</v>
      </c>
      <c r="I27" s="20">
        <f aca="true" t="shared" si="6" ref="I27:I32">SUM(B27:H27)</f>
        <v>23733773</v>
      </c>
    </row>
    <row r="28" spans="1:9" ht="12.75">
      <c r="A28" s="4" t="s">
        <v>8</v>
      </c>
      <c r="B28" s="25">
        <v>1160895</v>
      </c>
      <c r="C28" s="25">
        <v>2223</v>
      </c>
      <c r="D28" s="25">
        <v>0</v>
      </c>
      <c r="E28" s="25">
        <v>283941</v>
      </c>
      <c r="F28" s="25">
        <v>651473</v>
      </c>
      <c r="G28" s="25">
        <v>17925</v>
      </c>
      <c r="H28" s="25">
        <v>8366605</v>
      </c>
      <c r="I28" s="20">
        <f t="shared" si="6"/>
        <v>10483062</v>
      </c>
    </row>
    <row r="29" spans="1:9" ht="12.75">
      <c r="A29" s="4" t="s">
        <v>9</v>
      </c>
      <c r="B29" s="25">
        <v>146930</v>
      </c>
      <c r="C29" s="25">
        <v>0</v>
      </c>
      <c r="D29" s="25">
        <v>0</v>
      </c>
      <c r="E29" s="25">
        <v>41756</v>
      </c>
      <c r="F29" s="25">
        <v>117637</v>
      </c>
      <c r="G29" s="25">
        <v>4471</v>
      </c>
      <c r="H29" s="25">
        <v>1823714</v>
      </c>
      <c r="I29" s="20">
        <f t="shared" si="6"/>
        <v>2134508</v>
      </c>
    </row>
    <row r="30" spans="1:9" ht="12.75">
      <c r="A30" s="4" t="s">
        <v>10</v>
      </c>
      <c r="B30" s="25">
        <v>310240</v>
      </c>
      <c r="C30" s="25">
        <v>0</v>
      </c>
      <c r="D30" s="25">
        <v>0</v>
      </c>
      <c r="E30" s="25">
        <v>109960</v>
      </c>
      <c r="F30" s="25">
        <v>213555</v>
      </c>
      <c r="G30" s="25">
        <v>9556</v>
      </c>
      <c r="H30" s="25">
        <v>3885121</v>
      </c>
      <c r="I30" s="20">
        <f t="shared" si="6"/>
        <v>4528432</v>
      </c>
    </row>
    <row r="31" spans="1:9" ht="12.75">
      <c r="A31" s="4" t="s">
        <v>11</v>
      </c>
      <c r="B31" s="25">
        <v>92056</v>
      </c>
      <c r="C31" s="25">
        <v>643</v>
      </c>
      <c r="D31" s="25">
        <v>0</v>
      </c>
      <c r="E31" s="25">
        <v>6920</v>
      </c>
      <c r="F31" s="25">
        <v>25187</v>
      </c>
      <c r="G31" s="25">
        <v>1756</v>
      </c>
      <c r="H31" s="25">
        <v>421581</v>
      </c>
      <c r="I31" s="20">
        <f t="shared" si="6"/>
        <v>548143</v>
      </c>
    </row>
    <row r="32" spans="1:9" ht="12.75">
      <c r="A32" s="4" t="s">
        <v>12</v>
      </c>
      <c r="B32" s="25">
        <v>8289</v>
      </c>
      <c r="C32" s="25">
        <v>0</v>
      </c>
      <c r="D32" s="25">
        <v>0</v>
      </c>
      <c r="E32" s="25">
        <v>2987</v>
      </c>
      <c r="F32" s="25">
        <v>4559</v>
      </c>
      <c r="G32" s="25">
        <v>586</v>
      </c>
      <c r="H32" s="25">
        <v>57713</v>
      </c>
      <c r="I32" s="20">
        <f t="shared" si="6"/>
        <v>74134</v>
      </c>
    </row>
    <row r="33" spans="1:9" ht="12.75">
      <c r="A33" s="4" t="s">
        <v>13</v>
      </c>
      <c r="B33" s="20">
        <f aca="true" t="shared" si="7" ref="B33:I33">SUM(B30:B32)</f>
        <v>410585</v>
      </c>
      <c r="C33" s="20">
        <f t="shared" si="7"/>
        <v>643</v>
      </c>
      <c r="D33" s="20">
        <f t="shared" si="7"/>
        <v>0</v>
      </c>
      <c r="E33" s="20">
        <f t="shared" si="7"/>
        <v>119867</v>
      </c>
      <c r="F33" s="20">
        <f t="shared" si="7"/>
        <v>243301</v>
      </c>
      <c r="G33" s="20">
        <f t="shared" si="7"/>
        <v>11898</v>
      </c>
      <c r="H33" s="20">
        <f t="shared" si="7"/>
        <v>4364415</v>
      </c>
      <c r="I33" s="20">
        <f t="shared" si="7"/>
        <v>5150709</v>
      </c>
    </row>
    <row r="34" spans="1:10" ht="12.75">
      <c r="A34" s="4" t="s">
        <v>14</v>
      </c>
      <c r="B34" s="20">
        <f aca="true" t="shared" si="8" ref="B34:I34">SUM(B27+B28+B29+B33)</f>
        <v>3609384</v>
      </c>
      <c r="C34" s="20">
        <f t="shared" si="8"/>
        <v>20596</v>
      </c>
      <c r="D34" s="20">
        <f t="shared" si="8"/>
        <v>0</v>
      </c>
      <c r="E34" s="20">
        <f t="shared" si="8"/>
        <v>1217690</v>
      </c>
      <c r="F34" s="20">
        <f t="shared" si="8"/>
        <v>3038982</v>
      </c>
      <c r="G34" s="20">
        <f t="shared" si="8"/>
        <v>146193</v>
      </c>
      <c r="H34" s="20">
        <f>SUM(H27+H28+H29+H33)</f>
        <v>33469207</v>
      </c>
      <c r="I34" s="20">
        <f t="shared" si="8"/>
        <v>41502052</v>
      </c>
      <c r="J34" s="20"/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96677</v>
      </c>
      <c r="D42" s="21">
        <f>I16</f>
        <v>54910</v>
      </c>
      <c r="E42" s="21">
        <f>I17</f>
        <v>24485</v>
      </c>
      <c r="F42" s="21">
        <f>I18</f>
        <v>5222</v>
      </c>
      <c r="G42" s="21">
        <f>I22</f>
        <v>12060</v>
      </c>
      <c r="H42" s="21">
        <f>I19</f>
        <v>10758</v>
      </c>
      <c r="I42" s="21">
        <f>I20</f>
        <v>1134</v>
      </c>
      <c r="J42" s="21">
        <f>I21</f>
        <v>168</v>
      </c>
      <c r="K42" s="21"/>
    </row>
    <row r="43" spans="1:11" ht="12.75">
      <c r="A43" t="s">
        <v>21</v>
      </c>
      <c r="C43" s="21">
        <f>SUM(D43:G43)</f>
        <v>189855</v>
      </c>
      <c r="D43" s="21">
        <f>I5</f>
        <v>109388</v>
      </c>
      <c r="E43" s="21">
        <f>I6</f>
        <v>47073</v>
      </c>
      <c r="F43" s="21">
        <f>I7</f>
        <v>9980</v>
      </c>
      <c r="G43" s="21">
        <f>I11</f>
        <v>23414</v>
      </c>
      <c r="H43" s="21">
        <f>I8</f>
        <v>20568</v>
      </c>
      <c r="I43" s="21">
        <f>I9</f>
        <v>2514</v>
      </c>
      <c r="J43" s="21">
        <f>I10</f>
        <v>332</v>
      </c>
      <c r="K43" s="21"/>
    </row>
    <row r="44" spans="1:11" ht="12.75">
      <c r="A44" t="s">
        <v>22</v>
      </c>
      <c r="C44" s="22">
        <f aca="true" t="shared" si="9" ref="C44:J44">C43/C42</f>
        <v>1.9638073171488566</v>
      </c>
      <c r="D44" s="22">
        <f t="shared" si="9"/>
        <v>1.992132580586414</v>
      </c>
      <c r="E44" s="22">
        <f t="shared" si="9"/>
        <v>1.9225239942822137</v>
      </c>
      <c r="F44" s="22">
        <f t="shared" si="9"/>
        <v>1.9111451551129834</v>
      </c>
      <c r="G44" s="22">
        <f t="shared" si="9"/>
        <v>1.9414593698175788</v>
      </c>
      <c r="H44" s="22">
        <f t="shared" si="9"/>
        <v>1.9118795315114334</v>
      </c>
      <c r="I44" s="22">
        <f t="shared" si="9"/>
        <v>2.2169312169312168</v>
      </c>
      <c r="J44" s="22">
        <f t="shared" si="9"/>
        <v>1.9761904761904763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73248</v>
      </c>
      <c r="D47" s="21">
        <f>H16</f>
        <v>40242</v>
      </c>
      <c r="E47" s="21">
        <f>H17</f>
        <v>18779</v>
      </c>
      <c r="F47" s="21">
        <f>H18</f>
        <v>4303</v>
      </c>
      <c r="G47" s="21">
        <f>H22</f>
        <v>9924</v>
      </c>
      <c r="H47" s="21">
        <f>H19</f>
        <v>8931</v>
      </c>
      <c r="I47" s="21">
        <f>H20</f>
        <v>868</v>
      </c>
      <c r="J47" s="21">
        <f>H21</f>
        <v>125</v>
      </c>
      <c r="K47" s="21"/>
    </row>
    <row r="48" spans="1:11" ht="12.75">
      <c r="A48" t="s">
        <v>21</v>
      </c>
      <c r="C48" s="21">
        <f>SUM(D48:G48)</f>
        <v>153939</v>
      </c>
      <c r="D48" s="21">
        <f>H5</f>
        <v>87843</v>
      </c>
      <c r="E48" s="21">
        <f>H6</f>
        <v>37560</v>
      </c>
      <c r="F48" s="21">
        <f>H7</f>
        <v>8573</v>
      </c>
      <c r="G48" s="21">
        <f>H11</f>
        <v>19963</v>
      </c>
      <c r="H48" s="21">
        <f>H8</f>
        <v>17762</v>
      </c>
      <c r="I48" s="21">
        <f>H9</f>
        <v>1938</v>
      </c>
      <c r="J48" s="21">
        <f>H10</f>
        <v>263</v>
      </c>
      <c r="K48" s="21"/>
    </row>
    <row r="49" spans="1:11" ht="12.75">
      <c r="A49" t="s">
        <v>22</v>
      </c>
      <c r="C49" s="22">
        <f aca="true" t="shared" si="10" ref="C49:J49">C48/C47</f>
        <v>2.1016136959370906</v>
      </c>
      <c r="D49" s="22">
        <f t="shared" si="10"/>
        <v>2.1828686446995675</v>
      </c>
      <c r="E49" s="22">
        <f t="shared" si="10"/>
        <v>2.0001065019436606</v>
      </c>
      <c r="F49" s="22">
        <f t="shared" si="10"/>
        <v>1.9923309319079712</v>
      </c>
      <c r="G49" s="22">
        <f t="shared" si="10"/>
        <v>2.0115880693268844</v>
      </c>
      <c r="H49" s="22">
        <f t="shared" si="10"/>
        <v>1.9888030455716046</v>
      </c>
      <c r="I49" s="22">
        <f t="shared" si="10"/>
        <v>2.2327188940092166</v>
      </c>
      <c r="J49" s="22">
        <f t="shared" si="10"/>
        <v>2.104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23429</v>
      </c>
      <c r="D52" s="21">
        <f>SUM(B16:G16)</f>
        <v>14668</v>
      </c>
      <c r="E52" s="21">
        <f>SUM(B17:G17)</f>
        <v>5706</v>
      </c>
      <c r="F52" s="21">
        <f>SUM(B18:G18)</f>
        <v>919</v>
      </c>
      <c r="G52" s="21">
        <f>SUM(H52:J52)</f>
        <v>2136</v>
      </c>
      <c r="H52" s="21">
        <f>SUM(B19:G19)</f>
        <v>1827</v>
      </c>
      <c r="I52" s="21">
        <f>SUM(B20:G20)</f>
        <v>266</v>
      </c>
      <c r="J52" s="21">
        <f>SUM(B21:G21)</f>
        <v>43</v>
      </c>
      <c r="K52" s="21"/>
    </row>
    <row r="53" spans="1:11" ht="12.75">
      <c r="A53" t="s">
        <v>21</v>
      </c>
      <c r="C53" s="21">
        <f>SUM(B12:G12)</f>
        <v>35916</v>
      </c>
      <c r="D53" s="21">
        <f>SUM(B5:G5)</f>
        <v>21545</v>
      </c>
      <c r="E53" s="21">
        <f>SUM(B6:G6)</f>
        <v>9513</v>
      </c>
      <c r="F53" s="21">
        <f>SUM(B7:G7)</f>
        <v>1407</v>
      </c>
      <c r="G53" s="21">
        <f>SUM(H53:J53)</f>
        <v>3451</v>
      </c>
      <c r="H53" s="21">
        <f>SUM(B8:G8)</f>
        <v>2806</v>
      </c>
      <c r="I53" s="21">
        <f>SUM(B9:G9)</f>
        <v>576</v>
      </c>
      <c r="J53" s="21">
        <f>SUM(B10:G10)</f>
        <v>69</v>
      </c>
      <c r="K53" s="21"/>
    </row>
    <row r="54" spans="1:11" ht="12.75">
      <c r="A54" t="s">
        <v>22</v>
      </c>
      <c r="C54" s="22">
        <f aca="true" t="shared" si="11" ref="C54:J54">C53/C52</f>
        <v>1.5329719578300396</v>
      </c>
      <c r="D54" s="22">
        <f t="shared" si="11"/>
        <v>1.4688437414780475</v>
      </c>
      <c r="E54" s="22">
        <f t="shared" si="11"/>
        <v>1.667192429022082</v>
      </c>
      <c r="F54" s="22">
        <f t="shared" si="11"/>
        <v>1.5310119695321</v>
      </c>
      <c r="G54" s="22">
        <f t="shared" si="11"/>
        <v>1.6156367041198503</v>
      </c>
      <c r="H54" s="22">
        <f t="shared" si="11"/>
        <v>1.5358511220580187</v>
      </c>
      <c r="I54" s="22">
        <f t="shared" si="11"/>
        <v>2.1654135338345863</v>
      </c>
      <c r="J54" s="22">
        <f t="shared" si="11"/>
        <v>1.6046511627906976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23429</v>
      </c>
      <c r="D61" s="21">
        <f>SUM(B16:G16)</f>
        <v>14668</v>
      </c>
      <c r="E61" s="21">
        <f>SUM(B17:G17)</f>
        <v>5706</v>
      </c>
      <c r="F61" s="21">
        <f>SUM(B18:G18)</f>
        <v>919</v>
      </c>
      <c r="G61" s="21">
        <f>SUM(H61:J61)</f>
        <v>2136</v>
      </c>
      <c r="H61" s="21">
        <f>SUM(B19:G19)</f>
        <v>1827</v>
      </c>
      <c r="I61" s="21">
        <f>SUM(B20:G20)</f>
        <v>266</v>
      </c>
      <c r="J61" s="21">
        <f>SUM(B21:G21)</f>
        <v>43</v>
      </c>
      <c r="K61" s="21"/>
    </row>
    <row r="62" spans="1:11" ht="12.75">
      <c r="A62" t="s">
        <v>21</v>
      </c>
      <c r="C62" s="21">
        <f>SUM(B12:G12)</f>
        <v>35916</v>
      </c>
      <c r="D62" s="21">
        <f>SUM(B5:G5)</f>
        <v>21545</v>
      </c>
      <c r="E62" s="21">
        <f>SUM(B6:G6)</f>
        <v>9513</v>
      </c>
      <c r="F62" s="21">
        <f>SUM(B7:G7)</f>
        <v>1407</v>
      </c>
      <c r="G62" s="21">
        <f>SUM(H62:J62)</f>
        <v>3451</v>
      </c>
      <c r="H62" s="21">
        <f>SUM(B8:G8)</f>
        <v>2806</v>
      </c>
      <c r="I62" s="21">
        <f>SUM(B9:G9)</f>
        <v>576</v>
      </c>
      <c r="J62" s="21">
        <f>SUM(B10:G10)</f>
        <v>69</v>
      </c>
      <c r="K62" s="21"/>
    </row>
    <row r="63" spans="1:11" ht="12.75">
      <c r="A63" t="s">
        <v>22</v>
      </c>
      <c r="C63" s="22">
        <f aca="true" t="shared" si="12" ref="C63:J63">C62/C61</f>
        <v>1.5329719578300396</v>
      </c>
      <c r="D63" s="22">
        <f t="shared" si="12"/>
        <v>1.4688437414780475</v>
      </c>
      <c r="E63" s="22">
        <f t="shared" si="12"/>
        <v>1.667192429022082</v>
      </c>
      <c r="F63" s="22">
        <f t="shared" si="12"/>
        <v>1.5310119695321</v>
      </c>
      <c r="G63" s="22">
        <f t="shared" si="12"/>
        <v>1.6156367041198503</v>
      </c>
      <c r="H63" s="22">
        <f t="shared" si="12"/>
        <v>1.5358511220580187</v>
      </c>
      <c r="I63" s="22">
        <f t="shared" si="12"/>
        <v>2.1654135338345863</v>
      </c>
      <c r="J63" s="22">
        <f t="shared" si="12"/>
        <v>1.6046511627906976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14287</v>
      </c>
      <c r="D66" s="21">
        <f>SUM(F16:G16)</f>
        <v>9403</v>
      </c>
      <c r="E66" s="21">
        <f>SUM(F17:G17)</f>
        <v>3146</v>
      </c>
      <c r="F66" s="21">
        <f>SUM(F18:G18)</f>
        <v>573</v>
      </c>
      <c r="G66" s="21">
        <f>SUM(H66:J66)</f>
        <v>1165</v>
      </c>
      <c r="H66" s="21">
        <f>SUM(F19:G19)</f>
        <v>1017</v>
      </c>
      <c r="I66" s="21">
        <f>SUM(F20:G20)</f>
        <v>124</v>
      </c>
      <c r="J66" s="21">
        <f>SUM(F21:G21)</f>
        <v>24</v>
      </c>
      <c r="K66" s="21"/>
    </row>
    <row r="67" spans="1:11" ht="12.75">
      <c r="A67" t="s">
        <v>21</v>
      </c>
      <c r="C67" s="21">
        <f>SUM(F12:G12)</f>
        <v>15364</v>
      </c>
      <c r="D67" s="21">
        <f>SUM(F5:G5)</f>
        <v>10252</v>
      </c>
      <c r="E67" s="21">
        <f>SUM(F6:G6)</f>
        <v>3299</v>
      </c>
      <c r="F67" s="21">
        <f>SUM(F7:G7)</f>
        <v>600</v>
      </c>
      <c r="G67" s="21">
        <f>SUM(H67:J67)</f>
        <v>1213</v>
      </c>
      <c r="H67" s="21">
        <f>SUM(F8:G8)</f>
        <v>1055</v>
      </c>
      <c r="I67" s="21">
        <f>SUM(F9:G9)</f>
        <v>133</v>
      </c>
      <c r="J67" s="21">
        <f>SUM(F10:G10)</f>
        <v>25</v>
      </c>
      <c r="K67" s="21"/>
    </row>
    <row r="68" spans="1:11" ht="12.75">
      <c r="A68" t="s">
        <v>22</v>
      </c>
      <c r="C68" s="22">
        <f aca="true" t="shared" si="13" ref="C68:J68">C67/C66</f>
        <v>1.075383215510604</v>
      </c>
      <c r="D68" s="22">
        <f t="shared" si="13"/>
        <v>1.0902903328724876</v>
      </c>
      <c r="E68" s="22">
        <f t="shared" si="13"/>
        <v>1.0486331849968213</v>
      </c>
      <c r="F68" s="22">
        <f t="shared" si="13"/>
        <v>1.0471204188481675</v>
      </c>
      <c r="G68" s="22">
        <f t="shared" si="13"/>
        <v>1.0412017167381975</v>
      </c>
      <c r="H68" s="22">
        <f t="shared" si="13"/>
        <v>1.0373647984267453</v>
      </c>
      <c r="I68" s="22">
        <f t="shared" si="13"/>
        <v>1.0725806451612903</v>
      </c>
      <c r="J68" s="22">
        <f t="shared" si="13"/>
        <v>1.0416666666666667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5110</v>
      </c>
      <c r="D71" s="21">
        <f>B16</f>
        <v>2705</v>
      </c>
      <c r="E71" s="21">
        <f>B17</f>
        <v>1625</v>
      </c>
      <c r="F71" s="21">
        <f>B18</f>
        <v>208</v>
      </c>
      <c r="G71" s="21">
        <f>SUM(H71:J71)</f>
        <v>572</v>
      </c>
      <c r="H71" s="21">
        <f>B19</f>
        <v>446</v>
      </c>
      <c r="I71" s="21">
        <f>B20</f>
        <v>117</v>
      </c>
      <c r="J71" s="21">
        <f>B21</f>
        <v>9</v>
      </c>
      <c r="K71" s="21"/>
    </row>
    <row r="72" spans="1:11" ht="12.75">
      <c r="A72" t="s">
        <v>21</v>
      </c>
      <c r="C72" s="21">
        <f>B12</f>
        <v>16382</v>
      </c>
      <c r="D72" s="21">
        <f>B5</f>
        <v>8629</v>
      </c>
      <c r="E72" s="21">
        <f>B6</f>
        <v>5255</v>
      </c>
      <c r="F72" s="21">
        <f>B7</f>
        <v>667</v>
      </c>
      <c r="G72" s="21">
        <f>SUM(H72:J72)</f>
        <v>1831</v>
      </c>
      <c r="H72" s="21">
        <f>B8</f>
        <v>1381</v>
      </c>
      <c r="I72" s="21">
        <f>B9</f>
        <v>416</v>
      </c>
      <c r="J72" s="21">
        <f>B10</f>
        <v>34</v>
      </c>
      <c r="K72" s="21"/>
    </row>
    <row r="73" spans="1:11" ht="12.75">
      <c r="A73" t="s">
        <v>22</v>
      </c>
      <c r="C73" s="22">
        <f aca="true" t="shared" si="14" ref="C73:J73">C72/C71</f>
        <v>3.20587084148728</v>
      </c>
      <c r="D73" s="22">
        <f t="shared" si="14"/>
        <v>3.190018484288355</v>
      </c>
      <c r="E73" s="22">
        <f t="shared" si="14"/>
        <v>3.233846153846154</v>
      </c>
      <c r="F73" s="22">
        <f t="shared" si="14"/>
        <v>3.206730769230769</v>
      </c>
      <c r="G73" s="22">
        <f t="shared" si="14"/>
        <v>3.2010489510489513</v>
      </c>
      <c r="H73" s="22">
        <f t="shared" si="14"/>
        <v>3.096412556053812</v>
      </c>
      <c r="I73" s="22">
        <f t="shared" si="14"/>
        <v>3.5555555555555554</v>
      </c>
      <c r="J73" s="22">
        <f t="shared" si="14"/>
        <v>3.7777777777777777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23</v>
      </c>
      <c r="D76" s="21">
        <f>C16</f>
        <v>19</v>
      </c>
      <c r="E76" s="21">
        <f>C17</f>
        <v>3</v>
      </c>
      <c r="F76" s="21">
        <f>C18</f>
        <v>0</v>
      </c>
      <c r="G76" s="21">
        <f>SUM(H76:J76)</f>
        <v>1</v>
      </c>
      <c r="H76" s="21">
        <f>C19</f>
        <v>0</v>
      </c>
      <c r="I76" s="21">
        <f>C20</f>
        <v>1</v>
      </c>
      <c r="J76" s="21">
        <f>C21</f>
        <v>0</v>
      </c>
      <c r="K76" s="21"/>
    </row>
    <row r="77" spans="1:11" ht="12.75">
      <c r="A77" t="s">
        <v>21</v>
      </c>
      <c r="C77" s="21">
        <f>C12</f>
        <v>85</v>
      </c>
      <c r="D77" s="21">
        <f>C5</f>
        <v>74</v>
      </c>
      <c r="E77" s="21">
        <f>C6</f>
        <v>8</v>
      </c>
      <c r="F77" s="21">
        <f>C7</f>
        <v>0</v>
      </c>
      <c r="G77" s="21">
        <f>SUM(H77:J77)</f>
        <v>3</v>
      </c>
      <c r="H77" s="21">
        <f>C8</f>
        <v>0</v>
      </c>
      <c r="I77" s="21">
        <f>C9</f>
        <v>3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3.6956521739130435</v>
      </c>
      <c r="D78" s="22">
        <f t="shared" si="15"/>
        <v>3.8947368421052633</v>
      </c>
      <c r="E78" s="22">
        <f t="shared" si="15"/>
        <v>2.6666666666666665</v>
      </c>
      <c r="F78" s="22" t="e">
        <f t="shared" si="15"/>
        <v>#DIV/0!</v>
      </c>
      <c r="G78" s="22">
        <f t="shared" si="15"/>
        <v>3</v>
      </c>
      <c r="H78" s="22" t="e">
        <f t="shared" si="15"/>
        <v>#DIV/0!</v>
      </c>
      <c r="I78" s="22">
        <f t="shared" si="15"/>
        <v>3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4009</v>
      </c>
      <c r="D81" s="21">
        <f>E16</f>
        <v>2541</v>
      </c>
      <c r="E81" s="21">
        <f>E17</f>
        <v>932</v>
      </c>
      <c r="F81" s="21">
        <f>E18</f>
        <v>138</v>
      </c>
      <c r="G81" s="21">
        <f>SUM(H81:J81)</f>
        <v>398</v>
      </c>
      <c r="H81" s="21">
        <f>E19</f>
        <v>364</v>
      </c>
      <c r="I81" s="21">
        <f>E20</f>
        <v>24</v>
      </c>
      <c r="J81" s="21">
        <f>E21</f>
        <v>10</v>
      </c>
      <c r="K81" s="21"/>
    </row>
    <row r="82" spans="1:11" ht="12.75">
      <c r="A82" t="s">
        <v>21</v>
      </c>
      <c r="C82" s="21">
        <f>E12</f>
        <v>4085</v>
      </c>
      <c r="D82" s="21">
        <f>E5</f>
        <v>2590</v>
      </c>
      <c r="E82" s="21">
        <f>E6</f>
        <v>951</v>
      </c>
      <c r="F82" s="21">
        <f>E7</f>
        <v>140</v>
      </c>
      <c r="G82" s="21">
        <f>SUM(H82:J82)</f>
        <v>404</v>
      </c>
      <c r="H82" s="21">
        <f>E8</f>
        <v>370</v>
      </c>
      <c r="I82" s="21">
        <f>E9</f>
        <v>24</v>
      </c>
      <c r="J82" s="21">
        <f>E10</f>
        <v>10</v>
      </c>
      <c r="K82" s="21"/>
    </row>
    <row r="83" spans="1:11" ht="12.75">
      <c r="A83" t="s">
        <v>22</v>
      </c>
      <c r="C83" s="22">
        <f aca="true" t="shared" si="16" ref="C83:J83">C82/C81</f>
        <v>1.018957345971564</v>
      </c>
      <c r="D83" s="22">
        <f t="shared" si="16"/>
        <v>1.019283746556474</v>
      </c>
      <c r="E83" s="22">
        <f t="shared" si="16"/>
        <v>1.0203862660944205</v>
      </c>
      <c r="F83" s="22">
        <f t="shared" si="16"/>
        <v>1.0144927536231885</v>
      </c>
      <c r="G83" s="22">
        <f t="shared" si="16"/>
        <v>1.015075376884422</v>
      </c>
      <c r="H83" s="22">
        <f t="shared" si="16"/>
        <v>1.0164835164835164</v>
      </c>
      <c r="I83" s="22">
        <f t="shared" si="16"/>
        <v>1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41502052</v>
      </c>
      <c r="D94" s="21"/>
      <c r="E94" s="21">
        <f>SUM(E95:E96)</f>
        <v>96677</v>
      </c>
      <c r="F94" s="22">
        <f>C94/E94</f>
        <v>429.28568325454864</v>
      </c>
      <c r="G94" s="21">
        <f>SUM(G95:G96)</f>
        <v>189855</v>
      </c>
      <c r="H94" s="22">
        <f>C94/G94</f>
        <v>218.5986779384267</v>
      </c>
    </row>
    <row r="95" spans="1:8" ht="12.75">
      <c r="A95" t="s">
        <v>23</v>
      </c>
      <c r="C95" s="21">
        <f>H34</f>
        <v>33469207</v>
      </c>
      <c r="D95" s="21"/>
      <c r="E95" s="21">
        <f>H23</f>
        <v>73248</v>
      </c>
      <c r="F95" s="22">
        <f>C95/E95</f>
        <v>456.9299776103102</v>
      </c>
      <c r="G95" s="21">
        <f>H12</f>
        <v>153939</v>
      </c>
      <c r="H95" s="22">
        <f>C95/G95</f>
        <v>217.4186333547704</v>
      </c>
    </row>
    <row r="96" spans="1:8" ht="12.75">
      <c r="A96" t="s">
        <v>34</v>
      </c>
      <c r="C96" s="21">
        <f>SUM(B34:G34)</f>
        <v>8032845</v>
      </c>
      <c r="D96" s="21"/>
      <c r="E96" s="21">
        <f>SUM(B23:G23)</f>
        <v>23429</v>
      </c>
      <c r="F96" s="22">
        <f>C96/E96</f>
        <v>342.8590635537155</v>
      </c>
      <c r="G96" s="21">
        <f>SUM(B12:G12)</f>
        <v>35916</v>
      </c>
      <c r="H96" s="22">
        <f>C96/G96</f>
        <v>223.6564483795523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23733773</v>
      </c>
      <c r="D98" s="21"/>
      <c r="E98" s="21">
        <f>SUM(E99:E100)</f>
        <v>54910</v>
      </c>
      <c r="F98" s="22">
        <f>C98/E98</f>
        <v>432.2304316153706</v>
      </c>
      <c r="G98" s="21">
        <f>SUM(G99:G100)</f>
        <v>109388</v>
      </c>
      <c r="H98" s="22">
        <f>C98/G98</f>
        <v>216.96870771931108</v>
      </c>
    </row>
    <row r="99" spans="1:8" ht="12.75">
      <c r="A99" t="s">
        <v>23</v>
      </c>
      <c r="C99" s="21">
        <f>H27</f>
        <v>18914473</v>
      </c>
      <c r="D99" s="21"/>
      <c r="E99" s="21">
        <f>H16</f>
        <v>40242</v>
      </c>
      <c r="F99" s="22">
        <f>C99/E99</f>
        <v>470.01821480045726</v>
      </c>
      <c r="G99" s="21">
        <f>H5</f>
        <v>87843</v>
      </c>
      <c r="H99" s="22">
        <f>C99/G99</f>
        <v>215.32134603781748</v>
      </c>
    </row>
    <row r="100" spans="1:8" ht="12.75">
      <c r="A100" t="s">
        <v>34</v>
      </c>
      <c r="C100" s="21">
        <f>SUM(B27:G27)</f>
        <v>4819300</v>
      </c>
      <c r="D100" s="21"/>
      <c r="E100" s="21">
        <f>SUM(B16:G16)</f>
        <v>14668</v>
      </c>
      <c r="F100" s="22">
        <f>C100/E100</f>
        <v>328.5587673847832</v>
      </c>
      <c r="G100" s="21">
        <f>SUM(B5:G5)</f>
        <v>21545</v>
      </c>
      <c r="H100" s="22">
        <f>C100/G100</f>
        <v>223.6853098166628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10483062</v>
      </c>
      <c r="D102" s="21"/>
      <c r="E102" s="21">
        <f>SUM(E103:E104)</f>
        <v>24485</v>
      </c>
      <c r="F102" s="22">
        <f>C102/E102</f>
        <v>428.1422095160302</v>
      </c>
      <c r="G102" s="21">
        <f>SUM(G103:G104)</f>
        <v>47073</v>
      </c>
      <c r="H102" s="22">
        <f>C102/G102</f>
        <v>222.69797973360525</v>
      </c>
    </row>
    <row r="103" spans="1:8" ht="12.75">
      <c r="A103" t="s">
        <v>23</v>
      </c>
      <c r="C103" s="21">
        <f>H28</f>
        <v>8366605</v>
      </c>
      <c r="D103" s="21"/>
      <c r="E103" s="21">
        <f>H17</f>
        <v>18779</v>
      </c>
      <c r="F103" s="22">
        <f>C103/E103</f>
        <v>445.5298471697108</v>
      </c>
      <c r="G103" s="21">
        <f>H6</f>
        <v>37560</v>
      </c>
      <c r="H103" s="22">
        <f>C103/G103</f>
        <v>222.75306176783812</v>
      </c>
    </row>
    <row r="104" spans="1:8" ht="12.75">
      <c r="A104" t="s">
        <v>34</v>
      </c>
      <c r="C104" s="21">
        <f>SUM(B28:G28)</f>
        <v>2116457</v>
      </c>
      <c r="D104" s="21"/>
      <c r="E104" s="21">
        <f>SUM(B17:G17)</f>
        <v>5706</v>
      </c>
      <c r="F104" s="22">
        <f>C104/E104</f>
        <v>370.91780581843676</v>
      </c>
      <c r="G104" s="21">
        <f>SUM(B6:G6)</f>
        <v>9513</v>
      </c>
      <c r="H104" s="22">
        <f>C104/G104</f>
        <v>222.48050036791759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2134508</v>
      </c>
      <c r="D106" s="21"/>
      <c r="E106" s="21">
        <f>SUM(E107:E108)</f>
        <v>5222</v>
      </c>
      <c r="F106" s="22">
        <f>C106/E106</f>
        <v>408.75296821141325</v>
      </c>
      <c r="G106" s="21">
        <f>SUM(G107:G108)</f>
        <v>9980</v>
      </c>
      <c r="H106" s="22">
        <f>C106/G106</f>
        <v>213.87855711422847</v>
      </c>
    </row>
    <row r="107" spans="1:8" ht="12.75">
      <c r="A107" t="s">
        <v>23</v>
      </c>
      <c r="C107" s="21">
        <f>H29</f>
        <v>1823714</v>
      </c>
      <c r="D107" s="21"/>
      <c r="E107" s="21">
        <f>H18</f>
        <v>4303</v>
      </c>
      <c r="F107" s="22">
        <f>C107/E107</f>
        <v>423.82384382988613</v>
      </c>
      <c r="G107" s="21">
        <f>H7</f>
        <v>8573</v>
      </c>
      <c r="H107" s="22">
        <f>C107/G107</f>
        <v>212.72763326723435</v>
      </c>
    </row>
    <row r="108" spans="1:8" ht="12.75">
      <c r="A108" t="s">
        <v>34</v>
      </c>
      <c r="C108" s="21">
        <f>SUM(B29:G29)</f>
        <v>310794</v>
      </c>
      <c r="D108" s="21"/>
      <c r="E108" s="21">
        <f>SUM(B18:G18)</f>
        <v>919</v>
      </c>
      <c r="F108" s="22">
        <f>C108/E108</f>
        <v>338.18715995647443</v>
      </c>
      <c r="G108" s="21">
        <f>SUM(B7:G7)</f>
        <v>1407</v>
      </c>
      <c r="H108" s="22">
        <f>C108/G108</f>
        <v>220.8912579957356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5150709</v>
      </c>
      <c r="D110" s="21"/>
      <c r="E110" s="21">
        <f>SUM(E111:E112)</f>
        <v>12060</v>
      </c>
      <c r="F110" s="22">
        <f>C110/E110</f>
        <v>427.0902985074627</v>
      </c>
      <c r="G110" s="21">
        <f>SUM(G111:G112)</f>
        <v>23414</v>
      </c>
      <c r="H110" s="22">
        <f>C110/G110</f>
        <v>219.98415477919193</v>
      </c>
    </row>
    <row r="111" spans="1:8" ht="12.75">
      <c r="A111" s="11" t="s">
        <v>23</v>
      </c>
      <c r="C111" s="21">
        <f>H33</f>
        <v>4364415</v>
      </c>
      <c r="D111" s="21"/>
      <c r="E111" s="21">
        <f>H22</f>
        <v>9924</v>
      </c>
      <c r="F111" s="22">
        <f>C111/E111</f>
        <v>439.78385731559854</v>
      </c>
      <c r="G111" s="21">
        <f>H11</f>
        <v>19963</v>
      </c>
      <c r="H111" s="22">
        <f>C111/G111</f>
        <v>218.6252066322697</v>
      </c>
    </row>
    <row r="112" spans="1:8" ht="12.75">
      <c r="A112" s="11" t="s">
        <v>34</v>
      </c>
      <c r="C112" s="21">
        <f>SUM(B33:G33)</f>
        <v>786294</v>
      </c>
      <c r="D112" s="21"/>
      <c r="E112" s="21">
        <f>SUM(B22:G22)</f>
        <v>2136</v>
      </c>
      <c r="F112" s="22">
        <f>C112/E112</f>
        <v>368.11516853932585</v>
      </c>
      <c r="G112" s="21">
        <f>SUM(B11:G11)</f>
        <v>3451</v>
      </c>
      <c r="H112" s="22">
        <f>C112/G112</f>
        <v>227.84526224282817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4528432</v>
      </c>
      <c r="D114" s="21"/>
      <c r="E114" s="21">
        <f>SUM(E115:E116)</f>
        <v>10758</v>
      </c>
      <c r="F114" s="22">
        <f>C114/E114</f>
        <v>420.9362335006507</v>
      </c>
      <c r="G114" s="21">
        <f>SUM(G115:G116)</f>
        <v>20568</v>
      </c>
      <c r="H114" s="22">
        <f>C114/G114</f>
        <v>220.16880591209647</v>
      </c>
    </row>
    <row r="115" spans="1:8" ht="12.75">
      <c r="A115" t="s">
        <v>23</v>
      </c>
      <c r="C115" s="21">
        <f>H30</f>
        <v>3885121</v>
      </c>
      <c r="D115" s="21"/>
      <c r="E115" s="21">
        <f>H19</f>
        <v>8931</v>
      </c>
      <c r="F115" s="22">
        <f>C115/E115</f>
        <v>435.0152278580226</v>
      </c>
      <c r="G115" s="21">
        <f>H8</f>
        <v>17762</v>
      </c>
      <c r="H115" s="22">
        <f>C115/G115</f>
        <v>218.73218106069137</v>
      </c>
    </row>
    <row r="116" spans="1:8" ht="12.75">
      <c r="A116" t="s">
        <v>34</v>
      </c>
      <c r="C116" s="21">
        <f>SUM(B30:G30)</f>
        <v>643311</v>
      </c>
      <c r="D116" s="21"/>
      <c r="E116" s="21">
        <f>SUM(B19:G19)</f>
        <v>1827</v>
      </c>
      <c r="F116" s="22">
        <f>C116/E116</f>
        <v>352.11330049261085</v>
      </c>
      <c r="G116" s="21">
        <f>SUM(B8:G8)</f>
        <v>2806</v>
      </c>
      <c r="H116" s="22">
        <f>C116/G116</f>
        <v>229.26265146115466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548143</v>
      </c>
      <c r="D118" s="21"/>
      <c r="E118" s="21">
        <f>SUM(E119:E120)</f>
        <v>1134</v>
      </c>
      <c r="F118" s="22">
        <f>C118/E118</f>
        <v>483.3712522045855</v>
      </c>
      <c r="G118" s="21">
        <f>SUM(G119:G120)</f>
        <v>2514</v>
      </c>
      <c r="H118" s="22">
        <f>C118/G118</f>
        <v>218.0361972951472</v>
      </c>
    </row>
    <row r="119" spans="1:8" ht="12.75">
      <c r="A119" t="s">
        <v>23</v>
      </c>
      <c r="C119" s="21">
        <f>H31</f>
        <v>421581</v>
      </c>
      <c r="D119" s="21"/>
      <c r="E119" s="21">
        <f>H20</f>
        <v>868</v>
      </c>
      <c r="F119" s="22">
        <f>C119/E119</f>
        <v>485.69239631336404</v>
      </c>
      <c r="G119" s="21">
        <f>H9</f>
        <v>1938</v>
      </c>
      <c r="H119" s="22">
        <f>C119/G119</f>
        <v>217.53405572755418</v>
      </c>
    </row>
    <row r="120" spans="1:8" ht="12.75">
      <c r="A120" t="s">
        <v>34</v>
      </c>
      <c r="C120" s="21">
        <f>SUM(B31:G31)</f>
        <v>126562</v>
      </c>
      <c r="D120" s="21"/>
      <c r="E120" s="21">
        <f>SUM(B20:G20)</f>
        <v>266</v>
      </c>
      <c r="F120" s="22">
        <f>C120/E120</f>
        <v>475.796992481203</v>
      </c>
      <c r="G120" s="21">
        <f>SUM(B9:G9)</f>
        <v>576</v>
      </c>
      <c r="H120" s="22">
        <f>C120/G120</f>
        <v>219.72569444444446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74134</v>
      </c>
      <c r="D122" s="21"/>
      <c r="E122" s="21">
        <f>SUM(E123:E124)</f>
        <v>168</v>
      </c>
      <c r="F122" s="22">
        <f>C122/E122</f>
        <v>441.2738095238095</v>
      </c>
      <c r="G122" s="21">
        <f>SUM(G123:G124)</f>
        <v>332</v>
      </c>
      <c r="H122" s="22">
        <f>C122/G122</f>
        <v>223.29518072289156</v>
      </c>
    </row>
    <row r="123" spans="1:8" ht="12.75">
      <c r="A123" t="s">
        <v>23</v>
      </c>
      <c r="C123" s="21">
        <f>H32</f>
        <v>57713</v>
      </c>
      <c r="D123" s="21"/>
      <c r="E123" s="21">
        <f>H21</f>
        <v>125</v>
      </c>
      <c r="F123" s="22">
        <f>C123/E123</f>
        <v>461.704</v>
      </c>
      <c r="G123" s="21">
        <f>H10</f>
        <v>263</v>
      </c>
      <c r="H123" s="22">
        <f>C123/G123</f>
        <v>219.44106463878327</v>
      </c>
    </row>
    <row r="124" spans="1:8" ht="12.75">
      <c r="A124" t="s">
        <v>34</v>
      </c>
      <c r="C124" s="21">
        <f>SUM(B32:G32)</f>
        <v>16421</v>
      </c>
      <c r="D124" s="21"/>
      <c r="E124" s="21">
        <f>SUM(B21:G21)</f>
        <v>43</v>
      </c>
      <c r="F124" s="22">
        <f>C124/E124</f>
        <v>381.8837209302326</v>
      </c>
      <c r="G124" s="21">
        <f>SUM(B10:G10)</f>
        <v>69</v>
      </c>
      <c r="H124" s="22">
        <f>C124/G124</f>
        <v>237.9855072463768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8676156</v>
      </c>
      <c r="D130" s="21"/>
      <c r="E130" s="21">
        <f aca="true" t="shared" si="19" ref="E130:K130">SUM(E131:E134)</f>
        <v>4819300</v>
      </c>
      <c r="F130" s="21">
        <f t="shared" si="19"/>
        <v>2116457</v>
      </c>
      <c r="G130" s="21">
        <f t="shared" si="19"/>
        <v>310794</v>
      </c>
      <c r="H130" s="21">
        <f t="shared" si="19"/>
        <v>786294</v>
      </c>
      <c r="I130" s="21">
        <f t="shared" si="19"/>
        <v>643311</v>
      </c>
      <c r="J130" s="21">
        <f t="shared" si="19"/>
        <v>126562</v>
      </c>
      <c r="K130" s="21">
        <f t="shared" si="19"/>
        <v>16421</v>
      </c>
    </row>
    <row r="131" spans="1:11" ht="12.75">
      <c r="A131" t="s">
        <v>4</v>
      </c>
      <c r="C131" s="21">
        <f t="shared" si="18"/>
        <v>3408286</v>
      </c>
      <c r="D131" s="21"/>
      <c r="E131" s="21">
        <f>SUM(F27:G27)</f>
        <v>2138470</v>
      </c>
      <c r="F131" s="21">
        <f>SUM(F28:G28)</f>
        <v>669398</v>
      </c>
      <c r="G131" s="21">
        <f>SUM(F29:G29)</f>
        <v>122108</v>
      </c>
      <c r="H131" s="21">
        <f>SUM(I131:K131)</f>
        <v>255199</v>
      </c>
      <c r="I131" s="21">
        <f>SUM(F30:G30)</f>
        <v>223111</v>
      </c>
      <c r="J131" s="21">
        <f>SUM(F31:G31)</f>
        <v>26943</v>
      </c>
      <c r="K131" s="21">
        <f>SUM(F32:G32)</f>
        <v>5145</v>
      </c>
    </row>
    <row r="132" spans="1:11" ht="12.75">
      <c r="A132" t="s">
        <v>63</v>
      </c>
      <c r="C132" s="21">
        <f t="shared" si="18"/>
        <v>3919624</v>
      </c>
      <c r="D132" s="21"/>
      <c r="E132" s="21">
        <f>B27</f>
        <v>1890974</v>
      </c>
      <c r="F132" s="21">
        <f>B28</f>
        <v>1160895</v>
      </c>
      <c r="G132" s="21">
        <f>B29</f>
        <v>146930</v>
      </c>
      <c r="H132" s="21">
        <f>SUM(I132:K132)</f>
        <v>410585</v>
      </c>
      <c r="I132" s="21">
        <f>B30</f>
        <v>310240</v>
      </c>
      <c r="J132" s="21">
        <f>B31</f>
        <v>92056</v>
      </c>
      <c r="K132" s="21">
        <f>B32</f>
        <v>8289</v>
      </c>
    </row>
    <row r="133" spans="1:11" ht="12.75">
      <c r="A133" t="s">
        <v>62</v>
      </c>
      <c r="C133" s="21">
        <f t="shared" si="18"/>
        <v>20596</v>
      </c>
      <c r="D133" s="21"/>
      <c r="E133" s="21">
        <f>C27</f>
        <v>17730</v>
      </c>
      <c r="F133" s="21">
        <f>C28</f>
        <v>2223</v>
      </c>
      <c r="G133" s="21">
        <f>C29</f>
        <v>0</v>
      </c>
      <c r="H133" s="21">
        <f>SUM(I133:K133)</f>
        <v>643</v>
      </c>
      <c r="I133" s="21">
        <f>C30</f>
        <v>0</v>
      </c>
      <c r="J133" s="21">
        <f>C31</f>
        <v>643</v>
      </c>
      <c r="K133" s="21">
        <f>C32</f>
        <v>0</v>
      </c>
    </row>
    <row r="134" spans="1:11" ht="12.75">
      <c r="A134" t="s">
        <v>2</v>
      </c>
      <c r="C134" s="21">
        <f t="shared" si="18"/>
        <v>1327650</v>
      </c>
      <c r="D134" s="21"/>
      <c r="E134" s="21">
        <f>E27</f>
        <v>772126</v>
      </c>
      <c r="F134" s="21">
        <f>E28</f>
        <v>283941</v>
      </c>
      <c r="G134" s="21">
        <f>E29</f>
        <v>41756</v>
      </c>
      <c r="H134" s="21">
        <f>SUM(I134:K134)</f>
        <v>119867</v>
      </c>
      <c r="I134" s="21">
        <f>E30</f>
        <v>109960</v>
      </c>
      <c r="J134" s="21">
        <f>E31</f>
        <v>6920</v>
      </c>
      <c r="K134" s="21">
        <f>E32</f>
        <v>2987</v>
      </c>
    </row>
    <row r="135" spans="1:11" ht="12.75">
      <c r="A135" t="s">
        <v>61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3408286</v>
      </c>
      <c r="E141" s="22">
        <f>B141/C66</f>
        <v>238.55854973052425</v>
      </c>
      <c r="G141" s="22">
        <f>B141/C67</f>
        <v>221.83585003905233</v>
      </c>
    </row>
    <row r="142" spans="1:7" ht="12.75">
      <c r="A142" t="s">
        <v>63</v>
      </c>
      <c r="B142" s="21">
        <f>C132</f>
        <v>3919624</v>
      </c>
      <c r="E142" s="22">
        <f>B142/C71</f>
        <v>767.0497064579256</v>
      </c>
      <c r="G142" s="22">
        <f>B142/C72</f>
        <v>239.26407032108412</v>
      </c>
    </row>
    <row r="143" spans="1:7" ht="12.75">
      <c r="A143" t="s">
        <v>62</v>
      </c>
      <c r="B143" s="21">
        <f>C133</f>
        <v>20596</v>
      </c>
      <c r="E143" s="22">
        <f>B143/C76</f>
        <v>895.4782608695652</v>
      </c>
      <c r="G143" s="22">
        <f>B143/C77</f>
        <v>242.30588235294118</v>
      </c>
    </row>
    <row r="144" spans="1:7" ht="12.75">
      <c r="A144" t="s">
        <v>2</v>
      </c>
      <c r="B144" s="21">
        <f>C134</f>
        <v>1327650</v>
      </c>
      <c r="E144" s="22">
        <f>B144/C81</f>
        <v>331.16737340982786</v>
      </c>
      <c r="G144" s="22">
        <f>B144/C82</f>
        <v>325.0061199510404</v>
      </c>
    </row>
    <row r="145" spans="1:7" ht="12.75">
      <c r="A145" t="s">
        <v>61</v>
      </c>
      <c r="B145" s="21">
        <f>C135</f>
        <v>0</v>
      </c>
      <c r="E145" s="27" t="e">
        <f>B145/C86</f>
        <v>#DIV/0!</v>
      </c>
      <c r="G145" s="27" t="e">
        <f>B145/C87</f>
        <v>#DIV/0!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180"/>
  <sheetViews>
    <sheetView workbookViewId="0" topLeftCell="A1">
      <selection activeCell="M17" sqref="M17"/>
    </sheetView>
  </sheetViews>
  <sheetFormatPr defaultColWidth="9.140625" defaultRowHeight="12.75"/>
  <cols>
    <col min="2" max="2" width="10.140625" style="0" bestFit="1" customWidth="1"/>
    <col min="3" max="5" width="9.28125" style="0" bestFit="1" customWidth="1"/>
    <col min="6" max="6" width="9.7109375" style="0" bestFit="1" customWidth="1"/>
    <col min="7" max="7" width="9.28125" style="0" bestFit="1" customWidth="1"/>
    <col min="8" max="8" width="10.57421875" style="0" bestFit="1" customWidth="1"/>
    <col min="9" max="9" width="10.140625" style="0" customWidth="1"/>
    <col min="10" max="11" width="9.28125" style="0" bestFit="1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JUL!B12</f>
        <v>17380</v>
      </c>
      <c r="C5" s="20">
        <f>JUL!C12</f>
        <v>92</v>
      </c>
      <c r="D5" s="20">
        <f>JUL!D12</f>
        <v>0</v>
      </c>
      <c r="E5" s="20">
        <f>JUL!E12</f>
        <v>4164</v>
      </c>
      <c r="F5" s="20">
        <f>JUL!F12</f>
        <v>14878</v>
      </c>
      <c r="G5" s="20">
        <f>JUL!G12</f>
        <v>453</v>
      </c>
      <c r="H5" s="20">
        <f>JUL!H12</f>
        <v>143766</v>
      </c>
      <c r="I5" s="20">
        <f aca="true" t="shared" si="0" ref="I5:I16">SUM(B5:H5)</f>
        <v>180733</v>
      </c>
    </row>
    <row r="6" spans="1:9" ht="12.75">
      <c r="A6" s="24" t="s">
        <v>49</v>
      </c>
      <c r="B6" s="20">
        <f>AUG!B12</f>
        <v>17629</v>
      </c>
      <c r="C6" s="20">
        <f>AUG!C12</f>
        <v>100</v>
      </c>
      <c r="D6" s="20">
        <f>AUG!D12</f>
        <v>0</v>
      </c>
      <c r="E6" s="20">
        <f>AUG!E12</f>
        <v>4194</v>
      </c>
      <c r="F6" s="20">
        <f>AUG!F12</f>
        <v>14958</v>
      </c>
      <c r="G6" s="20">
        <f>AUG!G12</f>
        <v>471</v>
      </c>
      <c r="H6" s="20">
        <f>AUG!H12</f>
        <v>145515</v>
      </c>
      <c r="I6" s="20">
        <f t="shared" si="0"/>
        <v>182867</v>
      </c>
    </row>
    <row r="7" spans="1:9" ht="12.75">
      <c r="A7" s="24" t="s">
        <v>50</v>
      </c>
      <c r="B7" s="20">
        <f>SEP!B12</f>
        <v>17839</v>
      </c>
      <c r="C7" s="20">
        <f>SEP!C12</f>
        <v>80</v>
      </c>
      <c r="D7" s="20">
        <f>SEP!D12</f>
        <v>0</v>
      </c>
      <c r="E7" s="20">
        <f>SEP!E12</f>
        <v>4219</v>
      </c>
      <c r="F7" s="20">
        <f>SEP!F12</f>
        <v>14928</v>
      </c>
      <c r="G7" s="20">
        <f>SEP!G12</f>
        <v>477</v>
      </c>
      <c r="H7" s="20">
        <f>SEP!H12</f>
        <v>147191</v>
      </c>
      <c r="I7" s="20">
        <f t="shared" si="0"/>
        <v>184734</v>
      </c>
    </row>
    <row r="8" spans="1:9" ht="12.75">
      <c r="A8" s="24" t="s">
        <v>51</v>
      </c>
      <c r="B8" s="20">
        <f>OCT!B12</f>
        <v>17899</v>
      </c>
      <c r="C8" s="20">
        <f>OCT!C12</f>
        <v>79</v>
      </c>
      <c r="D8" s="20">
        <f>OCT!D12</f>
        <v>0</v>
      </c>
      <c r="E8" s="20">
        <f>OCT!E12</f>
        <v>4309</v>
      </c>
      <c r="F8" s="20">
        <f>OCT!F12</f>
        <v>14976</v>
      </c>
      <c r="G8" s="20">
        <f>OCT!G12</f>
        <v>475</v>
      </c>
      <c r="H8" s="20">
        <f>OCT!H12</f>
        <v>148592</v>
      </c>
      <c r="I8" s="20">
        <f t="shared" si="0"/>
        <v>186330</v>
      </c>
    </row>
    <row r="9" spans="1:9" ht="12.75">
      <c r="A9" s="24" t="s">
        <v>52</v>
      </c>
      <c r="B9" s="20">
        <f>NOV!B12</f>
        <v>17791</v>
      </c>
      <c r="C9" s="20">
        <f>NOV!C12</f>
        <v>89</v>
      </c>
      <c r="D9" s="20">
        <f>NOV!D12</f>
        <v>0</v>
      </c>
      <c r="E9" s="20">
        <f>NOV!E12</f>
        <v>4284</v>
      </c>
      <c r="F9" s="20">
        <f>NOV!F12</f>
        <v>14944</v>
      </c>
      <c r="G9" s="20">
        <f>NOV!G12</f>
        <v>488</v>
      </c>
      <c r="H9" s="20">
        <f>NOV!H12</f>
        <v>149438</v>
      </c>
      <c r="I9" s="20">
        <f t="shared" si="0"/>
        <v>187034</v>
      </c>
    </row>
    <row r="10" spans="1:9" ht="12.75">
      <c r="A10" s="24" t="s">
        <v>53</v>
      </c>
      <c r="B10" s="20">
        <f>DEC!B12</f>
        <v>17811</v>
      </c>
      <c r="C10" s="20">
        <f>DEC!C12</f>
        <v>63</v>
      </c>
      <c r="D10" s="20">
        <f>DEC!D12</f>
        <v>0</v>
      </c>
      <c r="E10" s="20">
        <f>DEC!E12</f>
        <v>4342</v>
      </c>
      <c r="F10" s="20">
        <f>DEC!F12</f>
        <v>14911</v>
      </c>
      <c r="G10" s="20">
        <f>DEC!G12</f>
        <v>499</v>
      </c>
      <c r="H10" s="20">
        <f>DEC!H12</f>
        <v>150291</v>
      </c>
      <c r="I10" s="20">
        <f t="shared" si="0"/>
        <v>187917</v>
      </c>
    </row>
    <row r="11" spans="1:9" ht="12.75">
      <c r="A11" s="24" t="s">
        <v>54</v>
      </c>
      <c r="B11" s="20">
        <f>JAN!B12</f>
        <v>17731</v>
      </c>
      <c r="C11" s="20">
        <f>JAN!C12</f>
        <v>47</v>
      </c>
      <c r="D11" s="20">
        <f>JAN!D12</f>
        <v>0</v>
      </c>
      <c r="E11" s="20">
        <f>JAN!E12</f>
        <v>4413</v>
      </c>
      <c r="F11" s="20">
        <f>JAN!F12</f>
        <v>14931</v>
      </c>
      <c r="G11" s="20">
        <f>JAN!G12</f>
        <v>498</v>
      </c>
      <c r="H11" s="20">
        <f>JAN!H12</f>
        <v>151143</v>
      </c>
      <c r="I11" s="20">
        <f t="shared" si="0"/>
        <v>188763</v>
      </c>
    </row>
    <row r="12" spans="1:9" ht="12.75">
      <c r="A12" s="24" t="s">
        <v>55</v>
      </c>
      <c r="B12" s="20">
        <f>FEB!B12</f>
        <v>17424</v>
      </c>
      <c r="C12" s="20">
        <f>FEB!C12</f>
        <v>71</v>
      </c>
      <c r="D12" s="20">
        <f>FEB!D12</f>
        <v>0</v>
      </c>
      <c r="E12" s="20">
        <f>FEB!E12</f>
        <v>4146</v>
      </c>
      <c r="F12" s="20">
        <f>FEB!F12</f>
        <v>14896</v>
      </c>
      <c r="G12" s="20">
        <f>FEB!G12</f>
        <v>501</v>
      </c>
      <c r="H12" s="20">
        <f>FEB!H12</f>
        <v>151526</v>
      </c>
      <c r="I12" s="20">
        <f t="shared" si="0"/>
        <v>188564</v>
      </c>
    </row>
    <row r="13" spans="1:9" ht="12.75">
      <c r="A13" s="24" t="s">
        <v>56</v>
      </c>
      <c r="B13" s="20">
        <f>MAR!B12</f>
        <v>16774</v>
      </c>
      <c r="C13" s="20">
        <f>MAR!C12</f>
        <v>83</v>
      </c>
      <c r="D13" s="20">
        <f>MAR!D12</f>
        <v>0</v>
      </c>
      <c r="E13" s="20">
        <f>MAR!E12</f>
        <v>4040</v>
      </c>
      <c r="F13" s="20">
        <f>MAR!F12</f>
        <v>14887</v>
      </c>
      <c r="G13" s="20">
        <f>MAR!G12</f>
        <v>500</v>
      </c>
      <c r="H13" s="20">
        <f>MAR!H12</f>
        <v>152649</v>
      </c>
      <c r="I13" s="20">
        <f t="shared" si="0"/>
        <v>188933</v>
      </c>
    </row>
    <row r="14" spans="1:9" ht="12.75">
      <c r="A14" s="24" t="s">
        <v>57</v>
      </c>
      <c r="B14" s="20">
        <f>APR!B12</f>
        <v>16535</v>
      </c>
      <c r="C14" s="20">
        <f>APR!C12</f>
        <v>88</v>
      </c>
      <c r="D14" s="20">
        <f>APR!D12</f>
        <v>0</v>
      </c>
      <c r="E14" s="20">
        <f>APR!E12</f>
        <v>4040</v>
      </c>
      <c r="F14" s="20">
        <f>APR!F12</f>
        <v>14917</v>
      </c>
      <c r="G14" s="20">
        <f>APR!G12</f>
        <v>506</v>
      </c>
      <c r="H14" s="20">
        <f>APR!H12</f>
        <v>153280</v>
      </c>
      <c r="I14" s="20">
        <f t="shared" si="0"/>
        <v>189366</v>
      </c>
    </row>
    <row r="15" spans="1:9" ht="12.75">
      <c r="A15" s="24" t="s">
        <v>58</v>
      </c>
      <c r="B15" s="20">
        <f>MAY!B12</f>
        <v>16655</v>
      </c>
      <c r="C15" s="20">
        <f>MAY!C12</f>
        <v>60</v>
      </c>
      <c r="D15" s="20">
        <f>MAY!D12</f>
        <v>0</v>
      </c>
      <c r="E15" s="20">
        <f>MAY!E12</f>
        <v>4003</v>
      </c>
      <c r="F15" s="20">
        <f>MAY!F12</f>
        <v>14932</v>
      </c>
      <c r="G15" s="20">
        <f>MAY!G12</f>
        <v>508</v>
      </c>
      <c r="H15" s="20">
        <f>MAY!H12</f>
        <v>153489</v>
      </c>
      <c r="I15" s="20">
        <f t="shared" si="0"/>
        <v>189647</v>
      </c>
    </row>
    <row r="16" spans="1:9" ht="12.75">
      <c r="A16" s="24" t="s">
        <v>59</v>
      </c>
      <c r="B16" s="20">
        <f>JUN!B12</f>
        <v>16382</v>
      </c>
      <c r="C16" s="20">
        <f>JUN!C12</f>
        <v>85</v>
      </c>
      <c r="D16" s="20">
        <f>JUN!D12</f>
        <v>0</v>
      </c>
      <c r="E16" s="20">
        <f>JUN!E12</f>
        <v>4085</v>
      </c>
      <c r="F16" s="20">
        <f>JUN!F12</f>
        <v>14866</v>
      </c>
      <c r="G16" s="20">
        <f>JUN!G12</f>
        <v>498</v>
      </c>
      <c r="H16" s="20">
        <f>JUN!H12</f>
        <v>153939</v>
      </c>
      <c r="I16" s="20">
        <f t="shared" si="0"/>
        <v>189855</v>
      </c>
    </row>
    <row r="17" spans="1:9" ht="12.75">
      <c r="A17" s="17" t="s">
        <v>47</v>
      </c>
      <c r="B17" s="20">
        <f>SUM(B5:B16)/COUNTIF(B5:B16,"&lt;&gt;0")</f>
        <v>17320.833333333332</v>
      </c>
      <c r="C17" s="20">
        <f aca="true" t="shared" si="1" ref="C17:I17">SUM(C5:C16)/COUNTIF(C5:C16,"&lt;&gt;0")</f>
        <v>78.08333333333333</v>
      </c>
      <c r="D17" s="20" t="e">
        <f t="shared" si="1"/>
        <v>#DIV/0!</v>
      </c>
      <c r="E17" s="20">
        <f t="shared" si="1"/>
        <v>4186.583333333333</v>
      </c>
      <c r="F17" s="20">
        <f t="shared" si="1"/>
        <v>14918.666666666666</v>
      </c>
      <c r="G17" s="20">
        <f t="shared" si="1"/>
        <v>489.5</v>
      </c>
      <c r="H17" s="20">
        <f t="shared" si="1"/>
        <v>150068.25</v>
      </c>
      <c r="I17" s="20">
        <f t="shared" si="1"/>
        <v>187061.91666666666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JUL!B23</f>
        <v>5375</v>
      </c>
      <c r="C21" s="23">
        <f>JUL!C23</f>
        <v>25</v>
      </c>
      <c r="D21" s="23">
        <f>JUL!D23</f>
        <v>0</v>
      </c>
      <c r="E21" s="23">
        <f>JUL!E23</f>
        <v>4097</v>
      </c>
      <c r="F21" s="23">
        <f>JUL!F23</f>
        <v>13810</v>
      </c>
      <c r="G21" s="23">
        <f>JUL!G23</f>
        <v>400</v>
      </c>
      <c r="H21" s="23">
        <f>JUL!H23</f>
        <v>67349</v>
      </c>
      <c r="I21" s="20">
        <f aca="true" t="shared" si="2" ref="I21:I32">SUM(B21:H21)</f>
        <v>91056</v>
      </c>
    </row>
    <row r="22" spans="1:9" ht="12.75">
      <c r="A22" s="24" t="s">
        <v>49</v>
      </c>
      <c r="B22" s="23">
        <f>AUG!B23</f>
        <v>5482</v>
      </c>
      <c r="C22" s="23">
        <f>AUG!C23</f>
        <v>30</v>
      </c>
      <c r="D22" s="23">
        <f>AUG!D23</f>
        <v>0</v>
      </c>
      <c r="E22" s="23">
        <f>AUG!E23</f>
        <v>4127</v>
      </c>
      <c r="F22" s="23">
        <f>AUG!F23</f>
        <v>13881</v>
      </c>
      <c r="G22" s="23">
        <f>AUG!G23</f>
        <v>413</v>
      </c>
      <c r="H22" s="23">
        <f>AUG!H23</f>
        <v>68181</v>
      </c>
      <c r="I22" s="20">
        <f t="shared" si="2"/>
        <v>92114</v>
      </c>
    </row>
    <row r="23" spans="1:9" ht="12.75">
      <c r="A23" s="24" t="s">
        <v>50</v>
      </c>
      <c r="B23" s="23">
        <f>SEP!B23</f>
        <v>5523</v>
      </c>
      <c r="C23" s="23">
        <f>SEP!C23</f>
        <v>21</v>
      </c>
      <c r="D23" s="23">
        <f>SEP!D23</f>
        <v>0</v>
      </c>
      <c r="E23" s="23">
        <f>SEP!E23</f>
        <v>4157</v>
      </c>
      <c r="F23" s="23">
        <f>SEP!F23</f>
        <v>13877</v>
      </c>
      <c r="G23" s="23">
        <f>SEP!G23</f>
        <v>419</v>
      </c>
      <c r="H23" s="23">
        <f>SEP!H23</f>
        <v>68935</v>
      </c>
      <c r="I23" s="20">
        <f t="shared" si="2"/>
        <v>92932</v>
      </c>
    </row>
    <row r="24" spans="1:9" ht="12.75">
      <c r="A24" s="24" t="s">
        <v>51</v>
      </c>
      <c r="B24" s="23">
        <f>OCT!B23</f>
        <v>5541</v>
      </c>
      <c r="C24" s="23">
        <f>OCT!C23</f>
        <v>26</v>
      </c>
      <c r="D24" s="23">
        <f>OCT!D23</f>
        <v>0</v>
      </c>
      <c r="E24" s="23">
        <f>OCT!E23</f>
        <v>4244</v>
      </c>
      <c r="F24" s="23">
        <f>OCT!F23</f>
        <v>13911</v>
      </c>
      <c r="G24" s="23">
        <f>OCT!G23</f>
        <v>416</v>
      </c>
      <c r="H24" s="23">
        <f>OCT!H23</f>
        <v>69781</v>
      </c>
      <c r="I24" s="20">
        <f t="shared" si="2"/>
        <v>93919</v>
      </c>
    </row>
    <row r="25" spans="1:9" ht="12.75">
      <c r="A25" s="24" t="s">
        <v>52</v>
      </c>
      <c r="B25" s="20">
        <f>NOV!B23</f>
        <v>5516</v>
      </c>
      <c r="C25" s="20">
        <f>NOV!C23</f>
        <v>25</v>
      </c>
      <c r="D25" s="20">
        <f>NOV!D23</f>
        <v>0</v>
      </c>
      <c r="E25" s="20">
        <f>NOV!E23</f>
        <v>4217</v>
      </c>
      <c r="F25" s="20">
        <f>NOV!F23</f>
        <v>13893</v>
      </c>
      <c r="G25" s="20">
        <f>NOV!G23</f>
        <v>427</v>
      </c>
      <c r="H25" s="20">
        <f>NOV!H23</f>
        <v>70172</v>
      </c>
      <c r="I25" s="20">
        <f t="shared" si="2"/>
        <v>94250</v>
      </c>
    </row>
    <row r="26" spans="1:9" ht="12.75">
      <c r="A26" s="24" t="s">
        <v>53</v>
      </c>
      <c r="B26" s="20">
        <f>DEC!B23</f>
        <v>5548</v>
      </c>
      <c r="C26" s="20">
        <f>DEC!C23</f>
        <v>17</v>
      </c>
      <c r="D26" s="20">
        <f>DEC!D23</f>
        <v>0</v>
      </c>
      <c r="E26" s="20">
        <f>DEC!E23</f>
        <v>4275</v>
      </c>
      <c r="F26" s="20">
        <f>DEC!F23</f>
        <v>13899</v>
      </c>
      <c r="G26" s="20">
        <f>DEC!G23</f>
        <v>439</v>
      </c>
      <c r="H26" s="20">
        <f>DEC!H23</f>
        <v>70674</v>
      </c>
      <c r="I26" s="20">
        <f t="shared" si="2"/>
        <v>94852</v>
      </c>
    </row>
    <row r="27" spans="1:9" ht="12.75">
      <c r="A27" s="24" t="s">
        <v>54</v>
      </c>
      <c r="B27" s="20">
        <f>JAN!B23</f>
        <v>5535</v>
      </c>
      <c r="C27" s="20">
        <f>JAN!C23</f>
        <v>15</v>
      </c>
      <c r="D27" s="20">
        <f>JAN!D23</f>
        <v>0</v>
      </c>
      <c r="E27" s="20">
        <f>JAN!E23</f>
        <v>4344</v>
      </c>
      <c r="F27" s="20">
        <f>JAN!F23</f>
        <v>13635</v>
      </c>
      <c r="G27" s="20">
        <f>JAN!G23</f>
        <v>438</v>
      </c>
      <c r="H27" s="20">
        <f>JAN!H23</f>
        <v>71338</v>
      </c>
      <c r="I27" s="20">
        <f t="shared" si="2"/>
        <v>95305</v>
      </c>
    </row>
    <row r="28" spans="1:9" ht="12.75">
      <c r="A28" s="24" t="s">
        <v>55</v>
      </c>
      <c r="B28" s="20">
        <f>FEB!B23</f>
        <v>5446</v>
      </c>
      <c r="C28" s="20">
        <f>FEB!C23</f>
        <v>18</v>
      </c>
      <c r="D28" s="20">
        <f>FEB!D23</f>
        <v>0</v>
      </c>
      <c r="E28" s="20">
        <f>FEB!E23</f>
        <v>4074</v>
      </c>
      <c r="F28" s="20">
        <f>FEB!F23</f>
        <v>13892</v>
      </c>
      <c r="G28" s="20">
        <f>FEB!G23</f>
        <v>444</v>
      </c>
      <c r="H28" s="20">
        <f>FEB!H23</f>
        <v>71772</v>
      </c>
      <c r="I28" s="20">
        <f t="shared" si="2"/>
        <v>95646</v>
      </c>
    </row>
    <row r="29" spans="1:9" ht="12.75">
      <c r="A29" s="24" t="s">
        <v>56</v>
      </c>
      <c r="B29" s="20">
        <f>MAR!B23</f>
        <v>5252</v>
      </c>
      <c r="C29" s="20">
        <f>MAR!C23</f>
        <v>21</v>
      </c>
      <c r="D29" s="20">
        <f>MAR!D23</f>
        <v>0</v>
      </c>
      <c r="E29" s="20">
        <f>MAR!E23</f>
        <v>3975</v>
      </c>
      <c r="F29" s="20">
        <f>MAR!F23</f>
        <v>13890</v>
      </c>
      <c r="G29" s="20">
        <f>MAR!G23</f>
        <v>443</v>
      </c>
      <c r="H29" s="20">
        <f>MAR!H23</f>
        <v>72492</v>
      </c>
      <c r="I29" s="20">
        <f t="shared" si="2"/>
        <v>96073</v>
      </c>
    </row>
    <row r="30" spans="1:9" ht="12.75">
      <c r="A30" s="24" t="s">
        <v>57</v>
      </c>
      <c r="B30" s="20">
        <f>APR!B23</f>
        <v>5188</v>
      </c>
      <c r="C30" s="20">
        <f>APR!C23</f>
        <v>24</v>
      </c>
      <c r="D30" s="20">
        <f>APR!D23</f>
        <v>0</v>
      </c>
      <c r="E30" s="20">
        <f>APR!E23</f>
        <v>3974</v>
      </c>
      <c r="F30" s="20">
        <f>APR!F23</f>
        <v>13904</v>
      </c>
      <c r="G30" s="20">
        <f>APR!G23</f>
        <v>448</v>
      </c>
      <c r="H30" s="20">
        <f>APR!H23</f>
        <v>72869</v>
      </c>
      <c r="I30" s="20">
        <f t="shared" si="2"/>
        <v>96407</v>
      </c>
    </row>
    <row r="31" spans="1:9" ht="12.75">
      <c r="A31" s="24" t="s">
        <v>58</v>
      </c>
      <c r="B31" s="20">
        <f>MAY!B23</f>
        <v>5193</v>
      </c>
      <c r="C31" s="20">
        <f>MAY!C23</f>
        <v>17</v>
      </c>
      <c r="D31" s="20">
        <f>MAY!D23</f>
        <v>0</v>
      </c>
      <c r="E31" s="20">
        <f>MAY!E23</f>
        <v>3931</v>
      </c>
      <c r="F31" s="20">
        <f>MAY!F23</f>
        <v>13907</v>
      </c>
      <c r="G31" s="20">
        <f>MAY!G23</f>
        <v>447</v>
      </c>
      <c r="H31" s="20">
        <f>MAY!H23</f>
        <v>73063</v>
      </c>
      <c r="I31" s="20">
        <f t="shared" si="2"/>
        <v>96558</v>
      </c>
    </row>
    <row r="32" spans="1:9" ht="12.75">
      <c r="A32" s="24" t="s">
        <v>59</v>
      </c>
      <c r="B32" s="20">
        <f>JUN!B23</f>
        <v>5110</v>
      </c>
      <c r="C32" s="20">
        <f>JUN!C23</f>
        <v>23</v>
      </c>
      <c r="D32" s="20">
        <f>JUN!D23</f>
        <v>0</v>
      </c>
      <c r="E32" s="20">
        <f>JUN!E23</f>
        <v>4009</v>
      </c>
      <c r="F32" s="20">
        <f>JUN!F23</f>
        <v>13847</v>
      </c>
      <c r="G32" s="20">
        <f>JUN!G23</f>
        <v>440</v>
      </c>
      <c r="H32" s="20">
        <f>JUN!H23</f>
        <v>73248</v>
      </c>
      <c r="I32" s="20">
        <f t="shared" si="2"/>
        <v>96677</v>
      </c>
    </row>
    <row r="33" spans="1:9" ht="12.75">
      <c r="A33" s="17" t="s">
        <v>47</v>
      </c>
      <c r="B33" s="20">
        <f>SUM(B21:B32)/COUNTIF(B21:B32,"&lt;&gt;0")</f>
        <v>5392.416666666667</v>
      </c>
      <c r="C33" s="20">
        <f aca="true" t="shared" si="3" ref="C33:I33">SUM(C21:C32)/COUNTIF(C21:C32,"&lt;&gt;0")</f>
        <v>21.833333333333332</v>
      </c>
      <c r="D33" s="20" t="e">
        <f t="shared" si="3"/>
        <v>#DIV/0!</v>
      </c>
      <c r="E33" s="20">
        <f t="shared" si="3"/>
        <v>4118.666666666667</v>
      </c>
      <c r="F33" s="20">
        <f t="shared" si="3"/>
        <v>13862.166666666666</v>
      </c>
      <c r="G33" s="20">
        <f t="shared" si="3"/>
        <v>431.1666666666667</v>
      </c>
      <c r="H33" s="20">
        <f t="shared" si="3"/>
        <v>70822.83333333333</v>
      </c>
      <c r="I33" s="20">
        <f t="shared" si="3"/>
        <v>94649.08333333333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JUL!B34</f>
        <v>3724036</v>
      </c>
      <c r="C37" s="20">
        <f>JUL!C34</f>
        <v>22831</v>
      </c>
      <c r="D37" s="20">
        <f>JUL!D34</f>
        <v>0</v>
      </c>
      <c r="E37" s="20">
        <f>JUL!E34</f>
        <v>1207216</v>
      </c>
      <c r="F37" s="20">
        <f>JUL!F34</f>
        <v>2994943</v>
      </c>
      <c r="G37" s="20">
        <f>JUL!G34</f>
        <v>130579</v>
      </c>
      <c r="H37" s="20">
        <f>JUL!H34</f>
        <v>30644103</v>
      </c>
      <c r="I37" s="20">
        <f aca="true" t="shared" si="4" ref="I37:I48">SUM(B37:H37)</f>
        <v>38723708</v>
      </c>
    </row>
    <row r="38" spans="1:9" ht="12.75">
      <c r="A38" s="24" t="s">
        <v>49</v>
      </c>
      <c r="B38" s="20">
        <f>AUG!B34</f>
        <v>3792402</v>
      </c>
      <c r="C38" s="20">
        <f>AUG!C34</f>
        <v>24243</v>
      </c>
      <c r="D38" s="20">
        <f>AUG!D34</f>
        <v>0</v>
      </c>
      <c r="E38" s="20">
        <f>AUG!E34</f>
        <v>1215510</v>
      </c>
      <c r="F38" s="20">
        <f>AUG!F34</f>
        <v>3008957</v>
      </c>
      <c r="G38" s="20">
        <f>AUG!G34</f>
        <v>136193</v>
      </c>
      <c r="H38" s="20">
        <f>AUG!H34</f>
        <v>30955206</v>
      </c>
      <c r="I38" s="20">
        <f t="shared" si="4"/>
        <v>39132511</v>
      </c>
    </row>
    <row r="39" spans="1:9" ht="12.75">
      <c r="A39" s="24" t="s">
        <v>50</v>
      </c>
      <c r="B39" s="20">
        <f>SEP!B34</f>
        <v>3839817</v>
      </c>
      <c r="C39" s="20">
        <f>SEP!C34</f>
        <v>19317</v>
      </c>
      <c r="D39" s="20">
        <f>SEP!D34</f>
        <v>0</v>
      </c>
      <c r="E39" s="20">
        <f>SEP!E34</f>
        <v>1219160</v>
      </c>
      <c r="F39" s="20">
        <f>SEP!F34</f>
        <v>3001360</v>
      </c>
      <c r="G39" s="20">
        <f>SEP!G34</f>
        <v>137639</v>
      </c>
      <c r="H39" s="20">
        <f>SEP!H34</f>
        <v>31225726</v>
      </c>
      <c r="I39" s="20">
        <f t="shared" si="4"/>
        <v>39443019</v>
      </c>
    </row>
    <row r="40" spans="1:9" ht="12.75">
      <c r="A40" s="24" t="s">
        <v>51</v>
      </c>
      <c r="B40" s="20">
        <f>OCT!B34</f>
        <v>3962077</v>
      </c>
      <c r="C40" s="20">
        <f>OCT!C34</f>
        <v>20965</v>
      </c>
      <c r="D40" s="20">
        <f>OCT!D34</f>
        <v>0</v>
      </c>
      <c r="E40" s="20">
        <f>OCT!E34</f>
        <v>1270583</v>
      </c>
      <c r="F40" s="20">
        <f>OCT!F34</f>
        <v>3117254</v>
      </c>
      <c r="G40" s="20">
        <f>OCT!G34</f>
        <v>139296</v>
      </c>
      <c r="H40" s="20">
        <f>OCT!H34</f>
        <v>32363964</v>
      </c>
      <c r="I40" s="20">
        <f t="shared" si="4"/>
        <v>40874139</v>
      </c>
    </row>
    <row r="41" spans="1:9" ht="12.75">
      <c r="A41" s="24" t="s">
        <v>52</v>
      </c>
      <c r="B41" s="20">
        <f>NOV!B34</f>
        <v>9365</v>
      </c>
      <c r="C41" s="20">
        <f>NOV!C34</f>
        <v>20339</v>
      </c>
      <c r="D41" s="20">
        <f>NOV!D34</f>
        <v>0</v>
      </c>
      <c r="E41" s="20">
        <f>NOV!E34</f>
        <v>1263783</v>
      </c>
      <c r="F41" s="20">
        <f>NOV!F34</f>
        <v>3103863</v>
      </c>
      <c r="G41" s="20">
        <f>NOV!G34</f>
        <v>142820</v>
      </c>
      <c r="H41" s="20">
        <f>NOV!H34</f>
        <v>32510103</v>
      </c>
      <c r="I41" s="20">
        <f t="shared" si="4"/>
        <v>37050273</v>
      </c>
    </row>
    <row r="42" spans="1:9" ht="12.75">
      <c r="A42" s="24" t="s">
        <v>53</v>
      </c>
      <c r="B42" s="20">
        <f>DEC!B34</f>
        <v>3930007</v>
      </c>
      <c r="C42" s="20">
        <f>DEC!C34</f>
        <v>14254</v>
      </c>
      <c r="D42" s="20">
        <f>DEC!D34</f>
        <v>0</v>
      </c>
      <c r="E42" s="20">
        <f>DEC!E34</f>
        <v>1278374</v>
      </c>
      <c r="F42" s="20">
        <f>DEC!F34</f>
        <v>3107991</v>
      </c>
      <c r="G42" s="20">
        <f>DEC!G34</f>
        <v>146360</v>
      </c>
      <c r="H42" s="20">
        <f>DEC!H34</f>
        <v>32609114</v>
      </c>
      <c r="I42" s="20">
        <f t="shared" si="4"/>
        <v>41086100</v>
      </c>
    </row>
    <row r="43" spans="1:9" ht="12.75">
      <c r="A43" s="24" t="s">
        <v>54</v>
      </c>
      <c r="B43" s="20">
        <f>JAN!B34</f>
        <v>3905895</v>
      </c>
      <c r="C43" s="20">
        <f>JAN!C34</f>
        <v>10479</v>
      </c>
      <c r="D43" s="20">
        <f>JAN!D34</f>
        <v>0</v>
      </c>
      <c r="E43" s="20">
        <f>JAN!E34</f>
        <v>1296907</v>
      </c>
      <c r="F43" s="20">
        <f>JAN!F34</f>
        <v>3045913</v>
      </c>
      <c r="G43" s="20">
        <f>JAN!G34</f>
        <v>145768</v>
      </c>
      <c r="H43" s="20">
        <f>JAN!H34</f>
        <v>32625387</v>
      </c>
      <c r="I43" s="20">
        <f t="shared" si="4"/>
        <v>41030349</v>
      </c>
    </row>
    <row r="44" spans="1:9" ht="12.75">
      <c r="A44" s="24" t="s">
        <v>55</v>
      </c>
      <c r="B44" s="20">
        <f>FEB!B34</f>
        <v>3838237</v>
      </c>
      <c r="C44" s="20">
        <f>FEB!C34</f>
        <v>16700</v>
      </c>
      <c r="D44" s="20">
        <f>FEB!D34</f>
        <v>0</v>
      </c>
      <c r="E44" s="20">
        <f>FEB!E34</f>
        <v>1242650</v>
      </c>
      <c r="F44" s="20">
        <f>FEB!F34</f>
        <v>3043054</v>
      </c>
      <c r="G44" s="20">
        <f>FEB!G34</f>
        <v>147341</v>
      </c>
      <c r="H44" s="20">
        <f>FEB!H34</f>
        <v>32802870</v>
      </c>
      <c r="I44" s="20">
        <f t="shared" si="4"/>
        <v>41090852</v>
      </c>
    </row>
    <row r="45" spans="1:9" ht="12.75">
      <c r="A45" s="24" t="s">
        <v>56</v>
      </c>
      <c r="B45" s="20">
        <f>MAR!B34</f>
        <v>3689080</v>
      </c>
      <c r="C45" s="20">
        <f>MAR!C34</f>
        <v>18964</v>
      </c>
      <c r="D45" s="20">
        <f>MAR!D34</f>
        <v>0</v>
      </c>
      <c r="E45" s="20">
        <f>MAR!E34</f>
        <v>1204277</v>
      </c>
      <c r="F45" s="20">
        <f>MAR!F34</f>
        <v>3039759</v>
      </c>
      <c r="G45" s="20">
        <f>MAR!G34</f>
        <v>147278</v>
      </c>
      <c r="H45" s="20">
        <f>MAR!H34</f>
        <v>33102237</v>
      </c>
      <c r="I45" s="20">
        <f t="shared" si="4"/>
        <v>41201595</v>
      </c>
    </row>
    <row r="46" spans="1:9" ht="12.75">
      <c r="A46" s="24" t="s">
        <v>57</v>
      </c>
      <c r="B46" s="20">
        <f>APR!B34</f>
        <v>3642612</v>
      </c>
      <c r="C46" s="20">
        <f>APR!C34</f>
        <v>20590</v>
      </c>
      <c r="D46" s="20">
        <f>APR!D34</f>
        <v>0</v>
      </c>
      <c r="E46" s="20">
        <f>APR!E34</f>
        <v>1206868</v>
      </c>
      <c r="F46" s="20">
        <f>APR!F34</f>
        <v>3061447</v>
      </c>
      <c r="G46" s="20">
        <f>APR!G34</f>
        <v>148189</v>
      </c>
      <c r="H46" s="20">
        <f>APR!H34</f>
        <v>33304126</v>
      </c>
      <c r="I46" s="20">
        <f t="shared" si="4"/>
        <v>41383832</v>
      </c>
    </row>
    <row r="47" spans="1:9" ht="12.75">
      <c r="A47" s="24" t="s">
        <v>58</v>
      </c>
      <c r="B47" s="20">
        <f>MAY!B34</f>
        <v>3665634</v>
      </c>
      <c r="C47" s="20">
        <f>MAY!C34</f>
        <v>14141</v>
      </c>
      <c r="D47" s="20">
        <f>MAY!D34</f>
        <v>0</v>
      </c>
      <c r="E47" s="20">
        <f>MAY!E34</f>
        <v>1193507</v>
      </c>
      <c r="F47" s="20">
        <f>MAY!F34</f>
        <v>3054832</v>
      </c>
      <c r="G47" s="20">
        <f>MAY!G34</f>
        <v>149062</v>
      </c>
      <c r="H47" s="20">
        <f>MAY!H34</f>
        <v>33343246</v>
      </c>
      <c r="I47" s="20">
        <f t="shared" si="4"/>
        <v>41420422</v>
      </c>
    </row>
    <row r="48" spans="1:9" ht="12.75">
      <c r="A48" s="24" t="s">
        <v>59</v>
      </c>
      <c r="B48" s="20">
        <f>JUN!B34</f>
        <v>3609384</v>
      </c>
      <c r="C48" s="20">
        <f>JUN!C34</f>
        <v>20596</v>
      </c>
      <c r="D48" s="20">
        <f>JUN!D34</f>
        <v>0</v>
      </c>
      <c r="E48" s="20">
        <f>JUN!E34</f>
        <v>1217690</v>
      </c>
      <c r="F48" s="20">
        <f>JUN!F34</f>
        <v>3038982</v>
      </c>
      <c r="G48" s="20">
        <f>JUN!G34</f>
        <v>146193</v>
      </c>
      <c r="H48" s="20">
        <f>JUN!H34</f>
        <v>33469207</v>
      </c>
      <c r="I48" s="20">
        <f t="shared" si="4"/>
        <v>41502052</v>
      </c>
    </row>
    <row r="49" spans="1:9" ht="12.75">
      <c r="A49" s="17" t="s">
        <v>47</v>
      </c>
      <c r="B49" s="20">
        <f>SUM(B37:B48)/COUNTIF(B37:B48,"&lt;&gt;0")</f>
        <v>3467378.8333333335</v>
      </c>
      <c r="C49" s="20">
        <f aca="true" t="shared" si="5" ref="C49:I49">SUM(C37:C48)/COUNTIF(C37:C48,"&lt;&gt;0")</f>
        <v>18618.25</v>
      </c>
      <c r="D49" s="20" t="e">
        <f t="shared" si="5"/>
        <v>#DIV/0!</v>
      </c>
      <c r="E49" s="20">
        <f t="shared" si="5"/>
        <v>1234710.4166666667</v>
      </c>
      <c r="F49" s="20">
        <f t="shared" si="5"/>
        <v>3051529.5833333335</v>
      </c>
      <c r="G49" s="20">
        <f t="shared" si="5"/>
        <v>143059.83333333334</v>
      </c>
      <c r="H49" s="20">
        <f t="shared" si="5"/>
        <v>32412940.75</v>
      </c>
      <c r="I49" s="20">
        <f t="shared" si="5"/>
        <v>40328237.666666664</v>
      </c>
    </row>
    <row r="53" ht="12.75">
      <c r="A53" s="18" t="s">
        <v>66</v>
      </c>
    </row>
    <row r="54" ht="12.75">
      <c r="A54" s="18"/>
    </row>
    <row r="55" spans="3:11" ht="12.75">
      <c r="C55" s="44" t="s">
        <v>19</v>
      </c>
      <c r="D55" s="45"/>
      <c r="E55" s="46"/>
      <c r="G55" s="44" t="s">
        <v>23</v>
      </c>
      <c r="H55" s="45"/>
      <c r="I55" s="46"/>
      <c r="J55" s="45"/>
      <c r="K55" s="46"/>
    </row>
    <row r="56" spans="3:11" ht="12.75">
      <c r="C56" s="26"/>
      <c r="D56" s="26"/>
      <c r="E56" s="26" t="s">
        <v>64</v>
      </c>
      <c r="G56" s="26"/>
      <c r="H56" s="26"/>
      <c r="I56" s="26" t="s">
        <v>64</v>
      </c>
      <c r="J56" s="26"/>
      <c r="K56" s="26" t="s">
        <v>64</v>
      </c>
    </row>
    <row r="57" spans="1:11" ht="12.75">
      <c r="A57" s="39" t="s">
        <v>46</v>
      </c>
      <c r="C57" s="12" t="s">
        <v>20</v>
      </c>
      <c r="D57" s="12" t="s">
        <v>21</v>
      </c>
      <c r="E57" s="12" t="s">
        <v>65</v>
      </c>
      <c r="G57" s="12" t="s">
        <v>20</v>
      </c>
      <c r="H57" s="12" t="s">
        <v>21</v>
      </c>
      <c r="I57" s="12" t="s">
        <v>65</v>
      </c>
      <c r="J57" s="12" t="s">
        <v>21</v>
      </c>
      <c r="K57" s="12" t="s">
        <v>65</v>
      </c>
    </row>
    <row r="58" spans="1:11" ht="12.75">
      <c r="A58" s="24" t="s">
        <v>48</v>
      </c>
      <c r="C58" s="29">
        <f>JUL!C42</f>
        <v>91056</v>
      </c>
      <c r="D58" s="29">
        <f>JUL!C43</f>
        <v>180733</v>
      </c>
      <c r="E58" s="31">
        <f>JUL!C44</f>
        <v>1.9848554735547355</v>
      </c>
      <c r="G58" s="29">
        <f>JUL!C47</f>
        <v>67349</v>
      </c>
      <c r="H58" s="29">
        <f>JUL!C48</f>
        <v>143766</v>
      </c>
      <c r="I58" s="31">
        <f>JUL!C49</f>
        <v>2.1346419397466927</v>
      </c>
      <c r="J58" s="29">
        <f>JUL!C53</f>
        <v>36967</v>
      </c>
      <c r="K58" s="31">
        <f>JUL!C54</f>
        <v>1.5593284683848652</v>
      </c>
    </row>
    <row r="59" spans="1:11" ht="12.75">
      <c r="A59" s="24" t="s">
        <v>49</v>
      </c>
      <c r="C59" s="29">
        <f>AUG!C42</f>
        <v>92114</v>
      </c>
      <c r="D59" s="29">
        <f>AUG!C43</f>
        <v>182867</v>
      </c>
      <c r="E59" s="31">
        <f>AUG!C44</f>
        <v>1.9852248301018303</v>
      </c>
      <c r="G59" s="29">
        <f>AUG!C47</f>
        <v>68181</v>
      </c>
      <c r="H59" s="29">
        <f>AUG!C48</f>
        <v>145515</v>
      </c>
      <c r="I59" s="31">
        <f>AUG!C49</f>
        <v>2.1342456109473313</v>
      </c>
      <c r="J59" s="29">
        <f>AUG!C53</f>
        <v>37352</v>
      </c>
      <c r="K59" s="31">
        <f>AUG!C54</f>
        <v>1.560690260310032</v>
      </c>
    </row>
    <row r="60" spans="1:11" ht="12.75">
      <c r="A60" s="24" t="s">
        <v>50</v>
      </c>
      <c r="C60" s="29">
        <f>SEP!C42</f>
        <v>92932</v>
      </c>
      <c r="D60" s="29">
        <f>SEP!C43</f>
        <v>184734</v>
      </c>
      <c r="E60" s="31">
        <f>SEP!C44</f>
        <v>1.9878405716007403</v>
      </c>
      <c r="G60" s="29">
        <f>SEP!C47</f>
        <v>68935</v>
      </c>
      <c r="H60" s="29">
        <f>SEP!C48</f>
        <v>147191</v>
      </c>
      <c r="I60" s="31">
        <f>SEP!C49</f>
        <v>2.1352143323420614</v>
      </c>
      <c r="J60" s="29">
        <f>SEP!C53</f>
        <v>37543</v>
      </c>
      <c r="K60" s="31">
        <f>SEP!C54</f>
        <v>1.564487227570113</v>
      </c>
    </row>
    <row r="61" spans="1:11" ht="12.75">
      <c r="A61" s="24" t="s">
        <v>51</v>
      </c>
      <c r="C61" s="29">
        <f>OCT!C42</f>
        <v>93919</v>
      </c>
      <c r="D61" s="29">
        <f>OCT!C43</f>
        <v>186330</v>
      </c>
      <c r="E61" s="31">
        <f>OCT!C44</f>
        <v>1.983943610983933</v>
      </c>
      <c r="G61" s="29">
        <f>OCT!C47</f>
        <v>69781</v>
      </c>
      <c r="H61" s="29">
        <f>OCT!C48</f>
        <v>148592</v>
      </c>
      <c r="I61" s="31">
        <f>OCT!C49</f>
        <v>2.1294048523236984</v>
      </c>
      <c r="J61" s="29">
        <f>OCT!C53</f>
        <v>37738</v>
      </c>
      <c r="K61" s="31">
        <f>OCT!C54</f>
        <v>1.5634269616372525</v>
      </c>
    </row>
    <row r="62" spans="1:11" ht="12.75">
      <c r="A62" s="24" t="s">
        <v>52</v>
      </c>
      <c r="C62" s="29">
        <f>NOV!C42</f>
        <v>94250</v>
      </c>
      <c r="D62" s="29">
        <f>NOV!C43</f>
        <v>187034</v>
      </c>
      <c r="E62" s="31">
        <f>NOV!C44</f>
        <v>1.984445623342175</v>
      </c>
      <c r="G62" s="29">
        <f>NOV!C47</f>
        <v>70172</v>
      </c>
      <c r="H62" s="29">
        <f>NOV!C48</f>
        <v>149438</v>
      </c>
      <c r="I62" s="31">
        <f>NOV!C49</f>
        <v>2.1295958501966594</v>
      </c>
      <c r="J62" s="29">
        <f>NOV!C53</f>
        <v>37596</v>
      </c>
      <c r="K62" s="31">
        <f>NOV!C54</f>
        <v>1.5614253675554448</v>
      </c>
    </row>
    <row r="63" spans="1:11" ht="12.75">
      <c r="A63" s="24" t="s">
        <v>53</v>
      </c>
      <c r="C63" s="29">
        <f>DEC!C42</f>
        <v>94852</v>
      </c>
      <c r="D63" s="29">
        <f>DEC!C43</f>
        <v>187917</v>
      </c>
      <c r="E63" s="31">
        <f>DEC!C44</f>
        <v>1.9811601231392064</v>
      </c>
      <c r="G63" s="29">
        <f>DEC!C47</f>
        <v>70674</v>
      </c>
      <c r="H63" s="29">
        <f>DEC!C48</f>
        <v>150291</v>
      </c>
      <c r="I63" s="31">
        <f>DEC!C49</f>
        <v>2.126538755412174</v>
      </c>
      <c r="J63" s="29">
        <f>DEC!C53</f>
        <v>37626</v>
      </c>
      <c r="K63" s="31">
        <f>DEC!C54</f>
        <v>1.5562081230871039</v>
      </c>
    </row>
    <row r="64" spans="1:11" ht="12.75">
      <c r="A64" s="24" t="s">
        <v>54</v>
      </c>
      <c r="C64" s="29">
        <f>JAN!C42</f>
        <v>95305</v>
      </c>
      <c r="D64" s="29">
        <f>JAN!C43</f>
        <v>188763</v>
      </c>
      <c r="E64" s="31">
        <f>JAN!C44</f>
        <v>1.9806201143696553</v>
      </c>
      <c r="G64" s="29">
        <f>JAN!C47</f>
        <v>71338</v>
      </c>
      <c r="H64" s="29">
        <f>JAN!C48</f>
        <v>151143</v>
      </c>
      <c r="I64" s="31">
        <f>JAN!C49</f>
        <v>2.118688497014214</v>
      </c>
      <c r="J64" s="29">
        <f>JAN!C53</f>
        <v>37620</v>
      </c>
      <c r="K64" s="31">
        <f>JAN!C54</f>
        <v>1.569658280135186</v>
      </c>
    </row>
    <row r="65" spans="1:11" ht="12.75">
      <c r="A65" s="24" t="s">
        <v>55</v>
      </c>
      <c r="C65" s="29">
        <f>FEB!C42</f>
        <v>95646</v>
      </c>
      <c r="D65" s="29">
        <f>FEB!C43</f>
        <v>188564</v>
      </c>
      <c r="E65" s="31">
        <f>FEB!C44</f>
        <v>1.9714781590448112</v>
      </c>
      <c r="G65" s="29">
        <f>FEB!C47</f>
        <v>71772</v>
      </c>
      <c r="H65" s="29">
        <f>FEB!C48</f>
        <v>151526</v>
      </c>
      <c r="I65" s="31">
        <f>FEB!C49</f>
        <v>2.1112132865184194</v>
      </c>
      <c r="J65" s="29">
        <f>FEB!C53</f>
        <v>37038</v>
      </c>
      <c r="K65" s="31">
        <f>FEB!C54</f>
        <v>1.551394822819804</v>
      </c>
    </row>
    <row r="66" spans="1:11" ht="12.75">
      <c r="A66" s="24" t="s">
        <v>56</v>
      </c>
      <c r="C66" s="29">
        <f>MAR!C42</f>
        <v>96073</v>
      </c>
      <c r="D66" s="29">
        <f>MAR!C43</f>
        <v>188933</v>
      </c>
      <c r="E66" s="31">
        <f>MAR!C44</f>
        <v>1.9665566808572648</v>
      </c>
      <c r="G66" s="29">
        <f>MAR!C47</f>
        <v>72492</v>
      </c>
      <c r="H66" s="29">
        <f>MAR!C48</f>
        <v>152649</v>
      </c>
      <c r="I66" s="31">
        <f>MAR!C49</f>
        <v>2.1057358053302435</v>
      </c>
      <c r="J66" s="29">
        <f>MAR!C53</f>
        <v>36284</v>
      </c>
      <c r="K66" s="31">
        <f>MAR!C54</f>
        <v>1.5386964081251855</v>
      </c>
    </row>
    <row r="67" spans="1:11" ht="12.75">
      <c r="A67" s="24" t="s">
        <v>57</v>
      </c>
      <c r="C67" s="29">
        <f>APR!C42</f>
        <v>96407</v>
      </c>
      <c r="D67" s="29">
        <f>APR!C43</f>
        <v>189366</v>
      </c>
      <c r="E67" s="31">
        <f>APR!C44</f>
        <v>1.964234962191542</v>
      </c>
      <c r="G67" s="29">
        <f>APR!C47</f>
        <v>72869</v>
      </c>
      <c r="H67" s="29">
        <f>APR!C48</f>
        <v>153280</v>
      </c>
      <c r="I67" s="31">
        <f>APR!C49</f>
        <v>2.103500802810523</v>
      </c>
      <c r="J67" s="29">
        <f>APR!C53</f>
        <v>36086</v>
      </c>
      <c r="K67" s="31">
        <f>APR!C54</f>
        <v>1.5330954201716374</v>
      </c>
    </row>
    <row r="68" spans="1:11" ht="12.75">
      <c r="A68" s="24" t="s">
        <v>58</v>
      </c>
      <c r="C68" s="29">
        <f>MAY!C42</f>
        <v>96558</v>
      </c>
      <c r="D68" s="29">
        <f>MAY!C43</f>
        <v>189647</v>
      </c>
      <c r="E68" s="31">
        <f>MAY!C44</f>
        <v>1.9640734066571388</v>
      </c>
      <c r="G68" s="29">
        <f>MAY!C47</f>
        <v>73063</v>
      </c>
      <c r="H68" s="29">
        <f>MAY!C48</f>
        <v>153489</v>
      </c>
      <c r="I68" s="31">
        <f>MAY!C49</f>
        <v>2.1007760425933784</v>
      </c>
      <c r="J68" s="29">
        <f>MAY!C53</f>
        <v>36158</v>
      </c>
      <c r="K68" s="31">
        <f>MAY!C54</f>
        <v>1.5389657373909342</v>
      </c>
    </row>
    <row r="69" spans="1:11" ht="12.75">
      <c r="A69" s="24" t="s">
        <v>59</v>
      </c>
      <c r="C69" s="29">
        <f>JUN!C42</f>
        <v>96677</v>
      </c>
      <c r="D69" s="29">
        <f>JUN!C43</f>
        <v>189855</v>
      </c>
      <c r="E69" s="31">
        <f>JUN!C44</f>
        <v>1.9638073171488566</v>
      </c>
      <c r="G69" s="29">
        <f>JUN!C47</f>
        <v>73248</v>
      </c>
      <c r="H69" s="29">
        <f>JUN!C48</f>
        <v>153939</v>
      </c>
      <c r="I69" s="31">
        <f>JUN!C49</f>
        <v>2.1016136959370906</v>
      </c>
      <c r="J69" s="29">
        <f>JUN!C53</f>
        <v>35916</v>
      </c>
      <c r="K69" s="31">
        <f>JUN!C54</f>
        <v>1.5329719578300396</v>
      </c>
    </row>
    <row r="70" spans="1:11" ht="12.75">
      <c r="A70" s="30" t="s">
        <v>47</v>
      </c>
      <c r="C70" s="20">
        <f>SUM(C58:C69)/COUNTIF(C58:C69,"&lt;&gt;0")</f>
        <v>94649.08333333333</v>
      </c>
      <c r="D70" s="20">
        <f>SUM(D58:D69)/COUNTIF(D58:D69,"&lt;&gt;0")</f>
        <v>187061.91666666666</v>
      </c>
      <c r="E70" s="31">
        <f>D70/C70</f>
        <v>1.976373252426287</v>
      </c>
      <c r="G70" s="20">
        <f>SUM(G58:G69)/COUNTIF(G58:G69,"&lt;&gt;0")</f>
        <v>70822.83333333333</v>
      </c>
      <c r="H70" s="20">
        <f>SUM(H58:H69)/COUNTIF(H58:H69,"&lt;&gt;0")</f>
        <v>150068.25</v>
      </c>
      <c r="I70" s="31">
        <f>H70/G70</f>
        <v>2.1189246876595824</v>
      </c>
      <c r="J70" s="20">
        <f>SUM(J58:J69)/COUNTIF(J58:J69,"&lt;&gt;0")</f>
        <v>36993.666666666664</v>
      </c>
      <c r="K70" s="31" t="e">
        <f>J70/#REF!</f>
        <v>#REF!</v>
      </c>
    </row>
    <row r="76" ht="12.75">
      <c r="A76" s="18" t="s">
        <v>67</v>
      </c>
    </row>
    <row r="78" spans="2:10" ht="12.75">
      <c r="B78" s="44" t="s">
        <v>43</v>
      </c>
      <c r="C78" s="45"/>
      <c r="D78" s="46"/>
      <c r="F78" s="44" t="s">
        <v>4</v>
      </c>
      <c r="G78" s="45"/>
      <c r="H78" s="46"/>
      <c r="J78" s="42"/>
    </row>
    <row r="79" spans="2:10" ht="12.75">
      <c r="B79" s="26"/>
      <c r="C79" s="26"/>
      <c r="D79" s="26" t="s">
        <v>64</v>
      </c>
      <c r="F79" s="26"/>
      <c r="G79" s="26"/>
      <c r="H79" s="26" t="s">
        <v>64</v>
      </c>
      <c r="J79" s="26" t="s">
        <v>64</v>
      </c>
    </row>
    <row r="80" spans="1:10" ht="12.75">
      <c r="A80" s="39" t="s">
        <v>46</v>
      </c>
      <c r="B80" s="12" t="s">
        <v>20</v>
      </c>
      <c r="C80" s="12" t="s">
        <v>21</v>
      </c>
      <c r="D80" s="12" t="s">
        <v>65</v>
      </c>
      <c r="F80" s="12" t="s">
        <v>20</v>
      </c>
      <c r="G80" s="12" t="s">
        <v>21</v>
      </c>
      <c r="H80" s="12" t="s">
        <v>65</v>
      </c>
      <c r="I80" s="40"/>
      <c r="J80" s="12" t="s">
        <v>65</v>
      </c>
    </row>
    <row r="81" spans="1:10" ht="12.75">
      <c r="A81" s="24" t="s">
        <v>48</v>
      </c>
      <c r="B81" s="29">
        <f>JUL!C61</f>
        <v>23707</v>
      </c>
      <c r="C81" s="29">
        <f>JUL!C62</f>
        <v>36967</v>
      </c>
      <c r="D81" s="31">
        <f>JUL!C63</f>
        <v>1.5593284683848652</v>
      </c>
      <c r="F81" s="29">
        <f>JUL!C66</f>
        <v>14210</v>
      </c>
      <c r="G81" s="29">
        <f>JUL!C67</f>
        <v>15331</v>
      </c>
      <c r="H81" s="31">
        <f>JUL!C68</f>
        <v>1.0788881069669247</v>
      </c>
      <c r="J81" s="31">
        <f>JUL!C73</f>
        <v>3.2334883720930234</v>
      </c>
    </row>
    <row r="82" spans="1:10" ht="12.75">
      <c r="A82" s="24" t="s">
        <v>49</v>
      </c>
      <c r="B82" s="29">
        <f>AUG!C61</f>
        <v>23933</v>
      </c>
      <c r="C82" s="29">
        <f>AUG!C62</f>
        <v>37352</v>
      </c>
      <c r="D82" s="31">
        <f>AUG!C63</f>
        <v>1.560690260310032</v>
      </c>
      <c r="F82" s="29">
        <f>AUG!C66</f>
        <v>14294</v>
      </c>
      <c r="G82" s="29">
        <f>AUG!C67</f>
        <v>15429</v>
      </c>
      <c r="H82" s="31">
        <f>AUG!C68</f>
        <v>1.0794039457114872</v>
      </c>
      <c r="J82" s="31">
        <f>AUG!C73</f>
        <v>3.2157971543232398</v>
      </c>
    </row>
    <row r="83" spans="1:10" ht="12.75">
      <c r="A83" s="24" t="s">
        <v>50</v>
      </c>
      <c r="B83" s="29">
        <f>SEP!C61</f>
        <v>23997</v>
      </c>
      <c r="C83" s="29">
        <f>SEP!C62</f>
        <v>37543</v>
      </c>
      <c r="D83" s="31">
        <f>SEP!C63</f>
        <v>1.564487227570113</v>
      </c>
      <c r="F83" s="29">
        <f>SEP!C66</f>
        <v>14296</v>
      </c>
      <c r="G83" s="29">
        <f>SEP!C67</f>
        <v>15405</v>
      </c>
      <c r="H83" s="31">
        <f>SEP!C68</f>
        <v>1.0775741466144375</v>
      </c>
      <c r="J83" s="31">
        <f>SEP!C73</f>
        <v>3.2299474923049067</v>
      </c>
    </row>
    <row r="84" spans="1:10" ht="12.75">
      <c r="A84" s="24" t="s">
        <v>51</v>
      </c>
      <c r="B84" s="29">
        <f>OCT!C61</f>
        <v>24138</v>
      </c>
      <c r="C84" s="29">
        <f>OCT!C62</f>
        <v>37738</v>
      </c>
      <c r="D84" s="31">
        <f>OCT!C63</f>
        <v>1.5634269616372525</v>
      </c>
      <c r="F84" s="29">
        <f>OCT!C66</f>
        <v>14327</v>
      </c>
      <c r="G84" s="29">
        <f>OCT!C67</f>
        <v>15451</v>
      </c>
      <c r="H84" s="31">
        <f>OCT!C68</f>
        <v>1.0784532700495568</v>
      </c>
      <c r="J84" s="31">
        <f>OCT!C73</f>
        <v>3.2302833423569752</v>
      </c>
    </row>
    <row r="85" spans="1:10" ht="12.75">
      <c r="A85" s="24" t="s">
        <v>52</v>
      </c>
      <c r="B85" s="29">
        <f>NOV!C61</f>
        <v>24078</v>
      </c>
      <c r="C85" s="29">
        <f>NOV!C62</f>
        <v>37596</v>
      </c>
      <c r="D85" s="31">
        <f>NOV!C63</f>
        <v>1.5614253675554448</v>
      </c>
      <c r="F85" s="29">
        <f>NOV!C66</f>
        <v>14320</v>
      </c>
      <c r="G85" s="29">
        <f>NOV!C67</f>
        <v>15432</v>
      </c>
      <c r="H85" s="31">
        <f>NOV!C63</f>
        <v>1.5614253675554448</v>
      </c>
      <c r="J85" s="31">
        <f>NOV!C73</f>
        <v>3.225344452501813</v>
      </c>
    </row>
    <row r="86" spans="1:10" ht="12.75">
      <c r="A86" s="24" t="s">
        <v>53</v>
      </c>
      <c r="B86" s="29">
        <f>DEC!C61</f>
        <v>24178</v>
      </c>
      <c r="C86" s="29">
        <f>DEC!C62</f>
        <v>37626</v>
      </c>
      <c r="D86" s="31">
        <f>DEC!C63</f>
        <v>1.5562081230871039</v>
      </c>
      <c r="F86" s="29">
        <f>DEC!C66</f>
        <v>14338</v>
      </c>
      <c r="G86" s="29">
        <f>DEC!C67</f>
        <v>15410</v>
      </c>
      <c r="H86" s="31">
        <f>DEC!C63</f>
        <v>1.5562081230871039</v>
      </c>
      <c r="J86" s="31">
        <f>DEC!C73</f>
        <v>3.2103460706560925</v>
      </c>
    </row>
    <row r="87" spans="1:10" ht="12.75">
      <c r="A87" s="24" t="s">
        <v>54</v>
      </c>
      <c r="B87" s="29">
        <f>JAN!C61</f>
        <v>23967</v>
      </c>
      <c r="C87" s="29">
        <f>JAN!C62</f>
        <v>37620</v>
      </c>
      <c r="D87" s="31">
        <f>JAN!C63</f>
        <v>1.569658280135186</v>
      </c>
      <c r="F87" s="29">
        <f>JAN!C66</f>
        <v>14073</v>
      </c>
      <c r="G87" s="29">
        <f>JAN!C67</f>
        <v>15429</v>
      </c>
      <c r="H87" s="31">
        <f>JAN!C68</f>
        <v>1.096354721807717</v>
      </c>
      <c r="J87" s="31">
        <f>JAN!C73</f>
        <v>3.2034327009936767</v>
      </c>
    </row>
    <row r="88" spans="1:10" ht="12.75">
      <c r="A88" s="24" t="s">
        <v>55</v>
      </c>
      <c r="B88" s="29">
        <f>FEB!C61</f>
        <v>23874</v>
      </c>
      <c r="C88" s="29">
        <f>FEB!C62</f>
        <v>37038</v>
      </c>
      <c r="D88" s="31">
        <f>FEB!C63</f>
        <v>1.551394822819804</v>
      </c>
      <c r="F88" s="29">
        <f>FEB!C66</f>
        <v>14336</v>
      </c>
      <c r="G88" s="29">
        <f>FEB!C67</f>
        <v>15397</v>
      </c>
      <c r="H88" s="31">
        <f>FEB!C68</f>
        <v>1.0740094866071428</v>
      </c>
      <c r="J88" s="31">
        <f>FEB!C73</f>
        <v>3.199412412780022</v>
      </c>
    </row>
    <row r="89" spans="1:10" ht="12.75">
      <c r="A89" s="24" t="s">
        <v>56</v>
      </c>
      <c r="B89" s="29">
        <f>MAR!C61</f>
        <v>23581</v>
      </c>
      <c r="C89" s="29">
        <f>MAR!C62</f>
        <v>36284</v>
      </c>
      <c r="D89" s="31">
        <f>MAR!C63</f>
        <v>1.5386964081251855</v>
      </c>
      <c r="F89" s="29">
        <f>MAR!C66</f>
        <v>14333</v>
      </c>
      <c r="G89" s="29">
        <f>MAR!C67</f>
        <v>15387</v>
      </c>
      <c r="H89" s="31">
        <f>MAR!C68</f>
        <v>1.0735365938742762</v>
      </c>
      <c r="J89" s="31">
        <f>MAR!C73</f>
        <v>3.193830921553694</v>
      </c>
    </row>
    <row r="90" spans="1:10" ht="12.75">
      <c r="A90" s="24" t="s">
        <v>57</v>
      </c>
      <c r="B90" s="29">
        <f>APR!C61</f>
        <v>23538</v>
      </c>
      <c r="C90" s="29">
        <f>APR!C62</f>
        <v>36086</v>
      </c>
      <c r="D90" s="31">
        <f>APR!C63</f>
        <v>1.5330954201716374</v>
      </c>
      <c r="F90" s="29">
        <f>APR!C66</f>
        <v>14352</v>
      </c>
      <c r="G90" s="29">
        <f>APR!C67</f>
        <v>15423</v>
      </c>
      <c r="H90" s="31">
        <f>APR!C68</f>
        <v>1.074623745819398</v>
      </c>
      <c r="J90" s="31">
        <f>APR!C73</f>
        <v>3.1871626831148805</v>
      </c>
    </row>
    <row r="91" spans="1:10" ht="12.75">
      <c r="A91" s="24" t="s">
        <v>58</v>
      </c>
      <c r="B91" s="29">
        <f>MAY!C61</f>
        <v>23495</v>
      </c>
      <c r="C91" s="29">
        <f>MAY!C62</f>
        <v>36158</v>
      </c>
      <c r="D91" s="31">
        <f>MAY!C63</f>
        <v>1.5389657373909342</v>
      </c>
      <c r="F91" s="29">
        <f>MAY!C66</f>
        <v>14354</v>
      </c>
      <c r="G91" s="29">
        <f>MAY!C67</f>
        <v>15440</v>
      </c>
      <c r="H91" s="31">
        <f>MAY!C68</f>
        <v>1.0756583530723143</v>
      </c>
      <c r="J91" s="31">
        <f>MAY!C73</f>
        <v>3.207202002695937</v>
      </c>
    </row>
    <row r="92" spans="1:10" ht="12.75">
      <c r="A92" s="24" t="s">
        <v>59</v>
      </c>
      <c r="B92" s="29">
        <f>JUN!C61</f>
        <v>23429</v>
      </c>
      <c r="C92" s="29">
        <f>JUN!C62</f>
        <v>35916</v>
      </c>
      <c r="D92" s="31">
        <f>JUN!C63</f>
        <v>1.5329719578300396</v>
      </c>
      <c r="F92" s="29">
        <f>JUN!C66</f>
        <v>14287</v>
      </c>
      <c r="G92" s="29">
        <f>JUN!C67</f>
        <v>15364</v>
      </c>
      <c r="H92" s="31">
        <f>JUN!C68</f>
        <v>1.075383215510604</v>
      </c>
      <c r="J92" s="31">
        <f>JUN!C73</f>
        <v>3.20587084148728</v>
      </c>
    </row>
    <row r="93" spans="1:10" ht="12.75">
      <c r="A93" s="30" t="s">
        <v>47</v>
      </c>
      <c r="B93" s="20">
        <f>SUM(B81:B92)/COUNTIF(B81:B92,"&lt;&gt;0")</f>
        <v>23826.25</v>
      </c>
      <c r="C93" s="20">
        <f>SUM(C81:C92)/COUNTIF(C81:C92,"&lt;&gt;0")</f>
        <v>36993.666666666664</v>
      </c>
      <c r="D93" s="31">
        <f>C93/B93</f>
        <v>1.5526432681041566</v>
      </c>
      <c r="F93" s="20">
        <f>SUM(F81:F92)/COUNTIF(F81:F92,"&lt;&gt;0")</f>
        <v>14293.333333333334</v>
      </c>
      <c r="G93" s="20">
        <f>SUM(G81:G92)/COUNTIF(G81:G92,"&lt;&gt;0")</f>
        <v>15408.166666666666</v>
      </c>
      <c r="H93" s="31">
        <f>G93/F93</f>
        <v>1.0779967350746267</v>
      </c>
      <c r="J93" s="31" t="e">
        <f>#REF!/#REF!</f>
        <v>#REF!</v>
      </c>
    </row>
    <row r="97" spans="2:10" ht="12.75">
      <c r="B97" s="44" t="s">
        <v>62</v>
      </c>
      <c r="C97" s="45"/>
      <c r="D97" s="46"/>
      <c r="F97" s="44" t="s">
        <v>2</v>
      </c>
      <c r="G97" s="45"/>
      <c r="H97" s="46"/>
      <c r="J97" s="42"/>
    </row>
    <row r="98" spans="2:10" ht="12.75">
      <c r="B98" s="26"/>
      <c r="C98" s="26"/>
      <c r="D98" s="26" t="s">
        <v>64</v>
      </c>
      <c r="F98" s="26"/>
      <c r="G98" s="26"/>
      <c r="H98" s="26" t="s">
        <v>64</v>
      </c>
      <c r="J98" s="26" t="s">
        <v>64</v>
      </c>
    </row>
    <row r="99" spans="1:10" ht="12.75">
      <c r="A99" s="39" t="s">
        <v>46</v>
      </c>
      <c r="B99" s="12" t="s">
        <v>20</v>
      </c>
      <c r="C99" s="12" t="s">
        <v>21</v>
      </c>
      <c r="D99" s="12" t="s">
        <v>65</v>
      </c>
      <c r="F99" s="12" t="s">
        <v>20</v>
      </c>
      <c r="G99" s="12" t="s">
        <v>21</v>
      </c>
      <c r="H99" s="12" t="s">
        <v>65</v>
      </c>
      <c r="J99" s="12" t="s">
        <v>65</v>
      </c>
    </row>
    <row r="100" spans="1:10" ht="12.75">
      <c r="A100" s="24" t="s">
        <v>48</v>
      </c>
      <c r="B100" s="29">
        <f>JUL!C76</f>
        <v>25</v>
      </c>
      <c r="C100" s="29">
        <f>JUL!C77</f>
        <v>92</v>
      </c>
      <c r="D100" s="31">
        <f>JUL!C78</f>
        <v>3.68</v>
      </c>
      <c r="F100" s="29">
        <f>JUL!C81</f>
        <v>4097</v>
      </c>
      <c r="G100" s="29">
        <f>JUL!C82</f>
        <v>4164</v>
      </c>
      <c r="H100" s="31">
        <f>JUL!C83</f>
        <v>1.0163534293385403</v>
      </c>
      <c r="J100" s="31" t="e">
        <f>JUL!C88</f>
        <v>#DIV/0!</v>
      </c>
    </row>
    <row r="101" spans="1:10" ht="12.75">
      <c r="A101" s="24" t="s">
        <v>49</v>
      </c>
      <c r="B101" s="29">
        <f>AUG!C76</f>
        <v>30</v>
      </c>
      <c r="C101" s="29">
        <f>AUG!C77</f>
        <v>100</v>
      </c>
      <c r="D101" s="31">
        <f>AUG!C78</f>
        <v>3.3333333333333335</v>
      </c>
      <c r="F101" s="29">
        <f>AUG!C81</f>
        <v>4127</v>
      </c>
      <c r="G101" s="29">
        <f>AUG!C82</f>
        <v>4194</v>
      </c>
      <c r="H101" s="31">
        <f>AUG!C83</f>
        <v>1.016234552944027</v>
      </c>
      <c r="J101" s="31" t="e">
        <f>AUG!C88</f>
        <v>#DIV/0!</v>
      </c>
    </row>
    <row r="102" spans="1:10" ht="12.75">
      <c r="A102" s="24" t="s">
        <v>50</v>
      </c>
      <c r="B102" s="29">
        <f>SEP!C76</f>
        <v>21</v>
      </c>
      <c r="C102" s="29">
        <f>SEP!C77</f>
        <v>80</v>
      </c>
      <c r="D102" s="31">
        <f>SEP!C78</f>
        <v>3.8095238095238093</v>
      </c>
      <c r="F102" s="29">
        <f>SEP!C81</f>
        <v>4157</v>
      </c>
      <c r="G102" s="29">
        <f>SEP!C82</f>
        <v>4219</v>
      </c>
      <c r="H102" s="31">
        <f>SEP!C83</f>
        <v>1.014914601876353</v>
      </c>
      <c r="J102" s="31" t="e">
        <f>SEP!C88</f>
        <v>#DIV/0!</v>
      </c>
    </row>
    <row r="103" spans="1:10" ht="12.75">
      <c r="A103" s="24" t="s">
        <v>51</v>
      </c>
      <c r="B103" s="29">
        <f>OCT!C76</f>
        <v>26</v>
      </c>
      <c r="C103" s="29">
        <f>OCT!C77</f>
        <v>79</v>
      </c>
      <c r="D103" s="31">
        <f>OCT!C78</f>
        <v>3.0384615384615383</v>
      </c>
      <c r="F103" s="29">
        <f>OCT!C81</f>
        <v>4244</v>
      </c>
      <c r="G103" s="29">
        <f>OCT!C82</f>
        <v>4309</v>
      </c>
      <c r="H103" s="31">
        <f>OCT!C83</f>
        <v>1.015315739868049</v>
      </c>
      <c r="J103" s="31" t="e">
        <f>OCT!C88</f>
        <v>#DIV/0!</v>
      </c>
    </row>
    <row r="104" spans="1:10" ht="12.75">
      <c r="A104" s="24" t="s">
        <v>52</v>
      </c>
      <c r="B104" s="29">
        <f>NOV!C76</f>
        <v>25</v>
      </c>
      <c r="C104" s="29">
        <f>NOV!C77</f>
        <v>89</v>
      </c>
      <c r="D104" s="31">
        <f>NOV!C78</f>
        <v>3.56</v>
      </c>
      <c r="F104" s="29">
        <f>NOV!C81</f>
        <v>4217</v>
      </c>
      <c r="G104" s="29">
        <f>NOV!C82</f>
        <v>4284</v>
      </c>
      <c r="H104" s="31">
        <f>NOV!C83</f>
        <v>1.015888072089163</v>
      </c>
      <c r="J104" s="31" t="e">
        <f>NOV!C88</f>
        <v>#DIV/0!</v>
      </c>
    </row>
    <row r="105" spans="1:10" ht="12.75">
      <c r="A105" s="24" t="s">
        <v>53</v>
      </c>
      <c r="B105" s="29">
        <f>DEC!C76</f>
        <v>17</v>
      </c>
      <c r="C105" s="29">
        <f>DEC!C77</f>
        <v>63</v>
      </c>
      <c r="D105" s="31">
        <f>DEC!C78</f>
        <v>3.7058823529411766</v>
      </c>
      <c r="F105" s="29">
        <f>DEC!C81</f>
        <v>4275</v>
      </c>
      <c r="G105" s="29">
        <f>DEC!C82</f>
        <v>4342</v>
      </c>
      <c r="H105" s="31">
        <f>DEC!C83</f>
        <v>1.015672514619883</v>
      </c>
      <c r="J105" s="31" t="e">
        <f>DEC!C88</f>
        <v>#DIV/0!</v>
      </c>
    </row>
    <row r="106" spans="1:10" ht="12.75">
      <c r="A106" s="24" t="s">
        <v>54</v>
      </c>
      <c r="B106" s="29">
        <f>JAN!C76</f>
        <v>15</v>
      </c>
      <c r="C106" s="29">
        <f>JAN!C77</f>
        <v>47</v>
      </c>
      <c r="D106" s="31">
        <f>JAN!C78</f>
        <v>3.1333333333333333</v>
      </c>
      <c r="F106" s="29">
        <f>JAN!C81</f>
        <v>4344</v>
      </c>
      <c r="G106" s="29">
        <f>JAN!C82</f>
        <v>4413</v>
      </c>
      <c r="H106" s="31">
        <f>JAN!C83</f>
        <v>1.0158839779005524</v>
      </c>
      <c r="J106" s="31" t="e">
        <f>JAN!C88</f>
        <v>#DIV/0!</v>
      </c>
    </row>
    <row r="107" spans="1:10" ht="12.75">
      <c r="A107" s="24" t="s">
        <v>55</v>
      </c>
      <c r="B107" s="29">
        <f>FEB!C76</f>
        <v>18</v>
      </c>
      <c r="C107" s="29">
        <f>FEB!C77</f>
        <v>71</v>
      </c>
      <c r="D107" s="31">
        <f>FEB!C78</f>
        <v>3.9444444444444446</v>
      </c>
      <c r="F107" s="29">
        <f>FEB!C81</f>
        <v>4074</v>
      </c>
      <c r="G107" s="29">
        <f>FEB!C82</f>
        <v>4146</v>
      </c>
      <c r="H107" s="31">
        <f>FEB!C83</f>
        <v>1.0176730486008836</v>
      </c>
      <c r="J107" s="31" t="e">
        <f>FEB!C88</f>
        <v>#DIV/0!</v>
      </c>
    </row>
    <row r="108" spans="1:10" ht="12.75">
      <c r="A108" s="24" t="s">
        <v>56</v>
      </c>
      <c r="B108" s="29">
        <f>MAR!C76</f>
        <v>21</v>
      </c>
      <c r="C108" s="29">
        <f>MAR!C77</f>
        <v>83</v>
      </c>
      <c r="D108" s="31">
        <f>MAR!C78</f>
        <v>3.9523809523809526</v>
      </c>
      <c r="F108" s="29">
        <f>MAR!C81</f>
        <v>3975</v>
      </c>
      <c r="G108" s="29">
        <f>MAR!C82</f>
        <v>4040</v>
      </c>
      <c r="H108" s="31">
        <f>MAR!C83</f>
        <v>1.0163522012578616</v>
      </c>
      <c r="J108" s="31" t="e">
        <f>MAR!C88</f>
        <v>#DIV/0!</v>
      </c>
    </row>
    <row r="109" spans="1:10" ht="12.75">
      <c r="A109" s="24" t="s">
        <v>57</v>
      </c>
      <c r="B109" s="29">
        <f>APR!C76</f>
        <v>24</v>
      </c>
      <c r="C109" s="29">
        <f>APR!C77</f>
        <v>88</v>
      </c>
      <c r="D109" s="31">
        <f>APR!C78</f>
        <v>3.6666666666666665</v>
      </c>
      <c r="F109" s="29">
        <f>APR!C81</f>
        <v>3974</v>
      </c>
      <c r="G109" s="29">
        <f>APR!C82</f>
        <v>4040</v>
      </c>
      <c r="H109" s="31">
        <f>APR!C83</f>
        <v>1.0166079516859587</v>
      </c>
      <c r="J109" s="31" t="e">
        <f>APR!C88</f>
        <v>#DIV/0!</v>
      </c>
    </row>
    <row r="110" spans="1:10" ht="12.75">
      <c r="A110" s="24" t="s">
        <v>58</v>
      </c>
      <c r="B110" s="29">
        <f>MAY!C76</f>
        <v>17</v>
      </c>
      <c r="C110" s="29">
        <f>MAY!C77</f>
        <v>60</v>
      </c>
      <c r="D110" s="31">
        <f>MAY!C78</f>
        <v>3.5294117647058822</v>
      </c>
      <c r="F110" s="29">
        <f>MAY!C81</f>
        <v>3931</v>
      </c>
      <c r="G110" s="29">
        <f>MAY!C82</f>
        <v>4003</v>
      </c>
      <c r="H110" s="31">
        <f>MAY!C83</f>
        <v>1.0183159501399135</v>
      </c>
      <c r="J110" s="31" t="e">
        <f>MAY!C88</f>
        <v>#DIV/0!</v>
      </c>
    </row>
    <row r="111" spans="1:10" ht="12.75">
      <c r="A111" s="24" t="s">
        <v>59</v>
      </c>
      <c r="B111" s="29">
        <f>JUN!C76</f>
        <v>23</v>
      </c>
      <c r="C111" s="29">
        <f>JUN!C77</f>
        <v>85</v>
      </c>
      <c r="D111" s="31">
        <f>JUN!C78</f>
        <v>3.6956521739130435</v>
      </c>
      <c r="F111" s="29">
        <f>JUN!C81</f>
        <v>4009</v>
      </c>
      <c r="G111" s="29">
        <f>JUN!C82</f>
        <v>4085</v>
      </c>
      <c r="H111" s="31">
        <f>JUN!C83</f>
        <v>1.018957345971564</v>
      </c>
      <c r="J111" s="31" t="e">
        <f>JUN!C88</f>
        <v>#DIV/0!</v>
      </c>
    </row>
    <row r="112" spans="1:10" ht="12.75">
      <c r="A112" s="30" t="s">
        <v>47</v>
      </c>
      <c r="B112" s="20">
        <f>SUM(B100:B111)/COUNTIF(B100:B111,"&lt;&gt;0")</f>
        <v>21.833333333333332</v>
      </c>
      <c r="C112" s="20">
        <f>SUM(C100:C111)/COUNTIF(C100:C111,"&lt;&gt;0")</f>
        <v>78.08333333333333</v>
      </c>
      <c r="D112" s="31">
        <f>C112/B112</f>
        <v>3.5763358778625953</v>
      </c>
      <c r="F112" s="20">
        <f>SUM(F100:F111)/COUNTIF(F100:F111,"&lt;&gt;0")</f>
        <v>4118.666666666667</v>
      </c>
      <c r="G112" s="20">
        <f>SUM(G100:G111)/COUNTIF(G100:G111,"&lt;&gt;0")</f>
        <v>4186.583333333333</v>
      </c>
      <c r="H112" s="31">
        <f>G112/F112</f>
        <v>1.01648996438977</v>
      </c>
      <c r="J112" s="31" t="e">
        <f>#REF!/#REF!</f>
        <v>#REF!</v>
      </c>
    </row>
    <row r="116" ht="12.75">
      <c r="A116" s="18" t="s">
        <v>79</v>
      </c>
    </row>
    <row r="117" ht="12.75">
      <c r="A117" s="18"/>
    </row>
    <row r="118" spans="2:10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6"/>
    </row>
    <row r="119" spans="2:10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</row>
    <row r="120" spans="2:10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</row>
    <row r="121" spans="1:10" ht="12.75">
      <c r="A121" s="39" t="s">
        <v>46</v>
      </c>
      <c r="B121" s="12" t="s">
        <v>29</v>
      </c>
      <c r="C121" s="12" t="s">
        <v>68</v>
      </c>
      <c r="D121" s="12" t="s">
        <v>71</v>
      </c>
      <c r="E121" s="12" t="s">
        <v>21</v>
      </c>
      <c r="F121" s="12" t="s">
        <v>72</v>
      </c>
      <c r="H121" s="12" t="s">
        <v>29</v>
      </c>
      <c r="I121" s="12" t="s">
        <v>68</v>
      </c>
      <c r="J121" s="12" t="s">
        <v>72</v>
      </c>
    </row>
    <row r="122" spans="1:10" ht="12.75">
      <c r="A122" s="24" t="s">
        <v>48</v>
      </c>
      <c r="B122" s="29">
        <f>JUL!C95</f>
        <v>30644103</v>
      </c>
      <c r="C122" s="29">
        <f>JUL!E95</f>
        <v>67349</v>
      </c>
      <c r="D122" s="31">
        <f>JUL!F95</f>
        <v>455.0045731933659</v>
      </c>
      <c r="E122" s="29">
        <f>JUL!G95</f>
        <v>143766</v>
      </c>
      <c r="F122" s="31">
        <f>JUL!H95</f>
        <v>213.15264387963774</v>
      </c>
      <c r="H122" s="29">
        <f>JUL!C96</f>
        <v>8079605</v>
      </c>
      <c r="I122" s="29">
        <f>JUL!E96</f>
        <v>23707</v>
      </c>
      <c r="J122" s="31">
        <f>JUL!H96</f>
        <v>218.56263694646577</v>
      </c>
    </row>
    <row r="123" spans="1:10" ht="12.75">
      <c r="A123" s="24" t="s">
        <v>49</v>
      </c>
      <c r="B123" s="29">
        <f>AUG!C95</f>
        <v>30955206</v>
      </c>
      <c r="C123" s="29">
        <f>AUG!E95</f>
        <v>68181</v>
      </c>
      <c r="D123" s="31">
        <f>AUG!F95</f>
        <v>454.0151361816342</v>
      </c>
      <c r="E123" s="29">
        <f>AUG!G95</f>
        <v>145515</v>
      </c>
      <c r="F123" s="31">
        <f>AUG!H95</f>
        <v>212.72862591485415</v>
      </c>
      <c r="H123" s="29">
        <f>AUG!C96</f>
        <v>8177305</v>
      </c>
      <c r="I123" s="29">
        <f>AUG!E96</f>
        <v>23933</v>
      </c>
      <c r="J123" s="31">
        <f>AUG!H96</f>
        <v>218.92549261083744</v>
      </c>
    </row>
    <row r="124" spans="1:10" ht="12.75">
      <c r="A124" s="24" t="s">
        <v>50</v>
      </c>
      <c r="B124" s="29">
        <f>SEP!C95</f>
        <v>31225726</v>
      </c>
      <c r="C124" s="29">
        <f>SEP!E95</f>
        <v>68935</v>
      </c>
      <c r="D124" s="31">
        <f>SEP!F95</f>
        <v>452.9734677594836</v>
      </c>
      <c r="E124" s="29">
        <f>SEP!G95</f>
        <v>147191</v>
      </c>
      <c r="F124" s="31">
        <f>SEP!H95</f>
        <v>212.14426153772988</v>
      </c>
      <c r="H124" s="29">
        <f>SEP!C96</f>
        <v>8217293</v>
      </c>
      <c r="I124" s="29">
        <f>SEP!E96</f>
        <v>23997</v>
      </c>
      <c r="J124" s="31">
        <f>SEP!H96</f>
        <v>218.87683456303438</v>
      </c>
    </row>
    <row r="125" spans="1:10" ht="12.75">
      <c r="A125" s="24" t="s">
        <v>51</v>
      </c>
      <c r="B125" s="29">
        <f>OCT!C95</f>
        <v>32363964</v>
      </c>
      <c r="C125" s="29">
        <f>OCT!E95</f>
        <v>69781</v>
      </c>
      <c r="D125" s="31">
        <f>OCT!F95</f>
        <v>463.79335349163813</v>
      </c>
      <c r="E125" s="29">
        <f>OCT!G95</f>
        <v>148592</v>
      </c>
      <c r="F125" s="31">
        <f>OCT!H95</f>
        <v>217.80421557015183</v>
      </c>
      <c r="H125" s="29">
        <f>OCT!C96</f>
        <v>8510175</v>
      </c>
      <c r="I125" s="29">
        <f>OCT!E96</f>
        <v>24138</v>
      </c>
      <c r="J125" s="31">
        <f>OCT!H96</f>
        <v>225.50678361333405</v>
      </c>
    </row>
    <row r="126" spans="1:10" ht="12.75">
      <c r="A126" s="24" t="s">
        <v>52</v>
      </c>
      <c r="B126" s="29">
        <f>NOV!C95</f>
        <v>32510103</v>
      </c>
      <c r="C126" s="29">
        <f>NOV!E95</f>
        <v>70172</v>
      </c>
      <c r="D126" s="31">
        <f>NOV!F95</f>
        <v>463.29166904178305</v>
      </c>
      <c r="E126" s="29">
        <f>NOV!G95</f>
        <v>149438</v>
      </c>
      <c r="F126" s="31">
        <f>NOV!H95</f>
        <v>217.54910397623095</v>
      </c>
      <c r="H126" s="29">
        <f>NOV!C96</f>
        <v>4540170</v>
      </c>
      <c r="I126" s="29">
        <f>NOV!E96</f>
        <v>24078</v>
      </c>
      <c r="J126" s="31">
        <f>NOV!H96</f>
        <v>120.76204915416534</v>
      </c>
    </row>
    <row r="127" spans="1:10" ht="12.75">
      <c r="A127" s="24" t="s">
        <v>53</v>
      </c>
      <c r="B127" s="29">
        <f>DEC!C95</f>
        <v>32609114</v>
      </c>
      <c r="C127" s="29">
        <f>DEC!E95</f>
        <v>70674</v>
      </c>
      <c r="D127" s="31">
        <f>DEC!F95</f>
        <v>461.4018450915471</v>
      </c>
      <c r="E127" s="29">
        <f>DEC!G95</f>
        <v>150291</v>
      </c>
      <c r="F127" s="31">
        <f>DEC!H95</f>
        <v>216.97316539247194</v>
      </c>
      <c r="H127" s="29">
        <f>DEC!C96</f>
        <v>8476986</v>
      </c>
      <c r="I127" s="29">
        <f>DEC!E96</f>
        <v>24178</v>
      </c>
      <c r="J127" s="31">
        <f>DEC!H96</f>
        <v>225.29596555573275</v>
      </c>
    </row>
    <row r="128" spans="1:10" ht="12.75">
      <c r="A128" s="24" t="s">
        <v>54</v>
      </c>
      <c r="B128" s="29">
        <f>JAN!C95</f>
        <v>32625387</v>
      </c>
      <c r="C128" s="29">
        <f>JAN!E95</f>
        <v>71338</v>
      </c>
      <c r="D128" s="31">
        <f>JAN!F95</f>
        <v>457.33531918472625</v>
      </c>
      <c r="E128" s="29">
        <f>JAN!G95</f>
        <v>151143</v>
      </c>
      <c r="F128" s="31">
        <f>JAN!H95</f>
        <v>215.85774399079017</v>
      </c>
      <c r="H128" s="29">
        <f>JAN!C96</f>
        <v>8404962</v>
      </c>
      <c r="I128" s="29">
        <f>JAN!E96</f>
        <v>23967</v>
      </c>
      <c r="J128" s="31">
        <f>JAN!H96</f>
        <v>223.41738437001595</v>
      </c>
    </row>
    <row r="129" spans="1:10" ht="12.75">
      <c r="A129" s="24" t="s">
        <v>55</v>
      </c>
      <c r="B129" s="29">
        <f>FEB!C95</f>
        <v>32802870</v>
      </c>
      <c r="C129" s="29">
        <f>FEB!E95</f>
        <v>71772</v>
      </c>
      <c r="D129" s="31">
        <f>FEB!F95</f>
        <v>457.0427186089283</v>
      </c>
      <c r="E129" s="29">
        <f>FEB!G95</f>
        <v>151526</v>
      </c>
      <c r="F129" s="31">
        <f>FEB!H95</f>
        <v>216.48344178556815</v>
      </c>
      <c r="H129" s="29">
        <f>FEB!C96</f>
        <v>8287982</v>
      </c>
      <c r="I129" s="29">
        <f>FEB!E96</f>
        <v>23874</v>
      </c>
      <c r="J129" s="31">
        <f>FEB!H96</f>
        <v>223.76969598790433</v>
      </c>
    </row>
    <row r="130" spans="1:10" ht="12.75">
      <c r="A130" s="24" t="s">
        <v>56</v>
      </c>
      <c r="B130" s="29">
        <f>MAR!C95</f>
        <v>33102237</v>
      </c>
      <c r="C130" s="29">
        <f>MAR!E95</f>
        <v>72492</v>
      </c>
      <c r="D130" s="31">
        <f>MAR!F95</f>
        <v>456.632966396292</v>
      </c>
      <c r="E130" s="29">
        <f>MAR!G95</f>
        <v>152649</v>
      </c>
      <c r="F130" s="31">
        <f>MAR!H95</f>
        <v>216.85197413674507</v>
      </c>
      <c r="H130" s="29">
        <f>MAR!C96</f>
        <v>8099358</v>
      </c>
      <c r="I130" s="29">
        <f>MAR!E96</f>
        <v>23581</v>
      </c>
      <c r="J130" s="31">
        <f>MAR!H96</f>
        <v>223.22119942674456</v>
      </c>
    </row>
    <row r="131" spans="1:10" ht="12.75">
      <c r="A131" s="24" t="s">
        <v>57</v>
      </c>
      <c r="B131" s="29">
        <f>APR!C95</f>
        <v>33304126</v>
      </c>
      <c r="C131" s="29">
        <f>APR!E95</f>
        <v>72869</v>
      </c>
      <c r="D131" s="31">
        <f>APR!F95</f>
        <v>457.04107370761227</v>
      </c>
      <c r="E131" s="29">
        <f>APR!G95</f>
        <v>153280</v>
      </c>
      <c r="F131" s="31">
        <f>APR!H95</f>
        <v>217.27639613778706</v>
      </c>
      <c r="H131" s="29">
        <f>APR!C96</f>
        <v>8079706</v>
      </c>
      <c r="I131" s="29">
        <f>APR!E96</f>
        <v>23538</v>
      </c>
      <c r="J131" s="31">
        <f>APR!H96</f>
        <v>223.9014022058416</v>
      </c>
    </row>
    <row r="132" spans="1:10" ht="12.75">
      <c r="A132" s="24" t="s">
        <v>58</v>
      </c>
      <c r="B132" s="29">
        <f>MAY!C95</f>
        <v>33343246</v>
      </c>
      <c r="C132" s="29">
        <f>MAY!E95</f>
        <v>73063</v>
      </c>
      <c r="D132" s="31">
        <f>MAY!F95</f>
        <v>456.3629470457003</v>
      </c>
      <c r="E132" s="29">
        <f>MAY!G95</f>
        <v>153489</v>
      </c>
      <c r="F132" s="31">
        <f>MAY!H95</f>
        <v>217.23541100665193</v>
      </c>
      <c r="H132" s="29">
        <f>MAY!C96</f>
        <v>8077176</v>
      </c>
      <c r="I132" s="29">
        <f>MAY!E96</f>
        <v>23495</v>
      </c>
      <c r="J132" s="31">
        <f>MAY!H96</f>
        <v>223.3855854859229</v>
      </c>
    </row>
    <row r="133" spans="1:10" ht="12.75">
      <c r="A133" s="24" t="s">
        <v>59</v>
      </c>
      <c r="B133" s="29">
        <f>JUN!C95</f>
        <v>33469207</v>
      </c>
      <c r="C133" s="29">
        <f>JUN!E95</f>
        <v>73248</v>
      </c>
      <c r="D133" s="31">
        <f>JUN!F95</f>
        <v>456.9299776103102</v>
      </c>
      <c r="E133" s="29">
        <f>JUN!G95</f>
        <v>153939</v>
      </c>
      <c r="F133" s="31">
        <f>JUN!H95</f>
        <v>217.4186333547704</v>
      </c>
      <c r="H133" s="29">
        <f>JUN!C96</f>
        <v>8032845</v>
      </c>
      <c r="I133" s="29">
        <f>JUN!E96</f>
        <v>23429</v>
      </c>
      <c r="J133" s="31">
        <f>JUN!H96</f>
        <v>223.6564483795523</v>
      </c>
    </row>
    <row r="134" spans="1:10" ht="12.75">
      <c r="A134" s="30" t="s">
        <v>47</v>
      </c>
      <c r="B134" s="20">
        <f>SUM(B122:B133)/COUNTIF(B122:B133,"&lt;&gt;0")</f>
        <v>32412940.75</v>
      </c>
      <c r="C134" s="20">
        <f>SUM(C122:C133)/COUNTIF(C122:C133,"&lt;&gt;0")</f>
        <v>70822.83333333333</v>
      </c>
      <c r="D134" s="31">
        <f>B134/C134</f>
        <v>457.6622993526099</v>
      </c>
      <c r="E134" s="29">
        <f>SUM(E122:E133)/COUNTIF(E122:E133,"&lt;&gt;0")</f>
        <v>150068.25</v>
      </c>
      <c r="F134" s="31">
        <f>B134/E134</f>
        <v>215.98799712797344</v>
      </c>
      <c r="H134" s="20">
        <f>SUM(H122:H133)/COUNTIF(H122:H133,"&lt;&gt;0")</f>
        <v>7915296.916666667</v>
      </c>
      <c r="I134" s="20">
        <f>SUM(I122:I133)/COUNTIF(I122:I133,"&lt;&gt;0")</f>
        <v>23826.25</v>
      </c>
      <c r="J134" s="31" t="e">
        <f>H134/#REF!</f>
        <v>#REF!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39" t="s">
        <v>46</v>
      </c>
      <c r="C141" s="12" t="s">
        <v>76</v>
      </c>
      <c r="D141" s="12" t="s">
        <v>4</v>
      </c>
      <c r="E141" s="12" t="s">
        <v>63</v>
      </c>
      <c r="F141" s="12" t="s">
        <v>62</v>
      </c>
      <c r="G141" s="12" t="s">
        <v>2</v>
      </c>
      <c r="H141" s="12" t="s">
        <v>61</v>
      </c>
    </row>
    <row r="142" spans="1:8" ht="12.75">
      <c r="A142" s="24" t="s">
        <v>48</v>
      </c>
      <c r="C142" s="29">
        <f>JUL!C130</f>
        <v>8732012</v>
      </c>
      <c r="D142" s="29">
        <f>JUL!C131</f>
        <v>3345607</v>
      </c>
      <c r="E142" s="29">
        <f>JUL!C132</f>
        <v>4044598</v>
      </c>
      <c r="F142" s="29">
        <f>JUL!C133</f>
        <v>22831</v>
      </c>
      <c r="G142" s="29">
        <f>JUL!C134</f>
        <v>1318976</v>
      </c>
      <c r="H142" s="29">
        <f>JUL!C135</f>
        <v>0</v>
      </c>
    </row>
    <row r="143" spans="1:8" ht="12.75">
      <c r="A143" s="24" t="s">
        <v>49</v>
      </c>
      <c r="C143" s="29">
        <f>AUG!C130</f>
        <v>8832984</v>
      </c>
      <c r="D143" s="29">
        <f>AUG!C131</f>
        <v>3374733</v>
      </c>
      <c r="E143" s="29">
        <f>AUG!C132</f>
        <v>4113807</v>
      </c>
      <c r="F143" s="29">
        <f>AUG!C133</f>
        <v>25734</v>
      </c>
      <c r="G143" s="29">
        <f>AUG!C134</f>
        <v>1318710</v>
      </c>
      <c r="H143" s="29">
        <f>AUG!C135</f>
        <v>0</v>
      </c>
    </row>
    <row r="144" spans="1:8" ht="12.75">
      <c r="A144" s="24" t="s">
        <v>50</v>
      </c>
      <c r="C144" s="29">
        <f>SEP!C130</f>
        <v>8873078</v>
      </c>
      <c r="D144" s="29">
        <f>SEP!C131</f>
        <v>3363932</v>
      </c>
      <c r="E144" s="29">
        <f>SEP!C132</f>
        <v>4170528</v>
      </c>
      <c r="F144" s="29">
        <f>SEP!C133</f>
        <v>20658</v>
      </c>
      <c r="G144" s="29">
        <f>SEP!C134</f>
        <v>1317960</v>
      </c>
      <c r="H144" s="29">
        <f>SEP!C135</f>
        <v>0</v>
      </c>
    </row>
    <row r="145" spans="1:8" ht="12.75">
      <c r="A145" s="24" t="s">
        <v>51</v>
      </c>
      <c r="C145" s="29">
        <f>OCT!C130</f>
        <v>9173621</v>
      </c>
      <c r="D145" s="29">
        <f>OCT!C131</f>
        <v>3487375</v>
      </c>
      <c r="E145" s="29">
        <f>OCT!C132</f>
        <v>4288310</v>
      </c>
      <c r="F145" s="29">
        <f>OCT!C133</f>
        <v>20965</v>
      </c>
      <c r="G145" s="29">
        <f>OCT!C134</f>
        <v>1376971</v>
      </c>
      <c r="H145" s="29">
        <f>OCT!C135</f>
        <v>0</v>
      </c>
    </row>
    <row r="146" spans="1:8" ht="12.75">
      <c r="A146" s="24" t="s">
        <v>52</v>
      </c>
      <c r="C146" s="29">
        <f>NOV!C130</f>
        <v>4879629</v>
      </c>
      <c r="D146" s="29">
        <f>NOV!C131</f>
        <v>3479719</v>
      </c>
      <c r="E146" s="29">
        <f>NOV!C132</f>
        <v>10502</v>
      </c>
      <c r="F146" s="29">
        <f>NOV!C133</f>
        <v>21476</v>
      </c>
      <c r="G146" s="29">
        <f>NOV!C134</f>
        <v>1367932</v>
      </c>
      <c r="H146" s="29">
        <f>NOV!C135</f>
        <v>0</v>
      </c>
    </row>
    <row r="147" spans="1:8" ht="12.75">
      <c r="A147" s="24" t="s">
        <v>53</v>
      </c>
      <c r="C147" s="29">
        <f>DEC!C130</f>
        <v>9149541</v>
      </c>
      <c r="D147" s="29">
        <f>DEC!C131</f>
        <v>3487999</v>
      </c>
      <c r="E147" s="29">
        <f>DEC!C132</f>
        <v>4262256</v>
      </c>
      <c r="F147" s="29">
        <f>DEC!C133</f>
        <v>14788</v>
      </c>
      <c r="G147" s="29">
        <f>DEC!C134</f>
        <v>1384498</v>
      </c>
      <c r="H147" s="29">
        <f>DEC!C135</f>
        <v>0</v>
      </c>
    </row>
    <row r="148" spans="1:8" ht="12.75">
      <c r="A148" s="24" t="s">
        <v>54</v>
      </c>
      <c r="C148" s="29">
        <f>JAN!C130</f>
        <v>9081057</v>
      </c>
      <c r="D148" s="29">
        <f>JAN!C131</f>
        <v>3421424</v>
      </c>
      <c r="E148" s="29">
        <f>JAN!C132</f>
        <v>4231637</v>
      </c>
      <c r="F148" s="29">
        <f>JAN!C133</f>
        <v>11851</v>
      </c>
      <c r="G148" s="29">
        <f>JAN!C134</f>
        <v>1416145</v>
      </c>
      <c r="H148" s="29">
        <f>JAN!C135</f>
        <v>0</v>
      </c>
    </row>
    <row r="149" spans="1:8" ht="12.75">
      <c r="A149" s="24" t="s">
        <v>55</v>
      </c>
      <c r="C149" s="29">
        <f>FEB!C130</f>
        <v>8954079</v>
      </c>
      <c r="D149" s="29">
        <f>FEB!C131</f>
        <v>3420101</v>
      </c>
      <c r="E149" s="29">
        <f>FEB!C132</f>
        <v>4159301</v>
      </c>
      <c r="F149" s="29">
        <f>FEB!C133</f>
        <v>17765</v>
      </c>
      <c r="G149" s="29">
        <f>FEB!C134</f>
        <v>1356912</v>
      </c>
      <c r="H149" s="29">
        <f>FEB!C135</f>
        <v>0</v>
      </c>
    </row>
    <row r="150" spans="1:8" ht="12.75">
      <c r="A150" s="24" t="s">
        <v>56</v>
      </c>
      <c r="C150" s="29">
        <f>MAR!C130</f>
        <v>8761043</v>
      </c>
      <c r="D150" s="29">
        <f>MAR!C131</f>
        <v>3418958</v>
      </c>
      <c r="E150" s="29">
        <f>MAR!C132</f>
        <v>4004319</v>
      </c>
      <c r="F150" s="29">
        <f>MAR!C133</f>
        <v>20799</v>
      </c>
      <c r="G150" s="29">
        <f>MAR!C134</f>
        <v>1316967</v>
      </c>
      <c r="H150" s="29">
        <f>MAR!C135</f>
        <v>0</v>
      </c>
    </row>
    <row r="151" spans="1:8" ht="12.75">
      <c r="A151" s="24" t="s">
        <v>57</v>
      </c>
      <c r="C151" s="29">
        <f>APR!C130</f>
        <v>8734120</v>
      </c>
      <c r="D151" s="29">
        <f>APR!C131</f>
        <v>3439690</v>
      </c>
      <c r="E151" s="29">
        <f>APR!C132</f>
        <v>3952777</v>
      </c>
      <c r="F151" s="29">
        <f>APR!C133</f>
        <v>21607</v>
      </c>
      <c r="G151" s="29">
        <f>APR!C134</f>
        <v>1320046</v>
      </c>
      <c r="H151" s="29">
        <f>APR!C135</f>
        <v>0</v>
      </c>
    </row>
    <row r="152" spans="1:8" ht="12.75">
      <c r="A152" s="24" t="s">
        <v>58</v>
      </c>
      <c r="C152" s="29">
        <f>MAY!C130</f>
        <v>8723964</v>
      </c>
      <c r="D152" s="29">
        <f>MAY!C131</f>
        <v>3431339</v>
      </c>
      <c r="E152" s="29">
        <f>MAY!C132</f>
        <v>3978876</v>
      </c>
      <c r="F152" s="29">
        <f>MAY!C133</f>
        <v>16271</v>
      </c>
      <c r="G152" s="29">
        <f>MAY!C134</f>
        <v>1297478</v>
      </c>
      <c r="H152" s="29">
        <f>MAY!C135</f>
        <v>0</v>
      </c>
    </row>
    <row r="153" spans="1:8" ht="12.75">
      <c r="A153" s="24" t="s">
        <v>59</v>
      </c>
      <c r="C153" s="29">
        <f>JUN!C130</f>
        <v>8676156</v>
      </c>
      <c r="D153" s="29">
        <f>JUN!C131</f>
        <v>3408286</v>
      </c>
      <c r="E153" s="29">
        <f>JUN!C132</f>
        <v>3919624</v>
      </c>
      <c r="F153" s="29">
        <f>JUN!C133</f>
        <v>20596</v>
      </c>
      <c r="G153" s="29">
        <f>JUN!C134</f>
        <v>1327650</v>
      </c>
      <c r="H153" s="29">
        <f>JUN!C135</f>
        <v>0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8547607</v>
      </c>
      <c r="D154" s="34">
        <f t="shared" si="6"/>
        <v>3423263.5833333335</v>
      </c>
      <c r="E154" s="34">
        <f t="shared" si="6"/>
        <v>3761377.9166666665</v>
      </c>
      <c r="F154" s="34">
        <f t="shared" si="6"/>
        <v>19611.75</v>
      </c>
      <c r="G154" s="34">
        <f t="shared" si="6"/>
        <v>1343353.75</v>
      </c>
      <c r="H154" s="34" t="e">
        <f t="shared" si="6"/>
        <v>#DIV/0!</v>
      </c>
    </row>
    <row r="158" ht="12.75">
      <c r="A158" s="18" t="s">
        <v>74</v>
      </c>
    </row>
    <row r="159" ht="12.75">
      <c r="A159" s="18"/>
    </row>
    <row r="160" spans="1:9" ht="12.75">
      <c r="A160" s="18"/>
      <c r="B160" s="43" t="s">
        <v>4</v>
      </c>
      <c r="C160" s="43"/>
      <c r="D160" s="43" t="s">
        <v>63</v>
      </c>
      <c r="E160" s="43"/>
      <c r="F160" s="43" t="s">
        <v>62</v>
      </c>
      <c r="G160" s="43"/>
      <c r="H160" s="43" t="s">
        <v>2</v>
      </c>
      <c r="I160" s="43"/>
    </row>
    <row r="161" spans="2:9" ht="12.75">
      <c r="B161" s="26" t="s">
        <v>77</v>
      </c>
      <c r="C161" s="26" t="s">
        <v>77</v>
      </c>
      <c r="D161" s="26" t="s">
        <v>77</v>
      </c>
      <c r="E161" s="26" t="s">
        <v>77</v>
      </c>
      <c r="F161" s="26" t="s">
        <v>77</v>
      </c>
      <c r="G161" s="26" t="s">
        <v>77</v>
      </c>
      <c r="H161" s="26" t="s">
        <v>77</v>
      </c>
      <c r="I161" s="26" t="s">
        <v>77</v>
      </c>
    </row>
    <row r="162" spans="2:9" ht="12.75">
      <c r="B162" s="26" t="s">
        <v>78</v>
      </c>
      <c r="C162" s="26" t="s">
        <v>78</v>
      </c>
      <c r="D162" s="26" t="s">
        <v>78</v>
      </c>
      <c r="E162" s="26" t="s">
        <v>78</v>
      </c>
      <c r="F162" s="26" t="s">
        <v>78</v>
      </c>
      <c r="G162" s="26" t="s">
        <v>78</v>
      </c>
      <c r="H162" s="26" t="s">
        <v>78</v>
      </c>
      <c r="I162" s="26" t="s">
        <v>78</v>
      </c>
    </row>
    <row r="163" spans="2:9" ht="12.75">
      <c r="B163" s="26" t="s">
        <v>70</v>
      </c>
      <c r="C163" s="26" t="s">
        <v>70</v>
      </c>
      <c r="D163" s="26" t="s">
        <v>70</v>
      </c>
      <c r="E163" s="26" t="s">
        <v>70</v>
      </c>
      <c r="F163" s="26" t="s">
        <v>70</v>
      </c>
      <c r="G163" s="26" t="s">
        <v>70</v>
      </c>
      <c r="H163" s="26" t="s">
        <v>70</v>
      </c>
      <c r="I163" s="26" t="s">
        <v>70</v>
      </c>
    </row>
    <row r="164" spans="1:9" ht="12.75">
      <c r="A164" s="6" t="s">
        <v>46</v>
      </c>
      <c r="B164" s="12" t="s">
        <v>60</v>
      </c>
      <c r="C164" s="12" t="s">
        <v>72</v>
      </c>
      <c r="D164" s="12" t="s">
        <v>60</v>
      </c>
      <c r="E164" s="12" t="s">
        <v>72</v>
      </c>
      <c r="F164" s="12" t="s">
        <v>60</v>
      </c>
      <c r="G164" s="12" t="s">
        <v>72</v>
      </c>
      <c r="H164" s="12" t="s">
        <v>60</v>
      </c>
      <c r="I164" s="12" t="s">
        <v>72</v>
      </c>
    </row>
    <row r="165" spans="1:9" ht="12.75">
      <c r="A165" s="24" t="s">
        <v>48</v>
      </c>
      <c r="B165" s="31">
        <f>JUL!E141</f>
        <v>235.44032371569318</v>
      </c>
      <c r="C165" s="31">
        <f>JUL!G141</f>
        <v>218.22496901702434</v>
      </c>
      <c r="D165" s="31">
        <f>JUL!E142</f>
        <v>752.4833488372093</v>
      </c>
      <c r="E165" s="31">
        <f>JUL!G142</f>
        <v>232.7156501726122</v>
      </c>
      <c r="F165" s="31">
        <f>JUL!E143</f>
        <v>913.24</v>
      </c>
      <c r="G165" s="31">
        <f>JUL!G143</f>
        <v>248.16304347826087</v>
      </c>
      <c r="H165" s="31">
        <f>JUL!E144</f>
        <v>321.93702709299487</v>
      </c>
      <c r="I165" s="31">
        <f>JUL!G144</f>
        <v>316.75696445725265</v>
      </c>
    </row>
    <row r="166" spans="1:9" ht="12.75">
      <c r="A166" s="24" t="s">
        <v>49</v>
      </c>
      <c r="B166" s="31">
        <f>AUG!E141</f>
        <v>236.09437526234782</v>
      </c>
      <c r="C166" s="31">
        <f>AUG!G141</f>
        <v>218.72661870503597</v>
      </c>
      <c r="D166" s="31">
        <f>AUG!E142</f>
        <v>750.4208318132069</v>
      </c>
      <c r="E166" s="31">
        <f>AUG!G142</f>
        <v>233.35452946848943</v>
      </c>
      <c r="F166" s="31">
        <f>AUG!E143</f>
        <v>857.8</v>
      </c>
      <c r="G166" s="31">
        <f>AUG!G143</f>
        <v>257.34</v>
      </c>
      <c r="H166" s="31">
        <f>AUG!E144</f>
        <v>319.53234795250785</v>
      </c>
      <c r="I166" s="31">
        <f>AUG!G144</f>
        <v>314.4277539341917</v>
      </c>
    </row>
    <row r="167" spans="1:9" ht="12.75">
      <c r="A167" s="24" t="s">
        <v>50</v>
      </c>
      <c r="B167" s="31">
        <f>SEP!E141</f>
        <v>235.305819809737</v>
      </c>
      <c r="C167" s="31">
        <f>SEP!G141</f>
        <v>218.3662447257384</v>
      </c>
      <c r="D167" s="31">
        <f>SEP!E142</f>
        <v>755.1200434546442</v>
      </c>
      <c r="E167" s="31">
        <f>SEP!G142</f>
        <v>233.78709568922025</v>
      </c>
      <c r="F167" s="31">
        <f>SEP!E143</f>
        <v>983.7142857142857</v>
      </c>
      <c r="G167" s="31">
        <f>SEP!G143</f>
        <v>258.225</v>
      </c>
      <c r="H167" s="31">
        <f>SEP!E144</f>
        <v>317.04594659610297</v>
      </c>
      <c r="I167" s="31">
        <f>SEP!G144</f>
        <v>312.3868215216876</v>
      </c>
    </row>
    <row r="168" spans="1:9" ht="12.75">
      <c r="A168" s="24" t="s">
        <v>51</v>
      </c>
      <c r="B168" s="31">
        <f>OCT!E141</f>
        <v>243.41278704543868</v>
      </c>
      <c r="C168" s="31">
        <f>OCT!G141</f>
        <v>225.7054559575432</v>
      </c>
      <c r="D168" s="31">
        <f>OCT!E142</f>
        <v>773.9234795163328</v>
      </c>
      <c r="E168" s="31">
        <f>OCT!G142</f>
        <v>239.58377562992345</v>
      </c>
      <c r="F168" s="31">
        <f>OCT!E143</f>
        <v>806.3461538461538</v>
      </c>
      <c r="G168" s="31">
        <f>OCT!G143</f>
        <v>265.37974683544303</v>
      </c>
      <c r="H168" s="31">
        <f>OCT!E144</f>
        <v>324.45122525918947</v>
      </c>
      <c r="I168" s="31">
        <f>OCT!G144</f>
        <v>319.55697377581805</v>
      </c>
    </row>
    <row r="169" spans="1:9" ht="12.75">
      <c r="A169" s="24" t="s">
        <v>52</v>
      </c>
      <c r="B169" s="31">
        <f>NOV!E141</f>
        <v>242.9971368715084</v>
      </c>
      <c r="C169" s="31">
        <f>NOV!G141</f>
        <v>225.48723431829964</v>
      </c>
      <c r="D169" s="31">
        <f>NOV!E142</f>
        <v>1.9039158810732415</v>
      </c>
      <c r="E169" s="31">
        <f>NOV!G142</f>
        <v>0.5902984655162723</v>
      </c>
      <c r="F169" s="31">
        <f>NOV!E143</f>
        <v>859.04</v>
      </c>
      <c r="G169" s="31">
        <f>NOV!G143</f>
        <v>241.30337078651687</v>
      </c>
      <c r="H169" s="31">
        <f>NOV!E144</f>
        <v>324.385107896609</v>
      </c>
      <c r="I169" s="31">
        <f>NOV!G144</f>
        <v>319.31185807656396</v>
      </c>
    </row>
    <row r="170" spans="1:9" ht="12.75">
      <c r="A170" s="24" t="s">
        <v>53</v>
      </c>
      <c r="B170" s="31">
        <f>DEC!E141</f>
        <v>243.26956339796345</v>
      </c>
      <c r="C170" s="31">
        <f>DEC!G141</f>
        <v>226.34646333549642</v>
      </c>
      <c r="D170" s="31">
        <f>DEC!E142</f>
        <v>768.2509012256669</v>
      </c>
      <c r="E170" s="31">
        <f>DEC!G142</f>
        <v>239.30469934310258</v>
      </c>
      <c r="F170" s="31">
        <f>DEC!E143</f>
        <v>869.8823529411765</v>
      </c>
      <c r="G170" s="31">
        <f>DEC!G143</f>
        <v>234.73015873015873</v>
      </c>
      <c r="H170" s="31">
        <f>DEC!E144</f>
        <v>323.8591812865497</v>
      </c>
      <c r="I170" s="31">
        <f>DEC!G144</f>
        <v>318.8618148318747</v>
      </c>
    </row>
    <row r="171" spans="1:9" ht="12.75">
      <c r="A171" s="24" t="s">
        <v>54</v>
      </c>
      <c r="B171" s="31">
        <f>JAN!E141</f>
        <v>243.11973282171533</v>
      </c>
      <c r="C171" s="31">
        <f>JAN!G141</f>
        <v>221.7528031628751</v>
      </c>
      <c r="D171" s="31">
        <f>JAN!E142</f>
        <v>764.523396567299</v>
      </c>
      <c r="E171" s="31">
        <f>JAN!G142</f>
        <v>238.6575489256105</v>
      </c>
      <c r="F171" s="31">
        <f>JAN!E143</f>
        <v>790.0666666666667</v>
      </c>
      <c r="G171" s="31">
        <f>JAN!G143</f>
        <v>252.14893617021278</v>
      </c>
      <c r="H171" s="31">
        <f>JAN!E144</f>
        <v>326.0002302025783</v>
      </c>
      <c r="I171" s="31">
        <f>JAN!G144</f>
        <v>320.9030138227963</v>
      </c>
    </row>
    <row r="172" spans="1:9" ht="12.75">
      <c r="A172" s="24" t="s">
        <v>55</v>
      </c>
      <c r="B172" s="31">
        <f>FEB!E141</f>
        <v>238.56731305803572</v>
      </c>
      <c r="C172" s="31">
        <f>FEB!G141</f>
        <v>222.1277521595116</v>
      </c>
      <c r="D172" s="31">
        <f>FEB!E142</f>
        <v>763.7350348879912</v>
      </c>
      <c r="E172" s="31">
        <f>FEB!G142</f>
        <v>238.71103076216713</v>
      </c>
      <c r="F172" s="31">
        <f>FEB!E143</f>
        <v>986.9444444444445</v>
      </c>
      <c r="G172" s="31">
        <f>FEB!G143</f>
        <v>250.2112676056338</v>
      </c>
      <c r="H172" s="31">
        <f>FEB!E144</f>
        <v>333.0662739322533</v>
      </c>
      <c r="I172" s="31">
        <f>FEB!G144</f>
        <v>327.2821997105644</v>
      </c>
    </row>
    <row r="173" spans="1:9" ht="12.75">
      <c r="A173" s="24" t="s">
        <v>56</v>
      </c>
      <c r="B173" s="31">
        <f>MAR!E141</f>
        <v>238.5375008721133</v>
      </c>
      <c r="C173" s="31">
        <f>MAR!G141</f>
        <v>222.19782933645286</v>
      </c>
      <c r="D173" s="31">
        <f>MAR!E142</f>
        <v>762.4369763899467</v>
      </c>
      <c r="E173" s="31">
        <f>MAR!G142</f>
        <v>238.7217717896745</v>
      </c>
      <c r="F173" s="31">
        <f>MAR!E143</f>
        <v>990.4285714285714</v>
      </c>
      <c r="G173" s="31">
        <f>MAR!G143</f>
        <v>250.59036144578315</v>
      </c>
      <c r="H173" s="31">
        <f>MAR!E144</f>
        <v>331.3124528301887</v>
      </c>
      <c r="I173" s="31">
        <f>MAR!G144</f>
        <v>325.98193069306933</v>
      </c>
    </row>
    <row r="174" spans="1:9" ht="12.75">
      <c r="A174" s="24" t="s">
        <v>57</v>
      </c>
      <c r="B174" s="31">
        <f>APR!E141</f>
        <v>239.66624860646598</v>
      </c>
      <c r="C174" s="31">
        <f>APR!G141</f>
        <v>223.02340660053167</v>
      </c>
      <c r="D174" s="31">
        <f>APR!E142</f>
        <v>761.9076715497301</v>
      </c>
      <c r="E174" s="31">
        <f>APR!G142</f>
        <v>239.05515573026912</v>
      </c>
      <c r="F174" s="31">
        <f>APR!E143</f>
        <v>900.2916666666666</v>
      </c>
      <c r="G174" s="31">
        <f>APR!G143</f>
        <v>245.5340909090909</v>
      </c>
      <c r="H174" s="31">
        <f>APR!E144</f>
        <v>332.1706089582285</v>
      </c>
      <c r="I174" s="31">
        <f>APR!G144</f>
        <v>326.7440594059406</v>
      </c>
    </row>
    <row r="175" spans="1:9" ht="12.75">
      <c r="A175" s="24" t="s">
        <v>58</v>
      </c>
      <c r="B175" s="31">
        <f>MAY!E141</f>
        <v>239.05106590497422</v>
      </c>
      <c r="C175" s="31">
        <f>MAY!G141</f>
        <v>222.23698186528497</v>
      </c>
      <c r="D175" s="31">
        <f>MAY!E142</f>
        <v>766.1998844598498</v>
      </c>
      <c r="E175" s="31">
        <f>MAY!G142</f>
        <v>238.89978985289702</v>
      </c>
      <c r="F175" s="31">
        <f>MAY!E143</f>
        <v>957.1176470588235</v>
      </c>
      <c r="G175" s="31">
        <f>MAY!G143</f>
        <v>271.18333333333334</v>
      </c>
      <c r="H175" s="31">
        <f>MAY!E144</f>
        <v>330.06308827270414</v>
      </c>
      <c r="I175" s="31">
        <f>MAY!G144</f>
        <v>324.12640519610295</v>
      </c>
    </row>
    <row r="176" spans="1:9" ht="12.75">
      <c r="A176" s="24" t="s">
        <v>59</v>
      </c>
      <c r="B176" s="31">
        <f>JUN!E141</f>
        <v>238.55854973052425</v>
      </c>
      <c r="C176" s="31">
        <f>JUN!G141</f>
        <v>221.83585003905233</v>
      </c>
      <c r="D176" s="31">
        <f>JUN!E142</f>
        <v>767.0497064579256</v>
      </c>
      <c r="E176" s="31">
        <f>JUN!G142</f>
        <v>239.26407032108412</v>
      </c>
      <c r="F176" s="31">
        <f>JUN!E143</f>
        <v>895.4782608695652</v>
      </c>
      <c r="G176" s="31">
        <f>JUN!G143</f>
        <v>242.30588235294118</v>
      </c>
      <c r="H176" s="31">
        <f>JUN!E144</f>
        <v>331.16737340982786</v>
      </c>
      <c r="I176" s="31">
        <f>JUN!G144</f>
        <v>325.0061199510404</v>
      </c>
    </row>
    <row r="177" spans="1:9" ht="12.75">
      <c r="A177" s="30" t="s">
        <v>47</v>
      </c>
      <c r="B177" s="35">
        <f>SUM(B165:B176)/COUNTIF(B165:B176,"&lt;&gt;0")</f>
        <v>239.5017014247098</v>
      </c>
      <c r="C177" s="35">
        <f aca="true" t="shared" si="7" ref="C177:I177">SUM(C165:C176)/COUNTIF(C165:C176,"&lt;&gt;0")</f>
        <v>222.16930076857057</v>
      </c>
      <c r="D177" s="35">
        <f t="shared" si="7"/>
        <v>698.9962659200729</v>
      </c>
      <c r="E177" s="35">
        <f t="shared" si="7"/>
        <v>217.72045134588055</v>
      </c>
      <c r="F177" s="35">
        <f t="shared" si="7"/>
        <v>900.8625041363629</v>
      </c>
      <c r="G177" s="35">
        <f t="shared" si="7"/>
        <v>251.4262659706146</v>
      </c>
      <c r="H177" s="35">
        <f t="shared" si="7"/>
        <v>326.2492386408112</v>
      </c>
      <c r="I177" s="35">
        <f t="shared" si="7"/>
        <v>320.94549294807524</v>
      </c>
    </row>
    <row r="180" ht="12.75">
      <c r="B180" s="36"/>
    </row>
  </sheetData>
  <sheetProtection selectLockedCells="1" selectUnlockedCells="1"/>
  <mergeCells count="13">
    <mergeCell ref="C55:E55"/>
    <mergeCell ref="G55:I55"/>
    <mergeCell ref="J55:K55"/>
    <mergeCell ref="B78:D78"/>
    <mergeCell ref="F78:H78"/>
    <mergeCell ref="B160:C160"/>
    <mergeCell ref="D160:E160"/>
    <mergeCell ref="F160:G160"/>
    <mergeCell ref="H160:I160"/>
    <mergeCell ref="B97:D97"/>
    <mergeCell ref="F97:H97"/>
    <mergeCell ref="B118:F118"/>
    <mergeCell ref="H118:J118"/>
  </mergeCells>
  <printOptions horizontalCentered="1" verticalCentered="1"/>
  <pageMargins left="0.5" right="0.5" top="0.75" bottom="0.75" header="0.5" footer="0.5"/>
  <pageSetup horizontalDpi="600" verticalDpi="600" orientation="landscape" scale="82" r:id="rId1"/>
  <headerFooter alignWithMargins="0">
    <oddHeader>&amp;C&amp;F
(&amp;A)</oddHeader>
    <oddFooter>&amp;CPage &amp;P of &amp;N</oddFooter>
  </headerFooter>
  <rowBreaks count="4" manualBreakCount="4">
    <brk id="49" max="255" man="1"/>
    <brk id="74" max="255" man="1"/>
    <brk id="114" max="255" man="1"/>
    <brk id="13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2">
      <selection activeCell="H30" sqref="H30"/>
    </sheetView>
  </sheetViews>
  <sheetFormatPr defaultColWidth="9.140625" defaultRowHeight="12.75"/>
  <cols>
    <col min="8" max="8" width="10.7109375" style="0" customWidth="1"/>
    <col min="9" max="9" width="11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JUL!B5</f>
        <v>9347</v>
      </c>
      <c r="C5" s="20">
        <f>JUL!C5</f>
        <v>68</v>
      </c>
      <c r="D5" s="20">
        <f>JUL!D5</f>
        <v>0</v>
      </c>
      <c r="E5" s="20">
        <f>JUL!E5</f>
        <v>2658</v>
      </c>
      <c r="F5" s="20">
        <f>JUL!F5</f>
        <v>9922</v>
      </c>
      <c r="G5" s="20">
        <f>JUL!G5</f>
        <v>347</v>
      </c>
      <c r="H5" s="20">
        <f>JUL!H5</f>
        <v>81660</v>
      </c>
      <c r="I5" s="20">
        <f aca="true" t="shared" si="0" ref="I5:I16">SUM(B5:H5)</f>
        <v>104002</v>
      </c>
    </row>
    <row r="6" spans="1:9" ht="12.75">
      <c r="A6" s="24" t="s">
        <v>49</v>
      </c>
      <c r="B6" s="20">
        <f>AUG!B5</f>
        <v>9442</v>
      </c>
      <c r="C6" s="20">
        <f>AUG!C5</f>
        <v>57</v>
      </c>
      <c r="D6" s="20">
        <f>AUG!D5</f>
        <v>0</v>
      </c>
      <c r="E6" s="20">
        <f>AUG!E5</f>
        <v>2688</v>
      </c>
      <c r="F6" s="20">
        <f>AUG!F5</f>
        <v>9957</v>
      </c>
      <c r="G6" s="20">
        <f>AUG!G5</f>
        <v>361</v>
      </c>
      <c r="H6" s="20">
        <f>AUG!H5</f>
        <v>82864</v>
      </c>
      <c r="I6" s="20">
        <f t="shared" si="0"/>
        <v>105369</v>
      </c>
    </row>
    <row r="7" spans="1:9" ht="12.75">
      <c r="A7" s="24" t="s">
        <v>50</v>
      </c>
      <c r="B7" s="20">
        <f>SEP!B5</f>
        <v>9472</v>
      </c>
      <c r="C7" s="20">
        <f>SEP!C5</f>
        <v>33</v>
      </c>
      <c r="D7" s="20">
        <f>SEP!D5</f>
        <v>0</v>
      </c>
      <c r="E7" s="20">
        <f>SEP!E5</f>
        <v>2707</v>
      </c>
      <c r="F7" s="20">
        <f>SEP!F5</f>
        <v>9942</v>
      </c>
      <c r="G7" s="20">
        <f>SEP!G5</f>
        <v>364</v>
      </c>
      <c r="H7" s="20">
        <f>SEP!H5</f>
        <v>83639</v>
      </c>
      <c r="I7" s="20">
        <f t="shared" si="0"/>
        <v>106157</v>
      </c>
    </row>
    <row r="8" spans="1:9" ht="12.75">
      <c r="A8" s="24" t="s">
        <v>51</v>
      </c>
      <c r="B8" s="20">
        <f>OCT!B5</f>
        <v>9589</v>
      </c>
      <c r="C8" s="20">
        <f>OCT!C5</f>
        <v>42</v>
      </c>
      <c r="D8" s="20">
        <f>OCT!D5</f>
        <v>0</v>
      </c>
      <c r="E8" s="20">
        <f>OCT!E5</f>
        <v>2740</v>
      </c>
      <c r="F8" s="20">
        <f>OCT!F5</f>
        <v>9956</v>
      </c>
      <c r="G8" s="20">
        <f>OCT!G5</f>
        <v>363</v>
      </c>
      <c r="H8" s="20">
        <f>OCT!H5</f>
        <v>84547</v>
      </c>
      <c r="I8" s="20">
        <f t="shared" si="0"/>
        <v>107237</v>
      </c>
    </row>
    <row r="9" spans="1:9" ht="12.75">
      <c r="A9" s="24" t="s">
        <v>52</v>
      </c>
      <c r="B9" s="20">
        <f>NOV!B5</f>
        <v>9504</v>
      </c>
      <c r="C9" s="20">
        <f>NOV!C5</f>
        <v>47</v>
      </c>
      <c r="D9" s="20">
        <f>NOV!D5</f>
        <v>0</v>
      </c>
      <c r="E9" s="20">
        <f>NOV!E5</f>
        <v>2701</v>
      </c>
      <c r="F9" s="20">
        <f>NOV!F5</f>
        <v>9939</v>
      </c>
      <c r="G9" s="20">
        <f>NOV!G5</f>
        <v>368</v>
      </c>
      <c r="H9" s="20">
        <f>NOV!H5</f>
        <v>85038</v>
      </c>
      <c r="I9" s="20">
        <f t="shared" si="0"/>
        <v>107597</v>
      </c>
    </row>
    <row r="10" spans="1:9" ht="12.75">
      <c r="A10" s="24" t="s">
        <v>53</v>
      </c>
      <c r="B10" s="20">
        <f>DEC!B5</f>
        <v>9536</v>
      </c>
      <c r="C10" s="20">
        <f>DEC!C5</f>
        <v>45</v>
      </c>
      <c r="D10" s="20">
        <f>DEC!D5</f>
        <v>0</v>
      </c>
      <c r="E10" s="20">
        <f>DEC!E5</f>
        <v>2741</v>
      </c>
      <c r="F10" s="20">
        <f>DEC!F5</f>
        <v>9908</v>
      </c>
      <c r="G10" s="20">
        <f>DEC!G5</f>
        <v>378</v>
      </c>
      <c r="H10" s="20">
        <f>DEC!H5</f>
        <v>85458</v>
      </c>
      <c r="I10" s="20">
        <f t="shared" si="0"/>
        <v>108066</v>
      </c>
    </row>
    <row r="11" spans="1:9" ht="12.75">
      <c r="A11" s="24" t="s">
        <v>54</v>
      </c>
      <c r="B11" s="20">
        <f>JAN!B5</f>
        <v>9440</v>
      </c>
      <c r="C11" s="20">
        <f>JAN!C5</f>
        <v>32</v>
      </c>
      <c r="D11" s="20">
        <f>JAN!D5</f>
        <v>0</v>
      </c>
      <c r="E11" s="20">
        <f>JAN!E5</f>
        <v>2754</v>
      </c>
      <c r="F11" s="20">
        <f>JAN!F5</f>
        <v>9925</v>
      </c>
      <c r="G11" s="20">
        <f>JAN!G5</f>
        <v>373</v>
      </c>
      <c r="H11" s="20">
        <f>JAN!H5</f>
        <v>86088</v>
      </c>
      <c r="I11" s="20">
        <f t="shared" si="0"/>
        <v>108612</v>
      </c>
    </row>
    <row r="12" spans="1:9" ht="12.75">
      <c r="A12" s="24" t="s">
        <v>55</v>
      </c>
      <c r="B12" s="20">
        <f>FEB!B5</f>
        <v>9290</v>
      </c>
      <c r="C12" s="20">
        <f>FEB!C5</f>
        <v>23</v>
      </c>
      <c r="D12" s="20">
        <f>FEB!D5</f>
        <v>0</v>
      </c>
      <c r="E12" s="20">
        <f>FEB!E5</f>
        <v>2557</v>
      </c>
      <c r="F12" s="20">
        <f>FEB!F5</f>
        <v>9891</v>
      </c>
      <c r="G12" s="20">
        <f>FEB!G5</f>
        <v>372</v>
      </c>
      <c r="H12" s="20">
        <f>FEB!H5</f>
        <v>86359</v>
      </c>
      <c r="I12" s="20">
        <f t="shared" si="0"/>
        <v>108492</v>
      </c>
    </row>
    <row r="13" spans="1:9" ht="12.75">
      <c r="A13" s="24" t="s">
        <v>56</v>
      </c>
      <c r="B13" s="20">
        <f>MAR!B5</f>
        <v>8895</v>
      </c>
      <c r="C13" s="20">
        <f>MAR!C5</f>
        <v>33</v>
      </c>
      <c r="D13" s="20">
        <f>MAR!D5</f>
        <v>0</v>
      </c>
      <c r="E13" s="20">
        <f>MAR!E5</f>
        <v>2495</v>
      </c>
      <c r="F13" s="20">
        <f>MAR!F5</f>
        <v>9895</v>
      </c>
      <c r="G13" s="20">
        <f>MAR!G5</f>
        <v>374</v>
      </c>
      <c r="H13" s="20">
        <f>MAR!H5</f>
        <v>86989</v>
      </c>
      <c r="I13" s="20">
        <f t="shared" si="0"/>
        <v>108681</v>
      </c>
    </row>
    <row r="14" spans="1:9" ht="12.75">
      <c r="A14" s="24" t="s">
        <v>57</v>
      </c>
      <c r="B14" s="20">
        <f>APR!B5</f>
        <v>8730</v>
      </c>
      <c r="C14" s="20">
        <f>APR!C5</f>
        <v>52</v>
      </c>
      <c r="D14" s="20">
        <f>APR!D5</f>
        <v>0</v>
      </c>
      <c r="E14" s="20">
        <f>APR!E5</f>
        <v>2534</v>
      </c>
      <c r="F14" s="20">
        <f>APR!F5</f>
        <v>9926</v>
      </c>
      <c r="G14" s="20">
        <f>APR!G5</f>
        <v>379</v>
      </c>
      <c r="H14" s="20">
        <f>APR!H5</f>
        <v>87435</v>
      </c>
      <c r="I14" s="20">
        <f t="shared" si="0"/>
        <v>109056</v>
      </c>
    </row>
    <row r="15" spans="1:9" ht="12.75">
      <c r="A15" s="24" t="s">
        <v>58</v>
      </c>
      <c r="B15" s="20">
        <f>MAY!B5</f>
        <v>8839</v>
      </c>
      <c r="C15" s="20">
        <f>MAY!C5</f>
        <v>32</v>
      </c>
      <c r="D15" s="20">
        <f>MAY!D5</f>
        <v>0</v>
      </c>
      <c r="E15" s="20">
        <f>MAY!E5</f>
        <v>2559</v>
      </c>
      <c r="F15" s="20">
        <f>MAY!F5</f>
        <v>9928</v>
      </c>
      <c r="G15" s="20">
        <f>MAY!G5</f>
        <v>383</v>
      </c>
      <c r="H15" s="20">
        <f>MAY!H5</f>
        <v>87620</v>
      </c>
      <c r="I15" s="20">
        <f t="shared" si="0"/>
        <v>109361</v>
      </c>
    </row>
    <row r="16" spans="1:9" ht="12.75">
      <c r="A16" s="24" t="s">
        <v>59</v>
      </c>
      <c r="B16" s="20">
        <f>JUN!B5</f>
        <v>8629</v>
      </c>
      <c r="C16" s="20">
        <f>JUN!C5</f>
        <v>74</v>
      </c>
      <c r="D16" s="20">
        <f>JUN!D5</f>
        <v>0</v>
      </c>
      <c r="E16" s="20">
        <f>JUN!E5</f>
        <v>2590</v>
      </c>
      <c r="F16" s="20">
        <f>JUN!F5</f>
        <v>9872</v>
      </c>
      <c r="G16" s="20">
        <f>JUN!G5</f>
        <v>380</v>
      </c>
      <c r="H16" s="20">
        <f>JUN!H5</f>
        <v>87843</v>
      </c>
      <c r="I16" s="20">
        <f t="shared" si="0"/>
        <v>109388</v>
      </c>
    </row>
    <row r="17" spans="1:9" ht="12.75">
      <c r="A17" s="17" t="s">
        <v>47</v>
      </c>
      <c r="B17" s="20">
        <f>SUM(B5:B16)/COUNTIF(B5:B16,"&lt;&gt;0")</f>
        <v>9226.083333333334</v>
      </c>
      <c r="C17" s="20">
        <f aca="true" t="shared" si="1" ref="C17:I17">SUM(C5:C16)/COUNTIF(C5:C16,"&lt;&gt;0")</f>
        <v>44.833333333333336</v>
      </c>
      <c r="D17" s="20" t="e">
        <f t="shared" si="1"/>
        <v>#DIV/0!</v>
      </c>
      <c r="E17" s="20">
        <f t="shared" si="1"/>
        <v>2643.6666666666665</v>
      </c>
      <c r="F17" s="20">
        <f t="shared" si="1"/>
        <v>9921.75</v>
      </c>
      <c r="G17" s="20">
        <f t="shared" si="1"/>
        <v>370.1666666666667</v>
      </c>
      <c r="H17" s="20">
        <f t="shared" si="1"/>
        <v>85461.66666666667</v>
      </c>
      <c r="I17" s="20">
        <f t="shared" si="1"/>
        <v>107668.16666666667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JUL!B16</f>
        <v>2897</v>
      </c>
      <c r="C21" s="23">
        <f>JUL!C16</f>
        <v>18</v>
      </c>
      <c r="D21" s="23">
        <f>JUL!D16</f>
        <v>0</v>
      </c>
      <c r="E21" s="23">
        <f>JUL!E16</f>
        <v>2612</v>
      </c>
      <c r="F21" s="23">
        <f>JUL!F16</f>
        <v>9073</v>
      </c>
      <c r="G21" s="23">
        <f>JUL!G16</f>
        <v>306</v>
      </c>
      <c r="H21" s="23">
        <f>JUL!H16</f>
        <v>36858</v>
      </c>
      <c r="I21" s="20">
        <f aca="true" t="shared" si="2" ref="I21:I32">SUM(B21:H21)</f>
        <v>51764</v>
      </c>
    </row>
    <row r="22" spans="1:9" ht="12.75">
      <c r="A22" s="24" t="s">
        <v>49</v>
      </c>
      <c r="B22" s="23">
        <f>AUG!B16</f>
        <v>2946</v>
      </c>
      <c r="C22" s="23">
        <f>AUG!C16</f>
        <v>19</v>
      </c>
      <c r="D22" s="23">
        <f>AUG!D16</f>
        <v>0</v>
      </c>
      <c r="E22" s="23">
        <f>AUG!E16</f>
        <v>2644</v>
      </c>
      <c r="F22" s="23">
        <f>AUG!F16</f>
        <v>9106</v>
      </c>
      <c r="G22" s="23">
        <f>AUG!G16</f>
        <v>316</v>
      </c>
      <c r="H22" s="23">
        <f>AUG!H16</f>
        <v>37397</v>
      </c>
      <c r="I22" s="20">
        <f t="shared" si="2"/>
        <v>52428</v>
      </c>
    </row>
    <row r="23" spans="1:9" ht="12.75">
      <c r="A23" s="24" t="s">
        <v>50</v>
      </c>
      <c r="B23" s="23">
        <f>SEP!B16</f>
        <v>2949</v>
      </c>
      <c r="C23" s="23">
        <f>SEP!C16</f>
        <v>10</v>
      </c>
      <c r="D23" s="23">
        <f>SEP!D16</f>
        <v>0</v>
      </c>
      <c r="E23" s="23">
        <f>SEP!E16</f>
        <v>2666</v>
      </c>
      <c r="F23" s="23">
        <f>SEP!F16</f>
        <v>9104</v>
      </c>
      <c r="G23" s="23">
        <f>SEP!G16</f>
        <v>318</v>
      </c>
      <c r="H23" s="23">
        <f>SEP!H16</f>
        <v>37768</v>
      </c>
      <c r="I23" s="20">
        <f t="shared" si="2"/>
        <v>52815</v>
      </c>
    </row>
    <row r="24" spans="1:9" ht="12.75">
      <c r="A24" s="24" t="s">
        <v>51</v>
      </c>
      <c r="B24" s="23">
        <f>OCT!B16</f>
        <v>2987</v>
      </c>
      <c r="C24" s="23">
        <f>OCT!C16</f>
        <v>15</v>
      </c>
      <c r="D24" s="23">
        <f>OCT!D16</f>
        <v>0</v>
      </c>
      <c r="E24" s="23">
        <f>OCT!E16</f>
        <v>2698</v>
      </c>
      <c r="F24" s="23">
        <f>OCT!F16</f>
        <v>9112</v>
      </c>
      <c r="G24" s="23">
        <f>OCT!G16</f>
        <v>316</v>
      </c>
      <c r="H24" s="23">
        <f>OCT!H16</f>
        <v>38354</v>
      </c>
      <c r="I24" s="20">
        <f t="shared" si="2"/>
        <v>53482</v>
      </c>
    </row>
    <row r="25" spans="1:9" ht="12.75">
      <c r="A25" s="24" t="s">
        <v>52</v>
      </c>
      <c r="B25" s="20">
        <f>NOV!B16</f>
        <v>2973</v>
      </c>
      <c r="C25" s="20">
        <f>NOV!C16</f>
        <v>14</v>
      </c>
      <c r="D25" s="20">
        <f>NOV!D16</f>
        <v>0</v>
      </c>
      <c r="E25" s="20">
        <f>NOV!E16</f>
        <v>2659</v>
      </c>
      <c r="F25" s="20">
        <f>NOV!F16</f>
        <v>9105</v>
      </c>
      <c r="G25" s="20">
        <f>NOV!G16</f>
        <v>320</v>
      </c>
      <c r="H25" s="20">
        <f>NOV!H16</f>
        <v>38553</v>
      </c>
      <c r="I25" s="20">
        <f t="shared" si="2"/>
        <v>53624</v>
      </c>
    </row>
    <row r="26" spans="1:9" ht="12.75">
      <c r="A26" s="24" t="s">
        <v>53</v>
      </c>
      <c r="B26" s="20">
        <f>DEC!B16</f>
        <v>2990</v>
      </c>
      <c r="C26" s="20">
        <f>DEC!C16</f>
        <v>12</v>
      </c>
      <c r="D26" s="20">
        <f>DEC!D16</f>
        <v>0</v>
      </c>
      <c r="E26" s="20">
        <f>DEC!E16</f>
        <v>2700</v>
      </c>
      <c r="F26" s="20">
        <f>DEC!F16</f>
        <v>9092</v>
      </c>
      <c r="G26" s="20">
        <f>DEC!G16</f>
        <v>330</v>
      </c>
      <c r="H26" s="20">
        <f>DEC!H16</f>
        <v>38823</v>
      </c>
      <c r="I26" s="20">
        <f t="shared" si="2"/>
        <v>53947</v>
      </c>
    </row>
    <row r="27" spans="1:9" ht="12.75">
      <c r="A27" s="24" t="s">
        <v>54</v>
      </c>
      <c r="B27" s="20">
        <f>JAN!B16</f>
        <v>2970</v>
      </c>
      <c r="C27" s="20">
        <f>JAN!C16</f>
        <v>10</v>
      </c>
      <c r="D27" s="20">
        <f>JAN!D16</f>
        <v>0</v>
      </c>
      <c r="E27" s="20">
        <f>JAN!E16</f>
        <v>2713</v>
      </c>
      <c r="F27" s="20">
        <f>JAN!F16</f>
        <v>9107</v>
      </c>
      <c r="G27" s="20">
        <f>JAN!G16</f>
        <v>325</v>
      </c>
      <c r="H27" s="20">
        <f>JAN!H16</f>
        <v>39196</v>
      </c>
      <c r="I27" s="20">
        <f t="shared" si="2"/>
        <v>54321</v>
      </c>
    </row>
    <row r="28" spans="1:9" ht="12.75">
      <c r="A28" s="24" t="s">
        <v>55</v>
      </c>
      <c r="B28" s="20">
        <f>FEB!B16</f>
        <v>2924</v>
      </c>
      <c r="C28" s="20">
        <f>FEB!C16</f>
        <v>7</v>
      </c>
      <c r="D28" s="20">
        <f>FEB!D16</f>
        <v>0</v>
      </c>
      <c r="E28" s="20">
        <f>FEB!E16</f>
        <v>2512</v>
      </c>
      <c r="F28" s="20">
        <f>FEB!F16</f>
        <v>9095</v>
      </c>
      <c r="G28" s="20">
        <f>FEB!G16</f>
        <v>327</v>
      </c>
      <c r="H28" s="20">
        <f>FEB!H16</f>
        <v>39429</v>
      </c>
      <c r="I28" s="20">
        <f t="shared" si="2"/>
        <v>54294</v>
      </c>
    </row>
    <row r="29" spans="1:9" ht="12.75">
      <c r="A29" s="24" t="s">
        <v>56</v>
      </c>
      <c r="B29" s="20">
        <f>MAR!B16</f>
        <v>2811</v>
      </c>
      <c r="C29" s="20">
        <f>MAR!C16</f>
        <v>10</v>
      </c>
      <c r="D29" s="20">
        <f>MAR!D16</f>
        <v>0</v>
      </c>
      <c r="E29" s="20">
        <f>MAR!E16</f>
        <v>2456</v>
      </c>
      <c r="F29" s="20">
        <f>MAR!F16</f>
        <v>9096</v>
      </c>
      <c r="G29" s="20">
        <f>MAR!G16</f>
        <v>329</v>
      </c>
      <c r="H29" s="20">
        <f>MAR!H16</f>
        <v>39785</v>
      </c>
      <c r="I29" s="20">
        <f t="shared" si="2"/>
        <v>54487</v>
      </c>
    </row>
    <row r="30" spans="1:9" ht="12.75">
      <c r="A30" s="24" t="s">
        <v>57</v>
      </c>
      <c r="B30" s="20">
        <f>APR!B16</f>
        <v>2765</v>
      </c>
      <c r="C30" s="20">
        <f>APR!C16</f>
        <v>16</v>
      </c>
      <c r="D30" s="20">
        <f>APR!D16</f>
        <v>0</v>
      </c>
      <c r="E30" s="20">
        <f>APR!E16</f>
        <v>2492</v>
      </c>
      <c r="F30" s="20">
        <f>APR!F16</f>
        <v>9112</v>
      </c>
      <c r="G30" s="20">
        <f>APR!G16</f>
        <v>335</v>
      </c>
      <c r="H30" s="20">
        <f>APR!H16</f>
        <v>40011</v>
      </c>
      <c r="I30" s="20">
        <f t="shared" si="2"/>
        <v>54731</v>
      </c>
    </row>
    <row r="31" spans="1:9" ht="12.75">
      <c r="A31" s="24" t="s">
        <v>58</v>
      </c>
      <c r="B31" s="20">
        <f>MAY!B16</f>
        <v>2778</v>
      </c>
      <c r="C31" s="20">
        <f>MAY!C16</f>
        <v>9</v>
      </c>
      <c r="D31" s="20">
        <f>MAY!D16</f>
        <v>0</v>
      </c>
      <c r="E31" s="20">
        <f>MAY!E16</f>
        <v>2511</v>
      </c>
      <c r="F31" s="20">
        <f>MAY!F16</f>
        <v>9107</v>
      </c>
      <c r="G31" s="20">
        <f>MAY!G16</f>
        <v>336</v>
      </c>
      <c r="H31" s="20">
        <f>MAY!H16</f>
        <v>40139</v>
      </c>
      <c r="I31" s="20">
        <f t="shared" si="2"/>
        <v>54880</v>
      </c>
    </row>
    <row r="32" spans="1:9" ht="12.75">
      <c r="A32" s="24" t="s">
        <v>59</v>
      </c>
      <c r="B32" s="20">
        <f>JUN!B16</f>
        <v>2705</v>
      </c>
      <c r="C32" s="20">
        <f>JUN!C16</f>
        <v>19</v>
      </c>
      <c r="D32" s="20">
        <f>JUN!D16</f>
        <v>0</v>
      </c>
      <c r="E32" s="20">
        <f>JUN!E16</f>
        <v>2541</v>
      </c>
      <c r="F32" s="20">
        <f>JUN!F16</f>
        <v>9069</v>
      </c>
      <c r="G32" s="20">
        <f>JUN!G16</f>
        <v>334</v>
      </c>
      <c r="H32" s="20">
        <f>JUN!H16</f>
        <v>40242</v>
      </c>
      <c r="I32" s="20">
        <f t="shared" si="2"/>
        <v>54910</v>
      </c>
    </row>
    <row r="33" spans="1:9" ht="12.75">
      <c r="A33" s="17" t="s">
        <v>47</v>
      </c>
      <c r="B33" s="20">
        <f>SUM(B21:B32)/COUNTIF(B21:B32,"&lt;&gt;0")</f>
        <v>2891.25</v>
      </c>
      <c r="C33" s="20">
        <f aca="true" t="shared" si="3" ref="C33:I33">SUM(C21:C32)/COUNTIF(C21:C32,"&lt;&gt;0")</f>
        <v>13.25</v>
      </c>
      <c r="D33" s="20" t="e">
        <f t="shared" si="3"/>
        <v>#DIV/0!</v>
      </c>
      <c r="E33" s="20">
        <f t="shared" si="3"/>
        <v>2600.3333333333335</v>
      </c>
      <c r="F33" s="20">
        <f t="shared" si="3"/>
        <v>9098.166666666666</v>
      </c>
      <c r="G33" s="20">
        <f t="shared" si="3"/>
        <v>324.3333333333333</v>
      </c>
      <c r="H33" s="20">
        <f t="shared" si="3"/>
        <v>38879.583333333336</v>
      </c>
      <c r="I33" s="20">
        <f t="shared" si="3"/>
        <v>53806.916666666664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JUL!B27</f>
        <v>1992652</v>
      </c>
      <c r="C37" s="20">
        <f>JUL!C27</f>
        <v>16685</v>
      </c>
      <c r="D37" s="20">
        <f>JUL!D27</f>
        <v>0</v>
      </c>
      <c r="E37" s="20">
        <f>JUL!E27</f>
        <v>770357</v>
      </c>
      <c r="F37" s="20">
        <f>JUL!F27</f>
        <v>2007562</v>
      </c>
      <c r="G37" s="20">
        <f>JUL!G27</f>
        <v>100312</v>
      </c>
      <c r="H37" s="20">
        <f>JUL!H27</f>
        <v>17213291</v>
      </c>
      <c r="I37" s="20">
        <f aca="true" t="shared" si="4" ref="I37:I48">SUM(B37:H37)</f>
        <v>22100859</v>
      </c>
    </row>
    <row r="38" spans="1:9" ht="12.75">
      <c r="A38" s="24" t="s">
        <v>49</v>
      </c>
      <c r="B38" s="20">
        <f>AUG!B27</f>
        <v>2020117</v>
      </c>
      <c r="C38" s="20">
        <f>AUG!C27</f>
        <v>14285</v>
      </c>
      <c r="D38" s="20">
        <f>AUG!D27</f>
        <v>0</v>
      </c>
      <c r="E38" s="20">
        <f>AUG!E27</f>
        <v>778731</v>
      </c>
      <c r="F38" s="20">
        <f>AUG!F27</f>
        <v>2008197</v>
      </c>
      <c r="G38" s="20">
        <f>AUG!G27</f>
        <v>104926</v>
      </c>
      <c r="H38" s="20">
        <f>AUG!H27</f>
        <v>17412209</v>
      </c>
      <c r="I38" s="20">
        <f t="shared" si="4"/>
        <v>22338465</v>
      </c>
    </row>
    <row r="39" spans="1:9" ht="12.75">
      <c r="A39" s="24" t="s">
        <v>50</v>
      </c>
      <c r="B39" s="20">
        <f>SEP!B27</f>
        <v>2025378</v>
      </c>
      <c r="C39" s="20">
        <f>SEP!C27</f>
        <v>8309</v>
      </c>
      <c r="D39" s="20">
        <f>SEP!D27</f>
        <v>0</v>
      </c>
      <c r="E39" s="20">
        <f>SEP!E27</f>
        <v>782523</v>
      </c>
      <c r="F39" s="20">
        <f>SEP!F27</f>
        <v>2007173</v>
      </c>
      <c r="G39" s="20">
        <f>SEP!G27</f>
        <v>105463</v>
      </c>
      <c r="H39" s="20">
        <f>SEP!H27</f>
        <v>17548704</v>
      </c>
      <c r="I39" s="20">
        <f t="shared" si="4"/>
        <v>22477550</v>
      </c>
    </row>
    <row r="40" spans="1:9" ht="12.75">
      <c r="A40" s="24" t="s">
        <v>51</v>
      </c>
      <c r="B40" s="20">
        <f>OCT!B27</f>
        <v>2115982</v>
      </c>
      <c r="C40" s="20">
        <f>OCT!C27</f>
        <v>11980</v>
      </c>
      <c r="D40" s="20">
        <f>OCT!D27</f>
        <v>0</v>
      </c>
      <c r="E40" s="20">
        <f>OCT!E27</f>
        <v>808947</v>
      </c>
      <c r="F40" s="20">
        <f>OCT!F27</f>
        <v>2081897</v>
      </c>
      <c r="G40" s="20">
        <f>OCT!G27</f>
        <v>106767</v>
      </c>
      <c r="H40" s="20">
        <f>OCT!H27</f>
        <v>18255029</v>
      </c>
      <c r="I40" s="20">
        <f t="shared" si="4"/>
        <v>23380602</v>
      </c>
    </row>
    <row r="41" spans="1:9" ht="12.75">
      <c r="A41" s="24" t="s">
        <v>52</v>
      </c>
      <c r="B41" s="20">
        <f>NOV!B27</f>
        <v>209</v>
      </c>
      <c r="C41" s="20">
        <f>NOV!C27</f>
        <v>11183</v>
      </c>
      <c r="D41" s="20">
        <f>NOV!D27</f>
        <v>0</v>
      </c>
      <c r="E41" s="20">
        <f>NOV!E27</f>
        <v>799422</v>
      </c>
      <c r="F41" s="20">
        <f>NOV!F27</f>
        <v>2073896</v>
      </c>
      <c r="G41" s="20">
        <f>NOV!G27</f>
        <v>108245</v>
      </c>
      <c r="H41" s="20">
        <f>NOV!H27</f>
        <v>18334345</v>
      </c>
      <c r="I41" s="20">
        <f t="shared" si="4"/>
        <v>21327300</v>
      </c>
    </row>
    <row r="42" spans="1:9" ht="12.75">
      <c r="A42" s="24" t="s">
        <v>53</v>
      </c>
      <c r="B42" s="20">
        <f>DEC!B27</f>
        <v>2096942</v>
      </c>
      <c r="C42" s="20">
        <f>DEC!C27</f>
        <v>10277</v>
      </c>
      <c r="D42" s="20">
        <f>DEC!D27</f>
        <v>0</v>
      </c>
      <c r="E42" s="20">
        <f>DEC!E27</f>
        <v>808621</v>
      </c>
      <c r="F42" s="20">
        <f>DEC!F27</f>
        <v>2074246</v>
      </c>
      <c r="G42" s="20">
        <f>DEC!G27</f>
        <v>111394</v>
      </c>
      <c r="H42" s="20">
        <f>DEC!H27</f>
        <v>18359027</v>
      </c>
      <c r="I42" s="20">
        <f t="shared" si="4"/>
        <v>23460507</v>
      </c>
    </row>
    <row r="43" spans="1:9" ht="12.75">
      <c r="A43" s="24" t="s">
        <v>54</v>
      </c>
      <c r="B43" s="20">
        <f>JAN!B27</f>
        <v>2068432</v>
      </c>
      <c r="C43" s="20">
        <f>JAN!C27</f>
        <v>7445</v>
      </c>
      <c r="D43" s="20">
        <f>JAN!D27</f>
        <v>0</v>
      </c>
      <c r="E43" s="20">
        <f>JAN!E27</f>
        <v>810795</v>
      </c>
      <c r="F43" s="20">
        <f>JAN!F27</f>
        <v>2029853</v>
      </c>
      <c r="G43" s="20">
        <f>JAN!G27</f>
        <v>109445</v>
      </c>
      <c r="H43" s="20">
        <f>JAN!H27</f>
        <v>18409940</v>
      </c>
      <c r="I43" s="20">
        <f t="shared" si="4"/>
        <v>23435910</v>
      </c>
    </row>
    <row r="44" spans="1:9" ht="12.75">
      <c r="A44" s="24" t="s">
        <v>55</v>
      </c>
      <c r="B44" s="20">
        <f>FEB!B27</f>
        <v>2039882</v>
      </c>
      <c r="C44" s="20">
        <f>FEB!C27</f>
        <v>5460</v>
      </c>
      <c r="D44" s="20">
        <f>FEB!D27</f>
        <v>0</v>
      </c>
      <c r="E44" s="20">
        <f>FEB!E27</f>
        <v>769312</v>
      </c>
      <c r="F44" s="20">
        <f>FEB!F27</f>
        <v>2029740</v>
      </c>
      <c r="G44" s="20">
        <f>FEB!G27</f>
        <v>110025</v>
      </c>
      <c r="H44" s="20">
        <f>FEB!H27</f>
        <v>18510660</v>
      </c>
      <c r="I44" s="20">
        <f t="shared" si="4"/>
        <v>23465079</v>
      </c>
    </row>
    <row r="45" spans="1:9" ht="12.75">
      <c r="A45" s="24" t="s">
        <v>56</v>
      </c>
      <c r="B45" s="20">
        <f>MAR!B27</f>
        <v>1948923</v>
      </c>
      <c r="C45" s="20">
        <f>MAR!C27</f>
        <v>7577</v>
      </c>
      <c r="D45" s="20">
        <f>MAR!D27</f>
        <v>0</v>
      </c>
      <c r="E45" s="20">
        <f>MAR!E27</f>
        <v>745783</v>
      </c>
      <c r="F45" s="20">
        <f>MAR!F27</f>
        <v>2029223</v>
      </c>
      <c r="G45" s="20">
        <f>MAR!G27</f>
        <v>110747</v>
      </c>
      <c r="H45" s="20">
        <f>MAR!H27</f>
        <v>18664098</v>
      </c>
      <c r="I45" s="20">
        <f t="shared" si="4"/>
        <v>23506351</v>
      </c>
    </row>
    <row r="46" spans="1:9" ht="12.75">
      <c r="A46" s="24" t="s">
        <v>57</v>
      </c>
      <c r="B46" s="20">
        <f>APR!B27</f>
        <v>1913855</v>
      </c>
      <c r="C46" s="20">
        <f>APR!C27</f>
        <v>12590</v>
      </c>
      <c r="D46" s="20">
        <f>APR!D27</f>
        <v>0</v>
      </c>
      <c r="E46" s="20">
        <f>APR!E27</f>
        <v>758220</v>
      </c>
      <c r="F46" s="20">
        <f>APR!F27</f>
        <v>2048448</v>
      </c>
      <c r="G46" s="20">
        <f>APR!G27</f>
        <v>111262</v>
      </c>
      <c r="H46" s="20">
        <f>APR!H27</f>
        <v>18802287</v>
      </c>
      <c r="I46" s="20">
        <f t="shared" si="4"/>
        <v>23646662</v>
      </c>
    </row>
    <row r="47" spans="1:9" ht="12.75">
      <c r="A47" s="24" t="s">
        <v>58</v>
      </c>
      <c r="B47" s="20">
        <f>MAY!B27</f>
        <v>1939439</v>
      </c>
      <c r="C47" s="20">
        <f>MAY!C27</f>
        <v>7254</v>
      </c>
      <c r="D47" s="20">
        <f>MAY!D27</f>
        <v>0</v>
      </c>
      <c r="E47" s="20">
        <f>MAY!E27</f>
        <v>763649</v>
      </c>
      <c r="F47" s="20">
        <f>MAY!F27</f>
        <v>2039793</v>
      </c>
      <c r="G47" s="20">
        <f>MAY!G27</f>
        <v>112535</v>
      </c>
      <c r="H47" s="20">
        <f>MAY!H27</f>
        <v>18842602</v>
      </c>
      <c r="I47" s="20">
        <f t="shared" si="4"/>
        <v>23705272</v>
      </c>
    </row>
    <row r="48" spans="1:9" ht="12.75">
      <c r="A48" s="24" t="s">
        <v>59</v>
      </c>
      <c r="B48" s="20">
        <f>JUN!B27</f>
        <v>1890974</v>
      </c>
      <c r="C48" s="20">
        <f>JUN!C27</f>
        <v>17730</v>
      </c>
      <c r="D48" s="20">
        <f>JUN!D27</f>
        <v>0</v>
      </c>
      <c r="E48" s="20">
        <f>JUN!E27</f>
        <v>772126</v>
      </c>
      <c r="F48" s="20">
        <f>JUN!F27</f>
        <v>2026571</v>
      </c>
      <c r="G48" s="20">
        <f>JUN!G27</f>
        <v>111899</v>
      </c>
      <c r="H48" s="20">
        <f>JUN!H27</f>
        <v>18914473</v>
      </c>
      <c r="I48" s="20">
        <f t="shared" si="4"/>
        <v>23733773</v>
      </c>
    </row>
    <row r="49" spans="1:9" ht="12.75">
      <c r="A49" s="17" t="s">
        <v>47</v>
      </c>
      <c r="B49" s="20">
        <f>SUM(B37:B48)/COUNTIF(B37:B48,"&lt;&gt;0")</f>
        <v>1837732.0833333333</v>
      </c>
      <c r="C49" s="20">
        <f aca="true" t="shared" si="5" ref="C49:I49">SUM(C37:C48)/COUNTIF(C37:C48,"&lt;&gt;0")</f>
        <v>10897.916666666666</v>
      </c>
      <c r="D49" s="20" t="e">
        <f t="shared" si="5"/>
        <v>#DIV/0!</v>
      </c>
      <c r="E49" s="20">
        <f t="shared" si="5"/>
        <v>780707.1666666666</v>
      </c>
      <c r="F49" s="20">
        <f t="shared" si="5"/>
        <v>2038049.9166666667</v>
      </c>
      <c r="G49" s="20">
        <f t="shared" si="5"/>
        <v>108585</v>
      </c>
      <c r="H49" s="20">
        <f t="shared" si="5"/>
        <v>18272222.083333332</v>
      </c>
      <c r="I49" s="20">
        <f t="shared" si="5"/>
        <v>23048194.166666668</v>
      </c>
    </row>
    <row r="53" ht="12.75">
      <c r="A53" s="18" t="s">
        <v>66</v>
      </c>
    </row>
    <row r="54" ht="12.75">
      <c r="A54" s="18"/>
    </row>
    <row r="55" spans="3:13" ht="12.75">
      <c r="C55" s="44" t="s">
        <v>19</v>
      </c>
      <c r="D55" s="45"/>
      <c r="E55" s="46"/>
      <c r="G55" s="44" t="s">
        <v>23</v>
      </c>
      <c r="H55" s="45"/>
      <c r="I55" s="46"/>
      <c r="K55" s="44" t="s">
        <v>24</v>
      </c>
      <c r="L55" s="45"/>
      <c r="M55" s="46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JUL!D42</f>
        <v>51764</v>
      </c>
      <c r="D58" s="29">
        <f>JUL!D43</f>
        <v>104002</v>
      </c>
      <c r="E58" s="31">
        <f>JUL!D44</f>
        <v>2.0091569430492235</v>
      </c>
      <c r="G58" s="29">
        <f>JUL!D47</f>
        <v>36858</v>
      </c>
      <c r="H58" s="29">
        <f>JUL!D48</f>
        <v>81660</v>
      </c>
      <c r="I58" s="31">
        <f>JUL!D49</f>
        <v>2.21552987139834</v>
      </c>
      <c r="K58" s="29">
        <f>JUL!D52</f>
        <v>14906</v>
      </c>
      <c r="L58" s="29">
        <f>JUL!D53</f>
        <v>22342</v>
      </c>
      <c r="M58" s="31">
        <f>JUL!D54</f>
        <v>1.4988595196565142</v>
      </c>
    </row>
    <row r="59" spans="1:13" ht="12.75">
      <c r="A59" s="24" t="s">
        <v>49</v>
      </c>
      <c r="C59" s="29">
        <f>AUG!D42</f>
        <v>52428</v>
      </c>
      <c r="D59" s="29">
        <f>AUG!D43</f>
        <v>105369</v>
      </c>
      <c r="E59" s="31">
        <f>AUG!D44</f>
        <v>2.0097848477912565</v>
      </c>
      <c r="G59" s="29">
        <f>AUG!D47</f>
        <v>37397</v>
      </c>
      <c r="H59" s="29">
        <f>AUG!D48</f>
        <v>82864</v>
      </c>
      <c r="I59" s="31">
        <f>AUG!D49</f>
        <v>2.215792710645239</v>
      </c>
      <c r="K59" s="29">
        <f>AUG!D52</f>
        <v>15031</v>
      </c>
      <c r="L59" s="29">
        <f>AUG!D53</f>
        <v>22505</v>
      </c>
      <c r="M59" s="31">
        <f>AUG!D54</f>
        <v>1.4972390393187414</v>
      </c>
    </row>
    <row r="60" spans="1:13" ht="12.75">
      <c r="A60" s="24" t="s">
        <v>50</v>
      </c>
      <c r="C60" s="29">
        <f>SEP!D42</f>
        <v>52815</v>
      </c>
      <c r="D60" s="29">
        <f>SEP!D43</f>
        <v>106157</v>
      </c>
      <c r="E60" s="31">
        <f>SEP!D44</f>
        <v>2.0099782258827985</v>
      </c>
      <c r="G60" s="29">
        <f>SEP!D47</f>
        <v>37768</v>
      </c>
      <c r="H60" s="29">
        <f>SEP!D48</f>
        <v>83639</v>
      </c>
      <c r="I60" s="31">
        <f>SEP!D49</f>
        <v>2.2145467062063124</v>
      </c>
      <c r="K60" s="29">
        <f>SEP!D52</f>
        <v>15047</v>
      </c>
      <c r="L60" s="29">
        <f>SEP!D53</f>
        <v>22518</v>
      </c>
      <c r="M60" s="31">
        <f>SEP!D54</f>
        <v>1.4965109324117765</v>
      </c>
    </row>
    <row r="61" spans="1:13" ht="12.75">
      <c r="A61" s="24" t="s">
        <v>51</v>
      </c>
      <c r="C61" s="29">
        <f>OCT!D42</f>
        <v>53482</v>
      </c>
      <c r="D61" s="29">
        <f>OCT!D43</f>
        <v>107237</v>
      </c>
      <c r="E61" s="31">
        <f>OCT!D44</f>
        <v>2.005104521147302</v>
      </c>
      <c r="G61" s="29">
        <f>OCT!D47</f>
        <v>38354</v>
      </c>
      <c r="H61" s="29">
        <f>OCT!D48</f>
        <v>84547</v>
      </c>
      <c r="I61" s="31">
        <f>OCT!D49</f>
        <v>2.204385461751056</v>
      </c>
      <c r="K61" s="29">
        <f>OCT!D52</f>
        <v>15128</v>
      </c>
      <c r="L61" s="29">
        <f>OCT!D53</f>
        <v>22690</v>
      </c>
      <c r="M61" s="31">
        <f>OCT!D54</f>
        <v>1.499867794817557</v>
      </c>
    </row>
    <row r="62" spans="1:13" ht="12.75">
      <c r="A62" s="24" t="s">
        <v>52</v>
      </c>
      <c r="C62" s="29">
        <f>NOV!D42</f>
        <v>53624</v>
      </c>
      <c r="D62" s="29">
        <f>NOV!D43</f>
        <v>107597</v>
      </c>
      <c r="E62" s="31">
        <f>NOV!D44</f>
        <v>2.006508279874683</v>
      </c>
      <c r="G62" s="29">
        <f>NOV!D47</f>
        <v>38553</v>
      </c>
      <c r="H62" s="29">
        <f>NOV!D48</f>
        <v>85038</v>
      </c>
      <c r="I62" s="31">
        <f>NOV!D49</f>
        <v>2.2057427437553496</v>
      </c>
      <c r="K62" s="29">
        <f>NOV!D52</f>
        <v>15071</v>
      </c>
      <c r="L62" s="29">
        <f>NOV!D53</f>
        <v>22559</v>
      </c>
      <c r="M62" s="31">
        <f>NOV!D54</f>
        <v>1.4968482516090504</v>
      </c>
    </row>
    <row r="63" spans="1:13" ht="12.75">
      <c r="A63" s="24" t="s">
        <v>53</v>
      </c>
      <c r="C63" s="29">
        <f>DEC!D42</f>
        <v>53947</v>
      </c>
      <c r="D63" s="29">
        <f>DEC!D43</f>
        <v>108066</v>
      </c>
      <c r="E63" s="31">
        <f>DEC!D44</f>
        <v>2.0031883144567817</v>
      </c>
      <c r="G63" s="29">
        <f>DEC!D47</f>
        <v>38823</v>
      </c>
      <c r="H63" s="29">
        <f>DEC!D48</f>
        <v>85458</v>
      </c>
      <c r="I63" s="31">
        <f>DEC!D49</f>
        <v>2.2012209257398965</v>
      </c>
      <c r="K63" s="29">
        <f>DEC!D52</f>
        <v>15124</v>
      </c>
      <c r="L63" s="29">
        <f>DEC!D53</f>
        <v>22608</v>
      </c>
      <c r="M63" s="31">
        <f>DEC!D54</f>
        <v>1.4948426342237504</v>
      </c>
    </row>
    <row r="64" spans="1:13" ht="12.75">
      <c r="A64" s="24" t="s">
        <v>54</v>
      </c>
      <c r="C64" s="29">
        <f>JAN!D42</f>
        <v>54321</v>
      </c>
      <c r="D64" s="29">
        <f>JAN!D43</f>
        <v>108612</v>
      </c>
      <c r="E64" s="31">
        <f>JAN!D44</f>
        <v>1.9994477273982438</v>
      </c>
      <c r="G64" s="29">
        <f>JAN!D47</f>
        <v>39196</v>
      </c>
      <c r="H64" s="29">
        <f>JAN!D48</f>
        <v>86088</v>
      </c>
      <c r="I64" s="31">
        <f>JAN!D49</f>
        <v>2.19634656597612</v>
      </c>
      <c r="K64" s="29">
        <f>JAN!D52</f>
        <v>15125</v>
      </c>
      <c r="L64" s="29">
        <f>JAN!D53</f>
        <v>22524</v>
      </c>
      <c r="M64" s="31">
        <f>JAN!D54</f>
        <v>1.489190082644628</v>
      </c>
    </row>
    <row r="65" spans="1:13" ht="12.75">
      <c r="A65" s="24" t="s">
        <v>55</v>
      </c>
      <c r="C65" s="29">
        <f>FEB!D42</f>
        <v>54294</v>
      </c>
      <c r="D65" s="29">
        <f>FEB!D43</f>
        <v>108492</v>
      </c>
      <c r="E65" s="31">
        <f>FEB!D44</f>
        <v>1.9982318488230744</v>
      </c>
      <c r="G65" s="29">
        <f>FEB!D47</f>
        <v>39429</v>
      </c>
      <c r="H65" s="29">
        <f>FEB!D48</f>
        <v>86359</v>
      </c>
      <c r="I65" s="31">
        <f>FEB!D49</f>
        <v>2.190240685789647</v>
      </c>
      <c r="K65" s="29">
        <f>FEB!D52</f>
        <v>14865</v>
      </c>
      <c r="L65" s="29">
        <f>FEB!D53</f>
        <v>22133</v>
      </c>
      <c r="M65" s="31">
        <f>FEB!D54</f>
        <v>1.4889337369660276</v>
      </c>
    </row>
    <row r="66" spans="1:13" ht="12.75">
      <c r="A66" s="24" t="s">
        <v>56</v>
      </c>
      <c r="C66" s="29">
        <f>MAR!D42</f>
        <v>54487</v>
      </c>
      <c r="D66" s="29">
        <f>MAR!D43</f>
        <v>108681</v>
      </c>
      <c r="E66" s="31">
        <f>MAR!D44</f>
        <v>1.9946225705214087</v>
      </c>
      <c r="G66" s="29">
        <f>MAR!D47</f>
        <v>39785</v>
      </c>
      <c r="H66" s="29">
        <f>MAR!D48</f>
        <v>86989</v>
      </c>
      <c r="I66" s="31">
        <f>MAR!D49</f>
        <v>2.186477315571195</v>
      </c>
      <c r="K66" s="29">
        <f>MAR!D52</f>
        <v>14702</v>
      </c>
      <c r="L66" s="29">
        <f>MAR!D53</f>
        <v>21692</v>
      </c>
      <c r="M66" s="31">
        <f>MAR!D54</f>
        <v>1.4754455176166508</v>
      </c>
    </row>
    <row r="67" spans="1:13" ht="12.75">
      <c r="A67" s="24" t="s">
        <v>57</v>
      </c>
      <c r="C67" s="29">
        <f>APR!D42</f>
        <v>54731</v>
      </c>
      <c r="D67" s="29">
        <f>APR!D43</f>
        <v>109056</v>
      </c>
      <c r="E67" s="31">
        <f>APR!D44</f>
        <v>1.9925819005682337</v>
      </c>
      <c r="G67" s="29">
        <f>APR!D47</f>
        <v>40011</v>
      </c>
      <c r="H67" s="29">
        <f>APR!D48</f>
        <v>87435</v>
      </c>
      <c r="I67" s="31">
        <f>APR!D49</f>
        <v>2.18527404963635</v>
      </c>
      <c r="K67" s="29">
        <f>APR!D52</f>
        <v>14720</v>
      </c>
      <c r="L67" s="29">
        <f>APR!D53</f>
        <v>21621</v>
      </c>
      <c r="M67" s="31">
        <f>APR!D54</f>
        <v>1.4688179347826087</v>
      </c>
    </row>
    <row r="68" spans="1:13" ht="12.75">
      <c r="A68" s="24" t="s">
        <v>58</v>
      </c>
      <c r="C68" s="29">
        <f>MAY!D42</f>
        <v>54880</v>
      </c>
      <c r="D68" s="29">
        <f>MAY!D43</f>
        <v>109361</v>
      </c>
      <c r="E68" s="31">
        <f>MAY!D44</f>
        <v>1.9927295918367347</v>
      </c>
      <c r="G68" s="29">
        <f>MAY!D47</f>
        <v>40139</v>
      </c>
      <c r="H68" s="29">
        <f>MAY!D48</f>
        <v>87620</v>
      </c>
      <c r="I68" s="31">
        <f>MAY!D49</f>
        <v>2.18291437255537</v>
      </c>
      <c r="K68" s="29">
        <f>MAY!D52</f>
        <v>14741</v>
      </c>
      <c r="L68" s="29">
        <f>MAY!D53</f>
        <v>21741</v>
      </c>
      <c r="M68" s="31">
        <f>MAY!D54</f>
        <v>1.4748660199443728</v>
      </c>
    </row>
    <row r="69" spans="1:13" ht="12.75">
      <c r="A69" s="24" t="s">
        <v>59</v>
      </c>
      <c r="C69" s="29">
        <f>JUN!D42</f>
        <v>54910</v>
      </c>
      <c r="D69" s="29">
        <f>JUN!D43</f>
        <v>109388</v>
      </c>
      <c r="E69" s="31">
        <f>JUN!D44</f>
        <v>1.992132580586414</v>
      </c>
      <c r="G69" s="29">
        <f>JUN!D47</f>
        <v>40242</v>
      </c>
      <c r="H69" s="29">
        <f>JUN!D48</f>
        <v>87843</v>
      </c>
      <c r="I69" s="31">
        <f>JUN!D49</f>
        <v>2.1828686446995675</v>
      </c>
      <c r="K69" s="29">
        <f>JUN!D52</f>
        <v>14668</v>
      </c>
      <c r="L69" s="29">
        <f>JUN!D53</f>
        <v>21545</v>
      </c>
      <c r="M69" s="31">
        <f>JUN!D54</f>
        <v>1.4688437414780475</v>
      </c>
    </row>
    <row r="70" spans="1:13" ht="12.75">
      <c r="A70" s="30" t="s">
        <v>47</v>
      </c>
      <c r="C70" s="20">
        <f>SUM(C58:C69)/COUNTIF(C58:C69,"&lt;&gt;0")</f>
        <v>53806.916666666664</v>
      </c>
      <c r="D70" s="20">
        <f>SUM(D58:D69)/COUNTIF(D58:D69,"&lt;&gt;0")</f>
        <v>107668.16666666667</v>
      </c>
      <c r="E70" s="31">
        <f>D70/C70</f>
        <v>2.0010097834386227</v>
      </c>
      <c r="G70" s="20">
        <f>SUM(G58:G69)/COUNTIF(G58:G69,"&lt;&gt;0")</f>
        <v>38879.583333333336</v>
      </c>
      <c r="H70" s="20">
        <f>SUM(H58:H69)/COUNTIF(H58:H69,"&lt;&gt;0")</f>
        <v>85461.66666666667</v>
      </c>
      <c r="I70" s="31">
        <f>H70/G70</f>
        <v>2.198111691011778</v>
      </c>
      <c r="K70" s="20">
        <f>SUM(K58:K69)/COUNTIF(K58:K69,"&lt;&gt;0")</f>
        <v>14927.333333333334</v>
      </c>
      <c r="L70" s="20">
        <f>SUM(L58:L69)/COUNTIF(L58:L69,"&lt;&gt;0")</f>
        <v>22206.5</v>
      </c>
      <c r="M70" s="31">
        <f>L70/K70</f>
        <v>1.4876401232638112</v>
      </c>
    </row>
    <row r="72" ht="12.75" customHeight="1"/>
    <row r="73" spans="1:13" ht="12.75" customHeight="1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6" ht="12.75">
      <c r="A76" s="18" t="s">
        <v>67</v>
      </c>
    </row>
    <row r="78" spans="2:12" ht="12.75">
      <c r="B78" s="44" t="s">
        <v>43</v>
      </c>
      <c r="C78" s="45"/>
      <c r="D78" s="46"/>
      <c r="F78" s="44" t="s">
        <v>4</v>
      </c>
      <c r="G78" s="45"/>
      <c r="H78" s="46"/>
      <c r="J78" s="44" t="s">
        <v>63</v>
      </c>
      <c r="K78" s="45"/>
      <c r="L78" s="46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JUL!D61</f>
        <v>14906</v>
      </c>
      <c r="C81" s="29">
        <f>JUL!D62</f>
        <v>22342</v>
      </c>
      <c r="D81" s="31">
        <f>JUL!D63</f>
        <v>1.4988595196565142</v>
      </c>
      <c r="F81" s="29">
        <f>JUL!D66</f>
        <v>9379</v>
      </c>
      <c r="G81" s="29">
        <f>JUL!D67</f>
        <v>10269</v>
      </c>
      <c r="H81" s="31">
        <f>JUL!D68</f>
        <v>1.0948928457191598</v>
      </c>
      <c r="J81" s="29">
        <f>JUL!D71</f>
        <v>2897</v>
      </c>
      <c r="K81" s="29">
        <f>JUL!D72</f>
        <v>9347</v>
      </c>
      <c r="L81" s="31">
        <f>JUL!D73</f>
        <v>3.226441146013117</v>
      </c>
    </row>
    <row r="82" spans="1:12" ht="12.75">
      <c r="A82" s="24" t="s">
        <v>49</v>
      </c>
      <c r="B82" s="29">
        <f>AUG!D61</f>
        <v>15031</v>
      </c>
      <c r="C82" s="29">
        <f>AUG!D62</f>
        <v>22505</v>
      </c>
      <c r="D82" s="31">
        <f>AUG!D63</f>
        <v>1.4972390393187414</v>
      </c>
      <c r="F82" s="29">
        <f>AUG!D66</f>
        <v>9422</v>
      </c>
      <c r="G82" s="29">
        <f>AUG!D67</f>
        <v>10318</v>
      </c>
      <c r="H82" s="31">
        <f>AUG!D68</f>
        <v>1.0950965824665677</v>
      </c>
      <c r="J82" s="29">
        <f>AUG!D71</f>
        <v>2946</v>
      </c>
      <c r="K82" s="29">
        <f>AUG!D72</f>
        <v>9442</v>
      </c>
      <c r="L82" s="31">
        <f>AUG!D73</f>
        <v>3.205023761031908</v>
      </c>
    </row>
    <row r="83" spans="1:12" ht="12.75">
      <c r="A83" s="24" t="s">
        <v>50</v>
      </c>
      <c r="B83" s="29">
        <f>SEP!D61</f>
        <v>15047</v>
      </c>
      <c r="C83" s="29">
        <f>SEP!D62</f>
        <v>22518</v>
      </c>
      <c r="D83" s="31">
        <f>SEP!D63</f>
        <v>1.4965109324117765</v>
      </c>
      <c r="F83" s="29">
        <f>SEP!D66</f>
        <v>9422</v>
      </c>
      <c r="G83" s="29">
        <f>SEP!D67</f>
        <v>10306</v>
      </c>
      <c r="H83" s="31">
        <f>SEP!D68</f>
        <v>1.093822967522819</v>
      </c>
      <c r="J83" s="29">
        <f>SEP!D71</f>
        <v>2949</v>
      </c>
      <c r="K83" s="29">
        <f>SEP!D72</f>
        <v>9472</v>
      </c>
      <c r="L83" s="31">
        <f>SEP!D73</f>
        <v>3.2119362495761274</v>
      </c>
    </row>
    <row r="84" spans="1:12" ht="12.75">
      <c r="A84" s="24" t="s">
        <v>51</v>
      </c>
      <c r="B84" s="29">
        <f>OCT!D61</f>
        <v>15128</v>
      </c>
      <c r="C84" s="29">
        <f>OCT!D62</f>
        <v>22690</v>
      </c>
      <c r="D84" s="31">
        <f>OCT!D63</f>
        <v>1.499867794817557</v>
      </c>
      <c r="F84" s="29">
        <f>OCT!D66</f>
        <v>9428</v>
      </c>
      <c r="G84" s="29">
        <f>OCT!D67</f>
        <v>10319</v>
      </c>
      <c r="H84" s="31">
        <f>OCT!D68</f>
        <v>1.0945057276198558</v>
      </c>
      <c r="J84" s="29">
        <f>OCT!D71</f>
        <v>2987</v>
      </c>
      <c r="K84" s="29">
        <f>OCT!D67</f>
        <v>10319</v>
      </c>
      <c r="L84" s="31">
        <f>OCT!D73</f>
        <v>3.2102443923669233</v>
      </c>
    </row>
    <row r="85" spans="1:12" ht="12.75">
      <c r="A85" s="24" t="s">
        <v>52</v>
      </c>
      <c r="B85" s="29">
        <f>NOV!D61</f>
        <v>15071</v>
      </c>
      <c r="C85" s="29">
        <f>NOV!D62</f>
        <v>22559</v>
      </c>
      <c r="D85" s="31">
        <f>NOV!D63</f>
        <v>1.4968482516090504</v>
      </c>
      <c r="F85" s="29">
        <f>NOV!D66</f>
        <v>9425</v>
      </c>
      <c r="G85" s="29">
        <f>NOV!D67</f>
        <v>10307</v>
      </c>
      <c r="H85" s="31">
        <f>NOV!D63</f>
        <v>1.4968482516090504</v>
      </c>
      <c r="J85" s="29">
        <f>NOV!D71</f>
        <v>2973</v>
      </c>
      <c r="K85" s="29">
        <f>NOV!D72</f>
        <v>9504</v>
      </c>
      <c r="L85" s="31">
        <f>NOV!D73</f>
        <v>3.196770938446014</v>
      </c>
    </row>
    <row r="86" spans="1:12" ht="12.75">
      <c r="A86" s="24" t="s">
        <v>53</v>
      </c>
      <c r="B86" s="29">
        <f>DEC!D61</f>
        <v>15124</v>
      </c>
      <c r="C86" s="29">
        <f>DEC!D62</f>
        <v>22608</v>
      </c>
      <c r="D86" s="31">
        <f>DEC!D63</f>
        <v>1.4948426342237504</v>
      </c>
      <c r="F86" s="29">
        <f>DEC!D66</f>
        <v>9422</v>
      </c>
      <c r="G86" s="29">
        <f>DEC!D67</f>
        <v>10286</v>
      </c>
      <c r="H86" s="31">
        <f>DEC!D63</f>
        <v>1.4948426342237504</v>
      </c>
      <c r="J86" s="29">
        <f>DEC!D71</f>
        <v>2990</v>
      </c>
      <c r="K86" s="29">
        <f>DEC!D72</f>
        <v>9536</v>
      </c>
      <c r="L86" s="31">
        <f>DEC!D73</f>
        <v>3.189297658862876</v>
      </c>
    </row>
    <row r="87" spans="1:12" ht="12.75">
      <c r="A87" s="24" t="s">
        <v>54</v>
      </c>
      <c r="B87" s="29">
        <f>JAN!D61</f>
        <v>15125</v>
      </c>
      <c r="C87" s="29">
        <f>JAN!D62</f>
        <v>22524</v>
      </c>
      <c r="D87" s="31">
        <f>JAN!D63</f>
        <v>1.489190082644628</v>
      </c>
      <c r="F87" s="29">
        <f>JAN!D66</f>
        <v>9432</v>
      </c>
      <c r="G87" s="29">
        <f>JAN!D67</f>
        <v>10298</v>
      </c>
      <c r="H87" s="31">
        <f>JAN!D68</f>
        <v>1.0918150975402883</v>
      </c>
      <c r="J87" s="29">
        <f>JAN!D71</f>
        <v>2970</v>
      </c>
      <c r="K87" s="29">
        <f>JAN!D72</f>
        <v>9440</v>
      </c>
      <c r="L87" s="31">
        <f>JAN!D73</f>
        <v>3.1784511784511786</v>
      </c>
    </row>
    <row r="88" spans="1:12" ht="12.75">
      <c r="A88" s="24" t="s">
        <v>55</v>
      </c>
      <c r="B88" s="29">
        <f>FEB!D61</f>
        <v>14865</v>
      </c>
      <c r="C88" s="29">
        <f>FEB!D62</f>
        <v>22133</v>
      </c>
      <c r="D88" s="31">
        <f>FEB!D63</f>
        <v>1.4889337369660276</v>
      </c>
      <c r="F88" s="29">
        <f>FEB!D66</f>
        <v>9422</v>
      </c>
      <c r="G88" s="29">
        <f>FEB!D67</f>
        <v>10263</v>
      </c>
      <c r="H88" s="31">
        <f>FEB!D68</f>
        <v>1.0892591806410528</v>
      </c>
      <c r="J88" s="29">
        <f>FEB!D71</f>
        <v>2924</v>
      </c>
      <c r="K88" s="29">
        <f>FEB!D72</f>
        <v>9290</v>
      </c>
      <c r="L88" s="31">
        <f>FEB!D73</f>
        <v>3.177154582763338</v>
      </c>
    </row>
    <row r="89" spans="1:12" ht="12.75">
      <c r="A89" s="24" t="s">
        <v>56</v>
      </c>
      <c r="B89" s="29">
        <f>MAR!D61</f>
        <v>14702</v>
      </c>
      <c r="C89" s="29">
        <f>MAR!D62</f>
        <v>21692</v>
      </c>
      <c r="D89" s="31">
        <f>MAR!D63</f>
        <v>1.4754455176166508</v>
      </c>
      <c r="F89" s="29">
        <f>MAR!D66</f>
        <v>9425</v>
      </c>
      <c r="G89" s="29">
        <f>MAR!D67</f>
        <v>10269</v>
      </c>
      <c r="H89" s="31">
        <f>MAR!D68</f>
        <v>1.0895490716180372</v>
      </c>
      <c r="J89" s="29">
        <f>MAR!D71</f>
        <v>2811</v>
      </c>
      <c r="K89" s="29">
        <f>MAR!D72</f>
        <v>8895</v>
      </c>
      <c r="L89" s="31">
        <f>MAR!D73</f>
        <v>3.1643543223052295</v>
      </c>
    </row>
    <row r="90" spans="1:12" ht="12.75">
      <c r="A90" s="24" t="s">
        <v>57</v>
      </c>
      <c r="B90" s="29">
        <f>APR!D61</f>
        <v>14720</v>
      </c>
      <c r="C90" s="29">
        <f>APR!D62</f>
        <v>21621</v>
      </c>
      <c r="D90" s="31">
        <f>APR!D63</f>
        <v>1.4688179347826087</v>
      </c>
      <c r="F90" s="29">
        <f>APR!D66</f>
        <v>9447</v>
      </c>
      <c r="G90" s="29">
        <f>APR!D67</f>
        <v>10305</v>
      </c>
      <c r="H90" s="31">
        <f>APR!D68</f>
        <v>1.0908224833280407</v>
      </c>
      <c r="J90" s="29">
        <f>APR!D71</f>
        <v>2765</v>
      </c>
      <c r="K90" s="29">
        <f>APR!D72</f>
        <v>8730</v>
      </c>
      <c r="L90" s="31">
        <f>APR!D73</f>
        <v>3.1573236889692584</v>
      </c>
    </row>
    <row r="91" spans="1:12" ht="12.75">
      <c r="A91" s="24" t="s">
        <v>58</v>
      </c>
      <c r="B91" s="29">
        <f>MAY!D61</f>
        <v>14741</v>
      </c>
      <c r="C91" s="29">
        <f>MAY!D62</f>
        <v>21741</v>
      </c>
      <c r="D91" s="31">
        <f>MAY!D63</f>
        <v>1.4748660199443728</v>
      </c>
      <c r="F91" s="29">
        <f>MAY!D66</f>
        <v>9443</v>
      </c>
      <c r="G91" s="29">
        <f>MAY!D67</f>
        <v>10311</v>
      </c>
      <c r="H91" s="31">
        <f>MAY!D68</f>
        <v>1.0919199406968125</v>
      </c>
      <c r="J91" s="29">
        <f>MAY!D71</f>
        <v>2778</v>
      </c>
      <c r="K91" s="29">
        <f>MAY!D72</f>
        <v>8839</v>
      </c>
      <c r="L91" s="31">
        <f>MAY!D73</f>
        <v>3.1817854571634268</v>
      </c>
    </row>
    <row r="92" spans="1:12" ht="12.75">
      <c r="A92" s="24" t="s">
        <v>59</v>
      </c>
      <c r="B92" s="29">
        <f>JUN!D61</f>
        <v>14668</v>
      </c>
      <c r="C92" s="29">
        <f>JUN!D62</f>
        <v>21545</v>
      </c>
      <c r="D92" s="31">
        <f>JUN!D63</f>
        <v>1.4688437414780475</v>
      </c>
      <c r="F92" s="29">
        <f>JUN!D66</f>
        <v>9403</v>
      </c>
      <c r="G92" s="29">
        <f>JUN!D67</f>
        <v>10252</v>
      </c>
      <c r="H92" s="31">
        <f>JUN!D68</f>
        <v>1.0902903328724876</v>
      </c>
      <c r="J92" s="29">
        <f>JUN!D71</f>
        <v>2705</v>
      </c>
      <c r="K92" s="29">
        <f>JUN!D72</f>
        <v>8629</v>
      </c>
      <c r="L92" s="31">
        <f>JUN!D73</f>
        <v>3.190018484288355</v>
      </c>
    </row>
    <row r="93" spans="1:12" ht="12.75">
      <c r="A93" s="30" t="s">
        <v>47</v>
      </c>
      <c r="B93" s="20">
        <f>SUM(B81:B92)/COUNTIF(B81:B92,"&lt;&gt;0")</f>
        <v>14927.333333333334</v>
      </c>
      <c r="C93" s="20">
        <f>SUM(C81:C92)/COUNTIF(C81:C92,"&lt;&gt;0")</f>
        <v>22206.5</v>
      </c>
      <c r="D93" s="31">
        <f>C93/B93</f>
        <v>1.4876401232638112</v>
      </c>
      <c r="F93" s="20">
        <f>SUM(F81:F92)/COUNTIF(F81:F92,"&lt;&gt;0")</f>
        <v>9422.5</v>
      </c>
      <c r="G93" s="20">
        <f>SUM(G81:G92)/COUNTIF(G81:G92,"&lt;&gt;0")</f>
        <v>10291.916666666666</v>
      </c>
      <c r="H93" s="31">
        <f>G93/F93</f>
        <v>1.0922702750508533</v>
      </c>
      <c r="J93" s="20">
        <f>SUM(J81:J92)/COUNTIF(J81:J92,"&lt;&gt;0")</f>
        <v>2891.25</v>
      </c>
      <c r="K93" s="20">
        <f>SUM(K81:K92)/COUNTIF(K81:K92,"&lt;&gt;0")</f>
        <v>9286.916666666666</v>
      </c>
      <c r="L93" s="31">
        <f>K93/J93</f>
        <v>3.2120766681077964</v>
      </c>
    </row>
    <row r="97" spans="2:12" ht="12.75">
      <c r="B97" s="44" t="s">
        <v>62</v>
      </c>
      <c r="C97" s="45"/>
      <c r="D97" s="46"/>
      <c r="F97" s="44" t="s">
        <v>2</v>
      </c>
      <c r="G97" s="45"/>
      <c r="H97" s="46"/>
      <c r="J97" s="44" t="s">
        <v>61</v>
      </c>
      <c r="K97" s="45"/>
      <c r="L97" s="46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JUL!D76</f>
        <v>18</v>
      </c>
      <c r="C100" s="29">
        <f>JUL!D77</f>
        <v>68</v>
      </c>
      <c r="D100" s="31">
        <f>JUL!D78</f>
        <v>3.7777777777777777</v>
      </c>
      <c r="F100" s="29">
        <f>JUL!D81</f>
        <v>2612</v>
      </c>
      <c r="G100" s="29">
        <f>JUL!D82</f>
        <v>2658</v>
      </c>
      <c r="H100" s="31">
        <f>JUL!D83</f>
        <v>1.0176110260336906</v>
      </c>
      <c r="J100" s="29">
        <f>JUL!D86</f>
        <v>0</v>
      </c>
      <c r="K100" s="29">
        <f>JUL!D87</f>
        <v>0</v>
      </c>
      <c r="L100" s="31" t="e">
        <f>JUL!D88</f>
        <v>#DIV/0!</v>
      </c>
    </row>
    <row r="101" spans="1:12" ht="12.75">
      <c r="A101" s="24" t="s">
        <v>49</v>
      </c>
      <c r="B101" s="29">
        <f>AUG!D76</f>
        <v>19</v>
      </c>
      <c r="C101" s="29">
        <f>AUG!D77</f>
        <v>57</v>
      </c>
      <c r="D101" s="31">
        <f>AUG!D78</f>
        <v>3</v>
      </c>
      <c r="F101" s="29">
        <f>AUG!D81</f>
        <v>2644</v>
      </c>
      <c r="G101" s="29">
        <f>AUG!D82</f>
        <v>2688</v>
      </c>
      <c r="H101" s="31">
        <f>AUG!D83</f>
        <v>1.0166414523449319</v>
      </c>
      <c r="J101" s="29">
        <f>AUG!D86</f>
        <v>0</v>
      </c>
      <c r="K101" s="29">
        <f>AUG!D87</f>
        <v>0</v>
      </c>
      <c r="L101" s="31" t="e">
        <f>AUG!D88</f>
        <v>#DIV/0!</v>
      </c>
    </row>
    <row r="102" spans="1:12" ht="12.75">
      <c r="A102" s="24" t="s">
        <v>50</v>
      </c>
      <c r="B102" s="29">
        <f>SEP!D76</f>
        <v>10</v>
      </c>
      <c r="C102" s="29">
        <f>SEP!D77</f>
        <v>33</v>
      </c>
      <c r="D102" s="31">
        <f>SEP!D78</f>
        <v>3.3</v>
      </c>
      <c r="F102" s="29">
        <f>SEP!D81</f>
        <v>2666</v>
      </c>
      <c r="G102" s="29">
        <f>SEP!D82</f>
        <v>2707</v>
      </c>
      <c r="H102" s="31">
        <f>SEP!D83</f>
        <v>1.0153788447111778</v>
      </c>
      <c r="J102" s="29">
        <f>SEP!D86</f>
        <v>0</v>
      </c>
      <c r="K102" s="29">
        <f>SEP!D87</f>
        <v>0</v>
      </c>
      <c r="L102" s="31" t="e">
        <f>SEP!D88</f>
        <v>#DIV/0!</v>
      </c>
    </row>
    <row r="103" spans="1:12" ht="12.75">
      <c r="A103" s="24" t="s">
        <v>51</v>
      </c>
      <c r="B103" s="29">
        <f>OCT!D76</f>
        <v>15</v>
      </c>
      <c r="C103" s="29">
        <f>OCT!D77</f>
        <v>42</v>
      </c>
      <c r="D103" s="31">
        <f>OCT!D78</f>
        <v>2.8</v>
      </c>
      <c r="F103" s="29">
        <f>OCT!D81</f>
        <v>2698</v>
      </c>
      <c r="G103" s="29">
        <f>OCT!D82</f>
        <v>2740</v>
      </c>
      <c r="H103" s="31">
        <f>OCT!D83</f>
        <v>1.015567086730912</v>
      </c>
      <c r="J103" s="29">
        <f>OCT!D86</f>
        <v>0</v>
      </c>
      <c r="K103" s="29">
        <f>OCT!D87</f>
        <v>0</v>
      </c>
      <c r="L103" s="31" t="e">
        <f>OCT!D88</f>
        <v>#DIV/0!</v>
      </c>
    </row>
    <row r="104" spans="1:12" ht="12.75">
      <c r="A104" s="24" t="s">
        <v>52</v>
      </c>
      <c r="B104" s="29">
        <f>NOV!D76</f>
        <v>14</v>
      </c>
      <c r="C104" s="29">
        <f>NOV!D77</f>
        <v>47</v>
      </c>
      <c r="D104" s="31">
        <f>NOV!D78</f>
        <v>3.357142857142857</v>
      </c>
      <c r="F104" s="29">
        <f>NOV!D81</f>
        <v>2659</v>
      </c>
      <c r="G104" s="29">
        <f>NOV!D82</f>
        <v>2701</v>
      </c>
      <c r="H104" s="31">
        <f>NOV!D83</f>
        <v>1.0157954118089507</v>
      </c>
      <c r="J104" s="29">
        <f>NOV!D86</f>
        <v>0</v>
      </c>
      <c r="K104" s="29">
        <f>NOV!D87</f>
        <v>0</v>
      </c>
      <c r="L104" s="31" t="e">
        <f>NOV!D88</f>
        <v>#DIV/0!</v>
      </c>
    </row>
    <row r="105" spans="1:12" ht="12.75">
      <c r="A105" s="24" t="s">
        <v>53</v>
      </c>
      <c r="B105" s="29">
        <f>DEC!D76</f>
        <v>12</v>
      </c>
      <c r="C105" s="29">
        <f>DEC!D77</f>
        <v>45</v>
      </c>
      <c r="D105" s="31">
        <f>DEC!D78</f>
        <v>3.75</v>
      </c>
      <c r="F105" s="29">
        <f>DEC!D81</f>
        <v>2700</v>
      </c>
      <c r="G105" s="29">
        <f>DEC!D82</f>
        <v>2741</v>
      </c>
      <c r="H105" s="31">
        <f>DEC!D83</f>
        <v>1.0151851851851852</v>
      </c>
      <c r="J105" s="29">
        <f>DEC!D86</f>
        <v>0</v>
      </c>
      <c r="K105" s="29">
        <f>DEC!D87</f>
        <v>0</v>
      </c>
      <c r="L105" s="31" t="e">
        <f>DEC!D88</f>
        <v>#DIV/0!</v>
      </c>
    </row>
    <row r="106" spans="1:12" ht="12.75">
      <c r="A106" s="24" t="s">
        <v>54</v>
      </c>
      <c r="B106" s="29">
        <f>JAN!D76</f>
        <v>10</v>
      </c>
      <c r="C106" s="29">
        <f>JAN!D77</f>
        <v>32</v>
      </c>
      <c r="D106" s="31">
        <f>JAN!D78</f>
        <v>3.2</v>
      </c>
      <c r="F106" s="29">
        <f>JAN!D81</f>
        <v>2713</v>
      </c>
      <c r="G106" s="29">
        <f>JAN!D82</f>
        <v>2754</v>
      </c>
      <c r="H106" s="31">
        <f>JAN!D83</f>
        <v>1.0151124216734242</v>
      </c>
      <c r="J106" s="29">
        <f>JAN!D86</f>
        <v>0</v>
      </c>
      <c r="K106" s="29">
        <f>JAN!D87</f>
        <v>0</v>
      </c>
      <c r="L106" s="31" t="e">
        <f>JAN!D88</f>
        <v>#DIV/0!</v>
      </c>
    </row>
    <row r="107" spans="1:12" ht="12.75">
      <c r="A107" s="24" t="s">
        <v>55</v>
      </c>
      <c r="B107" s="29">
        <f>FEB!D76</f>
        <v>7</v>
      </c>
      <c r="C107" s="29">
        <f>FEB!D77</f>
        <v>23</v>
      </c>
      <c r="D107" s="31">
        <f>FEB!D78</f>
        <v>3.2857142857142856</v>
      </c>
      <c r="F107" s="29">
        <f>FEB!D81</f>
        <v>2512</v>
      </c>
      <c r="G107" s="29">
        <f>FEB!D82</f>
        <v>2557</v>
      </c>
      <c r="H107" s="31">
        <f>FEB!D83</f>
        <v>1.0179140127388535</v>
      </c>
      <c r="J107" s="29">
        <f>FEB!D86</f>
        <v>0</v>
      </c>
      <c r="K107" s="29">
        <f>FEB!D87</f>
        <v>0</v>
      </c>
      <c r="L107" s="31" t="e">
        <f>FEB!D88</f>
        <v>#DIV/0!</v>
      </c>
    </row>
    <row r="108" spans="1:12" ht="12.75">
      <c r="A108" s="24" t="s">
        <v>56</v>
      </c>
      <c r="B108" s="29">
        <f>MAR!D76</f>
        <v>10</v>
      </c>
      <c r="C108" s="29">
        <f>MAR!D77</f>
        <v>33</v>
      </c>
      <c r="D108" s="31">
        <f>MAR!D78</f>
        <v>3.3</v>
      </c>
      <c r="F108" s="29">
        <f>MAR!D81</f>
        <v>2456</v>
      </c>
      <c r="G108" s="29">
        <f>MAR!D82</f>
        <v>2495</v>
      </c>
      <c r="H108" s="31">
        <f>MAR!D83</f>
        <v>1.0158794788273615</v>
      </c>
      <c r="J108" s="29">
        <f>MAR!D86</f>
        <v>0</v>
      </c>
      <c r="K108" s="29">
        <f>MAR!D87</f>
        <v>0</v>
      </c>
      <c r="L108" s="31" t="e">
        <f>MAR!D88</f>
        <v>#DIV/0!</v>
      </c>
    </row>
    <row r="109" spans="1:12" ht="12.75">
      <c r="A109" s="24" t="s">
        <v>57</v>
      </c>
      <c r="B109" s="29">
        <f>APR!D76</f>
        <v>16</v>
      </c>
      <c r="C109" s="29">
        <f>APR!D77</f>
        <v>52</v>
      </c>
      <c r="D109" s="31">
        <f>APR!D78</f>
        <v>3.25</v>
      </c>
      <c r="F109" s="29">
        <f>APR!D81</f>
        <v>2492</v>
      </c>
      <c r="G109" s="29">
        <f>APR!D82</f>
        <v>2534</v>
      </c>
      <c r="H109" s="31">
        <f>APR!D83</f>
        <v>1.0168539325842696</v>
      </c>
      <c r="J109" s="29">
        <f>APR!D86</f>
        <v>0</v>
      </c>
      <c r="K109" s="29">
        <f>APR!D87</f>
        <v>0</v>
      </c>
      <c r="L109" s="31" t="e">
        <f>APR!D88</f>
        <v>#DIV/0!</v>
      </c>
    </row>
    <row r="110" spans="1:12" ht="12.75">
      <c r="A110" s="24" t="s">
        <v>58</v>
      </c>
      <c r="B110" s="29">
        <f>MAY!D76</f>
        <v>9</v>
      </c>
      <c r="C110" s="29">
        <f>MAY!D77</f>
        <v>32</v>
      </c>
      <c r="D110" s="31">
        <f>MAY!D78</f>
        <v>3.5555555555555554</v>
      </c>
      <c r="F110" s="29">
        <f>MAY!D81</f>
        <v>2511</v>
      </c>
      <c r="G110" s="29">
        <f>MAY!D82</f>
        <v>2559</v>
      </c>
      <c r="H110" s="31">
        <f>MAY!D83</f>
        <v>1.0191158900836321</v>
      </c>
      <c r="J110" s="29">
        <f>MAY!D86</f>
        <v>0</v>
      </c>
      <c r="K110" s="29">
        <f>MAY!D87</f>
        <v>0</v>
      </c>
      <c r="L110" s="31" t="e">
        <f>MAY!D88</f>
        <v>#DIV/0!</v>
      </c>
    </row>
    <row r="111" spans="1:12" ht="12.75">
      <c r="A111" s="24" t="s">
        <v>59</v>
      </c>
      <c r="B111" s="29">
        <f>JUN!D76</f>
        <v>19</v>
      </c>
      <c r="C111" s="29">
        <f>JUN!D77</f>
        <v>74</v>
      </c>
      <c r="D111" s="31">
        <f>JUN!D78</f>
        <v>3.8947368421052633</v>
      </c>
      <c r="F111" s="29">
        <f>JUN!D81</f>
        <v>2541</v>
      </c>
      <c r="G111" s="29">
        <f>JUN!D82</f>
        <v>2590</v>
      </c>
      <c r="H111" s="31">
        <f>JUN!D83</f>
        <v>1.019283746556474</v>
      </c>
      <c r="J111" s="29">
        <f>JUN!D86</f>
        <v>0</v>
      </c>
      <c r="K111" s="29">
        <f>JUN!D87</f>
        <v>0</v>
      </c>
      <c r="L111" s="31" t="e">
        <f>JUN!D88</f>
        <v>#DIV/0!</v>
      </c>
    </row>
    <row r="112" spans="1:12" ht="12.75">
      <c r="A112" s="30" t="s">
        <v>47</v>
      </c>
      <c r="B112" s="20">
        <f>SUM(B100:B111)/COUNTIF(B100:B111,"&lt;&gt;0")</f>
        <v>13.25</v>
      </c>
      <c r="C112" s="20">
        <f>SUM(C100:C111)/COUNTIF(C100:C111,"&lt;&gt;0")</f>
        <v>44.833333333333336</v>
      </c>
      <c r="D112" s="31">
        <f>C112/B112</f>
        <v>3.3836477987421385</v>
      </c>
      <c r="F112" s="20">
        <f>SUM(F100:F111)/COUNTIF(F100:F111,"&lt;&gt;0")</f>
        <v>2600.3333333333335</v>
      </c>
      <c r="G112" s="20">
        <f>SUM(G100:G111)/COUNTIF(G100:G111,"&lt;&gt;0")</f>
        <v>2643.6666666666665</v>
      </c>
      <c r="H112" s="31">
        <f>G112/F112</f>
        <v>1.0166645301884372</v>
      </c>
      <c r="J112" s="20" t="e">
        <f>SUM(J100:J111)/COUNTIF(J100:J111,"&lt;&gt;0")</f>
        <v>#DIV/0!</v>
      </c>
      <c r="K112" s="20" t="e">
        <f>SUM(K100:K111)/COUNTIF(K100:K111,"&lt;&gt;0")</f>
        <v>#DIV/0!</v>
      </c>
      <c r="L112" s="31" t="e">
        <f>K112/J112</f>
        <v>#DIV/0!</v>
      </c>
    </row>
    <row r="116" ht="12.75">
      <c r="A116" s="18" t="s">
        <v>79</v>
      </c>
    </row>
    <row r="117" ht="12.75">
      <c r="A117" s="18"/>
    </row>
    <row r="118" spans="2:12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5"/>
      <c r="L118" s="46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JUL!C99</f>
        <v>17213291</v>
      </c>
      <c r="C122" s="29">
        <f>JUL!E99</f>
        <v>36858</v>
      </c>
      <c r="D122" s="31">
        <f>JUL!F99</f>
        <v>467.0164143469532</v>
      </c>
      <c r="E122" s="29">
        <f>JUL!G99</f>
        <v>81660</v>
      </c>
      <c r="F122" s="31">
        <f>JUL!H99</f>
        <v>210.7921993632133</v>
      </c>
      <c r="H122" s="29">
        <f>JUL!C100</f>
        <v>4887568</v>
      </c>
      <c r="I122" s="29">
        <f>JUL!E100</f>
        <v>14906</v>
      </c>
      <c r="J122" s="31">
        <f>JUL!F100</f>
        <v>327.89266067355425</v>
      </c>
      <c r="K122" s="29">
        <f>JUL!G100</f>
        <v>22342</v>
      </c>
      <c r="L122" s="31">
        <f>JUL!H100</f>
        <v>218.76143586071078</v>
      </c>
    </row>
    <row r="123" spans="1:12" ht="12.75">
      <c r="A123" s="24" t="s">
        <v>49</v>
      </c>
      <c r="B123" s="29">
        <f>AUG!C99</f>
        <v>17412209</v>
      </c>
      <c r="C123" s="29">
        <f>AUG!E99</f>
        <v>37397</v>
      </c>
      <c r="D123" s="31">
        <f>AUG!F99</f>
        <v>465.60443351070944</v>
      </c>
      <c r="E123" s="29">
        <f>AUG!G99</f>
        <v>82864</v>
      </c>
      <c r="F123" s="31">
        <f>AUG!H99</f>
        <v>210.12995993435027</v>
      </c>
      <c r="H123" s="29">
        <f>AUG!C100</f>
        <v>4926256</v>
      </c>
      <c r="I123" s="29">
        <f>AUG!E100</f>
        <v>15031</v>
      </c>
      <c r="J123" s="31">
        <f>AUG!F100</f>
        <v>327.7397378750582</v>
      </c>
      <c r="K123" s="29">
        <f>AUG!G100</f>
        <v>22505</v>
      </c>
      <c r="L123" s="31">
        <f>AUG!H100</f>
        <v>218.89606754054654</v>
      </c>
    </row>
    <row r="124" spans="1:12" ht="12.75">
      <c r="A124" s="24" t="s">
        <v>50</v>
      </c>
      <c r="B124" s="29">
        <f>SEP!C99</f>
        <v>17548704</v>
      </c>
      <c r="C124" s="29">
        <f>SEP!E99</f>
        <v>37768</v>
      </c>
      <c r="D124" s="31">
        <f>SEP!F99</f>
        <v>464.6447786485914</v>
      </c>
      <c r="E124" s="29">
        <f>SEP!G99</f>
        <v>83639</v>
      </c>
      <c r="F124" s="31">
        <f>SEP!H99</f>
        <v>209.81484714068796</v>
      </c>
      <c r="H124" s="29">
        <f>SEP!C100</f>
        <v>4928846</v>
      </c>
      <c r="I124" s="29">
        <f>SEP!E100</f>
        <v>15047</v>
      </c>
      <c r="J124" s="31">
        <f>SEP!F100</f>
        <v>327.5633681132452</v>
      </c>
      <c r="K124" s="29">
        <f>SEP!G100</f>
        <v>22518</v>
      </c>
      <c r="L124" s="31">
        <f>SEP!H100</f>
        <v>218.8847144506617</v>
      </c>
    </row>
    <row r="125" spans="1:12" ht="12.75">
      <c r="A125" s="24" t="s">
        <v>51</v>
      </c>
      <c r="B125" s="29">
        <f>OCT!C99</f>
        <v>18255029</v>
      </c>
      <c r="C125" s="29">
        <f>OCT!E99</f>
        <v>38354</v>
      </c>
      <c r="D125" s="31">
        <f>OCT!F99</f>
        <v>475.9615424727538</v>
      </c>
      <c r="E125" s="29">
        <f>OCT!G99</f>
        <v>84547</v>
      </c>
      <c r="F125" s="31">
        <f>OCT!H99</f>
        <v>215.91575100240104</v>
      </c>
      <c r="H125" s="29">
        <f>OCT!C100</f>
        <v>5125573</v>
      </c>
      <c r="I125" s="29">
        <f>OCT!E100</f>
        <v>15128</v>
      </c>
      <c r="J125" s="31">
        <f>OCT!F100</f>
        <v>338.8136567953464</v>
      </c>
      <c r="K125" s="29">
        <f>OCT!G100</f>
        <v>22690</v>
      </c>
      <c r="L125" s="31">
        <f>OCT!H100</f>
        <v>225.89568091670338</v>
      </c>
    </row>
    <row r="126" spans="1:12" ht="12.75">
      <c r="A126" s="24" t="s">
        <v>52</v>
      </c>
      <c r="B126" s="29">
        <f>NOV!C99</f>
        <v>18334345</v>
      </c>
      <c r="C126" s="29">
        <f>NOV!E99</f>
        <v>38553</v>
      </c>
      <c r="D126" s="31">
        <f>NOV!F99</f>
        <v>475.5620833657562</v>
      </c>
      <c r="E126" s="29">
        <f>NOV!G99</f>
        <v>85038</v>
      </c>
      <c r="F126" s="31">
        <f>NOV!H99</f>
        <v>215.60178978809472</v>
      </c>
      <c r="H126" s="29">
        <f>NOV!C100</f>
        <v>2992955</v>
      </c>
      <c r="I126" s="29">
        <f>NOV!E100</f>
        <v>15071</v>
      </c>
      <c r="J126" s="31">
        <f>NOV!F100</f>
        <v>198.59033906177427</v>
      </c>
      <c r="K126" s="29">
        <f>NOV!G100</f>
        <v>22559</v>
      </c>
      <c r="L126" s="31">
        <f>NOV!H100</f>
        <v>132.67232590097078</v>
      </c>
    </row>
    <row r="127" spans="1:12" ht="12.75">
      <c r="A127" s="24" t="s">
        <v>53</v>
      </c>
      <c r="B127" s="29">
        <f>DEC!C99</f>
        <v>18359027</v>
      </c>
      <c r="C127" s="29">
        <f>DEC!E99</f>
        <v>38823</v>
      </c>
      <c r="D127" s="31">
        <f>DEC!F99</f>
        <v>472.8904772943873</v>
      </c>
      <c r="E127" s="29">
        <f>DEC!G99</f>
        <v>85458</v>
      </c>
      <c r="F127" s="31">
        <f>DEC!H99</f>
        <v>214.83099300241054</v>
      </c>
      <c r="H127" s="29">
        <f>DEC!C100</f>
        <v>5101480</v>
      </c>
      <c r="I127" s="29">
        <f>DEC!E100</f>
        <v>15124</v>
      </c>
      <c r="J127" s="31">
        <f>DEC!F100</f>
        <v>337.31023538746365</v>
      </c>
      <c r="K127" s="29">
        <f>DEC!G100</f>
        <v>22608</v>
      </c>
      <c r="L127" s="31">
        <f>DEC!H100</f>
        <v>225.64932767162065</v>
      </c>
    </row>
    <row r="128" spans="1:12" ht="12.75">
      <c r="A128" s="24" t="s">
        <v>54</v>
      </c>
      <c r="B128" s="29">
        <f>JAN!C99</f>
        <v>18409940</v>
      </c>
      <c r="C128" s="29">
        <f>JAN!E99</f>
        <v>39196</v>
      </c>
      <c r="D128" s="31">
        <f>JAN!F99</f>
        <v>469.68925400551075</v>
      </c>
      <c r="E128" s="29">
        <f>JAN!G99</f>
        <v>86088</v>
      </c>
      <c r="F128" s="31">
        <f>JAN!H99</f>
        <v>213.8502462596413</v>
      </c>
      <c r="H128" s="29">
        <f>JAN!C100</f>
        <v>5025970</v>
      </c>
      <c r="I128" s="29">
        <f>JAN!E100</f>
        <v>15125</v>
      </c>
      <c r="J128" s="31">
        <f>JAN!F100</f>
        <v>332.29553719008265</v>
      </c>
      <c r="K128" s="29">
        <f>JAN!G100</f>
        <v>22524</v>
      </c>
      <c r="L128" s="31">
        <f>JAN!H100</f>
        <v>223.1384301189842</v>
      </c>
    </row>
    <row r="129" spans="1:12" ht="12.75">
      <c r="A129" s="24" t="s">
        <v>55</v>
      </c>
      <c r="B129" s="29">
        <f>FEB!C99</f>
        <v>18510660</v>
      </c>
      <c r="C129" s="29">
        <f>FEB!E99</f>
        <v>39429</v>
      </c>
      <c r="D129" s="31">
        <f>FEB!F99</f>
        <v>469.46815795480484</v>
      </c>
      <c r="E129" s="29">
        <f>FEB!G99</f>
        <v>86359</v>
      </c>
      <c r="F129" s="31">
        <f>FEB!H99</f>
        <v>214.34546486179784</v>
      </c>
      <c r="H129" s="29">
        <f>FEB!C100</f>
        <v>4954419</v>
      </c>
      <c r="I129" s="29">
        <f>FEB!E100</f>
        <v>14865</v>
      </c>
      <c r="J129" s="31">
        <f>FEB!F100</f>
        <v>333.294248234107</v>
      </c>
      <c r="K129" s="29">
        <f>FEB!G100</f>
        <v>22133</v>
      </c>
      <c r="L129" s="31">
        <f>FEB!H100</f>
        <v>223.8476031265531</v>
      </c>
    </row>
    <row r="130" spans="1:12" ht="12.75">
      <c r="A130" s="24" t="s">
        <v>56</v>
      </c>
      <c r="B130" s="29">
        <f>MAR!C99</f>
        <v>18664098</v>
      </c>
      <c r="C130" s="29">
        <f>MAR!E99</f>
        <v>39785</v>
      </c>
      <c r="D130" s="31">
        <f>MAR!F99</f>
        <v>469.1239914540656</v>
      </c>
      <c r="E130" s="29">
        <f>MAR!G99</f>
        <v>86989</v>
      </c>
      <c r="F130" s="31">
        <f>MAR!H99</f>
        <v>214.55698996424834</v>
      </c>
      <c r="H130" s="29">
        <f>MAR!C100</f>
        <v>4842253</v>
      </c>
      <c r="I130" s="29">
        <f>MAR!E100</f>
        <v>14702</v>
      </c>
      <c r="J130" s="31">
        <f>MAR!F100</f>
        <v>329.36015508094135</v>
      </c>
      <c r="K130" s="29">
        <f>MAR!G100</f>
        <v>21692</v>
      </c>
      <c r="L130" s="31">
        <f>MAR!H100</f>
        <v>223.2275954268855</v>
      </c>
    </row>
    <row r="131" spans="1:12" ht="12.75">
      <c r="A131" s="24" t="s">
        <v>57</v>
      </c>
      <c r="B131" s="29">
        <f>APR!C99</f>
        <v>18802287</v>
      </c>
      <c r="C131" s="29">
        <f>APR!E99</f>
        <v>40011</v>
      </c>
      <c r="D131" s="31">
        <f>APR!F99</f>
        <v>469.9279448151758</v>
      </c>
      <c r="E131" s="29">
        <f>APR!G99</f>
        <v>87435</v>
      </c>
      <c r="F131" s="31">
        <f>APR!H99</f>
        <v>215.04302624807</v>
      </c>
      <c r="H131" s="29">
        <f>APR!C100</f>
        <v>4844375</v>
      </c>
      <c r="I131" s="29">
        <f>APR!E100</f>
        <v>14720</v>
      </c>
      <c r="J131" s="31">
        <f>APR!F100</f>
        <v>329.1015625</v>
      </c>
      <c r="K131" s="29">
        <f>APR!G100</f>
        <v>21621</v>
      </c>
      <c r="L131" s="31">
        <f>APR!H100</f>
        <v>224.0587854400814</v>
      </c>
    </row>
    <row r="132" spans="1:12" ht="12.75">
      <c r="A132" s="24" t="s">
        <v>58</v>
      </c>
      <c r="B132" s="29">
        <f>MAY!C99</f>
        <v>18842602</v>
      </c>
      <c r="C132" s="29">
        <f>MAY!E99</f>
        <v>40139</v>
      </c>
      <c r="D132" s="31">
        <f>MAY!F99</f>
        <v>469.43376765739055</v>
      </c>
      <c r="E132" s="29">
        <f>MAY!G99</f>
        <v>87620</v>
      </c>
      <c r="F132" s="31">
        <f>MAY!H99</f>
        <v>215.04909837936543</v>
      </c>
      <c r="H132" s="29">
        <f>MAY!C100</f>
        <v>4862670</v>
      </c>
      <c r="I132" s="29">
        <f>MAY!E100</f>
        <v>14741</v>
      </c>
      <c r="J132" s="31">
        <f>MAY!F100</f>
        <v>329.8738213147005</v>
      </c>
      <c r="K132" s="29">
        <f>MAY!G100</f>
        <v>21741</v>
      </c>
      <c r="L132" s="31">
        <f>MAY!H100</f>
        <v>223.66358493169588</v>
      </c>
    </row>
    <row r="133" spans="1:12" ht="12.75">
      <c r="A133" s="24" t="s">
        <v>59</v>
      </c>
      <c r="B133" s="29">
        <f>JUN!C99</f>
        <v>18914473</v>
      </c>
      <c r="C133" s="29">
        <f>JUN!E99</f>
        <v>40242</v>
      </c>
      <c r="D133" s="31">
        <f>JUN!F99</f>
        <v>470.01821480045726</v>
      </c>
      <c r="E133" s="29">
        <f>JUN!G99</f>
        <v>87843</v>
      </c>
      <c r="F133" s="31">
        <f>JUN!H99</f>
        <v>215.32134603781748</v>
      </c>
      <c r="H133" s="29">
        <f>JUN!C100</f>
        <v>4819300</v>
      </c>
      <c r="I133" s="29">
        <f>JUN!E100</f>
        <v>14668</v>
      </c>
      <c r="J133" s="31">
        <f>JUN!F100</f>
        <v>328.5587673847832</v>
      </c>
      <c r="K133" s="29">
        <f>JUN!G100</f>
        <v>21545</v>
      </c>
      <c r="L133" s="31">
        <f>JUN!H100</f>
        <v>223.6853098166628</v>
      </c>
    </row>
    <row r="134" spans="1:12" ht="12.75">
      <c r="A134" s="30" t="s">
        <v>47</v>
      </c>
      <c r="B134" s="20">
        <f>SUM(B122:B133)/COUNTIF(B122:B133,"&lt;&gt;0")</f>
        <v>18272222.083333332</v>
      </c>
      <c r="C134" s="20">
        <f>SUM(C122:C133)/COUNTIF(C122:C133,"&lt;&gt;0")</f>
        <v>38879.583333333336</v>
      </c>
      <c r="D134" s="31">
        <f>B134/C134</f>
        <v>469.96959629625655</v>
      </c>
      <c r="E134" s="29">
        <f>SUM(E122:E133)/COUNTIF(E122:E133,"&lt;&gt;0")</f>
        <v>85461.66666666667</v>
      </c>
      <c r="F134" s="31">
        <f>B134/E134</f>
        <v>213.80605827173974</v>
      </c>
      <c r="H134" s="20">
        <f>SUM(H122:H133)/COUNTIF(H122:H133,"&lt;&gt;0")</f>
        <v>4775972.083333333</v>
      </c>
      <c r="I134" s="20">
        <f>SUM(I122:I133)/COUNTIF(I122:I133,"&lt;&gt;0")</f>
        <v>14927.333333333334</v>
      </c>
      <c r="J134" s="31">
        <f>H134/I134</f>
        <v>319.94810973158854</v>
      </c>
      <c r="K134" s="29">
        <f>SUM(K122:K133)/COUNTIF(K122:K133,"&lt;&gt;0")</f>
        <v>22206.5</v>
      </c>
      <c r="L134" s="31">
        <f>H134/K134</f>
        <v>215.07090641628952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JUL!E130</f>
        <v>4887568</v>
      </c>
      <c r="D142" s="29">
        <f>JUL!E131</f>
        <v>2107874</v>
      </c>
      <c r="E142" s="29">
        <f>JUL!E132</f>
        <v>1992652</v>
      </c>
      <c r="F142" s="29">
        <f>JUL!E133</f>
        <v>16685</v>
      </c>
      <c r="G142" s="29">
        <f>JUL!E134</f>
        <v>770357</v>
      </c>
      <c r="H142" s="29">
        <f>JUL!E135</f>
        <v>0</v>
      </c>
    </row>
    <row r="143" spans="1:8" ht="12.75">
      <c r="A143" s="24" t="s">
        <v>49</v>
      </c>
      <c r="C143" s="29">
        <f>AUG!E130</f>
        <v>4926256</v>
      </c>
      <c r="D143" s="29">
        <f>AUG!E131</f>
        <v>2113123</v>
      </c>
      <c r="E143" s="29">
        <f>AUG!E132</f>
        <v>2020117</v>
      </c>
      <c r="F143" s="29">
        <f>AUG!E133</f>
        <v>14285</v>
      </c>
      <c r="G143" s="29">
        <f>AUG!E134</f>
        <v>778731</v>
      </c>
      <c r="H143" s="29">
        <f>AUG!E135</f>
        <v>0</v>
      </c>
    </row>
    <row r="144" spans="1:8" ht="12.75">
      <c r="A144" s="24" t="s">
        <v>50</v>
      </c>
      <c r="C144" s="29">
        <f>SEP!E130</f>
        <v>4928846</v>
      </c>
      <c r="D144" s="29">
        <f>SEP!E131</f>
        <v>2112636</v>
      </c>
      <c r="E144" s="29">
        <f>SEP!E132</f>
        <v>2025378</v>
      </c>
      <c r="F144" s="29">
        <f>SEP!E133</f>
        <v>8309</v>
      </c>
      <c r="G144" s="29">
        <f>SEP!E134</f>
        <v>782523</v>
      </c>
      <c r="H144" s="29">
        <f>SEP!E135</f>
        <v>0</v>
      </c>
    </row>
    <row r="145" spans="1:8" ht="12.75">
      <c r="A145" s="24" t="s">
        <v>51</v>
      </c>
      <c r="C145" s="29">
        <f>OCT!E130</f>
        <v>5125573</v>
      </c>
      <c r="D145" s="29">
        <f>OCT!E131</f>
        <v>2188664</v>
      </c>
      <c r="E145" s="29">
        <f>OCT!E132</f>
        <v>2115982</v>
      </c>
      <c r="F145" s="29">
        <f>OCT!E133</f>
        <v>11980</v>
      </c>
      <c r="G145" s="29">
        <f>OCT!E134</f>
        <v>808947</v>
      </c>
      <c r="H145" s="29">
        <f>OCT!E135</f>
        <v>0</v>
      </c>
    </row>
    <row r="146" spans="1:8" ht="12.75">
      <c r="A146" s="24" t="s">
        <v>52</v>
      </c>
      <c r="C146" s="29">
        <f>NOV!E130</f>
        <v>2992955</v>
      </c>
      <c r="D146" s="29">
        <f>NOV!E131</f>
        <v>2182141</v>
      </c>
      <c r="E146" s="29">
        <f>NOV!E132</f>
        <v>209</v>
      </c>
      <c r="F146" s="29">
        <f>NOV!E133</f>
        <v>11183</v>
      </c>
      <c r="G146" s="29">
        <f>NOV!E134</f>
        <v>799422</v>
      </c>
      <c r="H146" s="29">
        <f>NOV!E135</f>
        <v>0</v>
      </c>
    </row>
    <row r="147" spans="1:8" ht="12.75">
      <c r="A147" s="24" t="s">
        <v>53</v>
      </c>
      <c r="C147" s="29">
        <f>DEC!E130</f>
        <v>5101480</v>
      </c>
      <c r="D147" s="29">
        <f>DEC!E131</f>
        <v>2185640</v>
      </c>
      <c r="E147" s="29">
        <f>DEC!E132</f>
        <v>2096942</v>
      </c>
      <c r="F147" s="29">
        <f>DEC!E133</f>
        <v>10277</v>
      </c>
      <c r="G147" s="29">
        <f>DEC!E134</f>
        <v>808621</v>
      </c>
      <c r="H147" s="29">
        <f>DEC!E135</f>
        <v>0</v>
      </c>
    </row>
    <row r="148" spans="1:8" ht="12.75">
      <c r="A148" s="24" t="s">
        <v>54</v>
      </c>
      <c r="C148" s="29">
        <f>JAN!E130</f>
        <v>5025970</v>
      </c>
      <c r="D148" s="29">
        <f>JAN!E131</f>
        <v>2139298</v>
      </c>
      <c r="E148" s="29">
        <f>JAN!E132</f>
        <v>2068432</v>
      </c>
      <c r="F148" s="29">
        <f>JAN!E133</f>
        <v>7445</v>
      </c>
      <c r="G148" s="29">
        <f>JAN!E134</f>
        <v>810795</v>
      </c>
      <c r="H148" s="29">
        <f>JAN!E135</f>
        <v>0</v>
      </c>
    </row>
    <row r="149" spans="1:8" ht="12.75">
      <c r="A149" s="24" t="s">
        <v>55</v>
      </c>
      <c r="C149" s="29">
        <f>FEB!E130</f>
        <v>4954419</v>
      </c>
      <c r="D149" s="29">
        <f>FEB!E131</f>
        <v>2139765</v>
      </c>
      <c r="E149" s="29">
        <f>FEB!E132</f>
        <v>2039882</v>
      </c>
      <c r="F149" s="29">
        <f>FEB!E133</f>
        <v>5460</v>
      </c>
      <c r="G149" s="29">
        <f>FEB!E134</f>
        <v>769312</v>
      </c>
      <c r="H149" s="29">
        <f>FEB!E135</f>
        <v>0</v>
      </c>
    </row>
    <row r="150" spans="1:8" ht="12.75">
      <c r="A150" s="24" t="s">
        <v>56</v>
      </c>
      <c r="C150" s="29">
        <f>MAR!E130</f>
        <v>4842253</v>
      </c>
      <c r="D150" s="29">
        <f>MAR!E131</f>
        <v>2139970</v>
      </c>
      <c r="E150" s="29">
        <f>MAR!E132</f>
        <v>1948923</v>
      </c>
      <c r="F150" s="29">
        <f>MAR!E133</f>
        <v>7577</v>
      </c>
      <c r="G150" s="29">
        <f>MAR!E134</f>
        <v>745783</v>
      </c>
      <c r="H150" s="29">
        <f>MAR!E135</f>
        <v>0</v>
      </c>
    </row>
    <row r="151" spans="1:8" ht="12.75">
      <c r="A151" s="24" t="s">
        <v>57</v>
      </c>
      <c r="C151" s="29">
        <f>APR!E130</f>
        <v>4844375</v>
      </c>
      <c r="D151" s="29">
        <f>APR!E131</f>
        <v>2159710</v>
      </c>
      <c r="E151" s="29">
        <f>APR!E132</f>
        <v>1913855</v>
      </c>
      <c r="F151" s="29">
        <f>APR!E133</f>
        <v>12590</v>
      </c>
      <c r="G151" s="29">
        <f>APR!E134</f>
        <v>758220</v>
      </c>
      <c r="H151" s="29">
        <f>APR!E135</f>
        <v>0</v>
      </c>
    </row>
    <row r="152" spans="1:8" ht="12.75">
      <c r="A152" s="24" t="s">
        <v>58</v>
      </c>
      <c r="C152" s="29">
        <f>MAY!E130</f>
        <v>4862670</v>
      </c>
      <c r="D152" s="29">
        <f>MAY!E131</f>
        <v>2152328</v>
      </c>
      <c r="E152" s="29">
        <f>MAY!E132</f>
        <v>1939439</v>
      </c>
      <c r="F152" s="29">
        <f>MAY!E133</f>
        <v>7254</v>
      </c>
      <c r="G152" s="29">
        <f>MAY!E134</f>
        <v>763649</v>
      </c>
      <c r="H152" s="29">
        <f>MAY!E135</f>
        <v>0</v>
      </c>
    </row>
    <row r="153" spans="1:8" ht="12.75">
      <c r="A153" s="24" t="s">
        <v>59</v>
      </c>
      <c r="C153" s="29">
        <f>JUN!E130</f>
        <v>4819300</v>
      </c>
      <c r="D153" s="29">
        <f>JUN!E131</f>
        <v>2138470</v>
      </c>
      <c r="E153" s="29">
        <f>JUN!E132</f>
        <v>1890974</v>
      </c>
      <c r="F153" s="29">
        <f>JUN!E133</f>
        <v>17730</v>
      </c>
      <c r="G153" s="29">
        <f>JUN!E134</f>
        <v>772126</v>
      </c>
      <c r="H153" s="29">
        <f>JUN!E135</f>
        <v>0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4775972.083333333</v>
      </c>
      <c r="D154" s="34">
        <f t="shared" si="6"/>
        <v>2146634.9166666665</v>
      </c>
      <c r="E154" s="34">
        <f t="shared" si="6"/>
        <v>1837732.0833333333</v>
      </c>
      <c r="F154" s="34">
        <f t="shared" si="6"/>
        <v>10897.916666666666</v>
      </c>
      <c r="G154" s="34">
        <f t="shared" si="6"/>
        <v>780707.1666666666</v>
      </c>
      <c r="H154" s="34" t="e">
        <f t="shared" si="6"/>
        <v>#DIV/0!</v>
      </c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2" max="255" man="1"/>
    <brk id="11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8">
      <selection activeCell="C26" sqref="C26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JUL!B6</f>
        <v>5373</v>
      </c>
      <c r="C5" s="20">
        <f>JUL!C6</f>
        <v>13</v>
      </c>
      <c r="D5" s="20">
        <f>JUL!D6</f>
        <v>0</v>
      </c>
      <c r="E5" s="20">
        <f>JUL!E6</f>
        <v>950</v>
      </c>
      <c r="F5" s="20">
        <f>JUL!F6</f>
        <v>3166</v>
      </c>
      <c r="G5" s="20">
        <f>JUL!G6</f>
        <v>56</v>
      </c>
      <c r="H5" s="20">
        <f>JUL!H6</f>
        <v>35415</v>
      </c>
      <c r="I5" s="20">
        <f aca="true" t="shared" si="0" ref="I5:I16">SUM(B5:H5)</f>
        <v>44973</v>
      </c>
    </row>
    <row r="6" spans="1:9" ht="12.75">
      <c r="A6" s="24" t="s">
        <v>49</v>
      </c>
      <c r="B6" s="20">
        <f>AUG!B6</f>
        <v>5524</v>
      </c>
      <c r="C6" s="20">
        <f>AUG!C6</f>
        <v>31</v>
      </c>
      <c r="D6" s="20">
        <f>AUG!D6</f>
        <v>0</v>
      </c>
      <c r="E6" s="20">
        <f>AUG!E6</f>
        <v>975</v>
      </c>
      <c r="F6" s="20">
        <f>AUG!F6</f>
        <v>3187</v>
      </c>
      <c r="G6" s="20">
        <f>AUG!G6</f>
        <v>59</v>
      </c>
      <c r="H6" s="20">
        <f>AUG!H6</f>
        <v>35730</v>
      </c>
      <c r="I6" s="20">
        <f t="shared" si="0"/>
        <v>45506</v>
      </c>
    </row>
    <row r="7" spans="1:9" ht="12.75">
      <c r="A7" s="24" t="s">
        <v>50</v>
      </c>
      <c r="B7" s="20">
        <f>SEP!B6</f>
        <v>5678</v>
      </c>
      <c r="C7" s="20">
        <f>SEP!C6</f>
        <v>33</v>
      </c>
      <c r="D7" s="20">
        <f>SEP!D6</f>
        <v>0</v>
      </c>
      <c r="E7" s="20">
        <f>SEP!E6</f>
        <v>992</v>
      </c>
      <c r="F7" s="20">
        <f>SEP!F6</f>
        <v>3190</v>
      </c>
      <c r="G7" s="20">
        <f>SEP!G6</f>
        <v>59</v>
      </c>
      <c r="H7" s="20">
        <f>SEP!H6</f>
        <v>36113</v>
      </c>
      <c r="I7" s="20">
        <f t="shared" si="0"/>
        <v>46065</v>
      </c>
    </row>
    <row r="8" spans="1:9" ht="12.75">
      <c r="A8" s="24" t="s">
        <v>51</v>
      </c>
      <c r="B8" s="20">
        <f>OCT!B6</f>
        <v>5670</v>
      </c>
      <c r="C8" s="20">
        <f>OCT!C6</f>
        <v>18</v>
      </c>
      <c r="D8" s="20">
        <f>OCT!D6</f>
        <v>0</v>
      </c>
      <c r="E8" s="20">
        <f>OCT!E6</f>
        <v>1018</v>
      </c>
      <c r="F8" s="20">
        <f>OCT!F6</f>
        <v>3222</v>
      </c>
      <c r="G8" s="20">
        <f>OCT!G6</f>
        <v>61</v>
      </c>
      <c r="H8" s="20">
        <f>OCT!H6</f>
        <v>36285</v>
      </c>
      <c r="I8" s="20">
        <f t="shared" si="0"/>
        <v>46274</v>
      </c>
    </row>
    <row r="9" spans="1:9" ht="12.75">
      <c r="A9" s="24" t="s">
        <v>52</v>
      </c>
      <c r="B9" s="20">
        <f>NOV!B6</f>
        <v>5644</v>
      </c>
      <c r="C9" s="20">
        <f>NOV!C6</f>
        <v>17</v>
      </c>
      <c r="D9" s="20">
        <f>NOV!D6</f>
        <v>0</v>
      </c>
      <c r="E9" s="20">
        <f>NOV!E6</f>
        <v>1034</v>
      </c>
      <c r="F9" s="20">
        <f>NOV!F6</f>
        <v>3207</v>
      </c>
      <c r="G9" s="20">
        <f>NOV!G6</f>
        <v>67</v>
      </c>
      <c r="H9" s="20">
        <f>NOV!H6</f>
        <v>36561</v>
      </c>
      <c r="I9" s="20">
        <f t="shared" si="0"/>
        <v>46530</v>
      </c>
    </row>
    <row r="10" spans="1:9" ht="12.75">
      <c r="A10" s="24" t="s">
        <v>53</v>
      </c>
      <c r="B10" s="20">
        <f>DEC!B6</f>
        <v>5572</v>
      </c>
      <c r="C10" s="20">
        <f>DEC!C6</f>
        <v>7</v>
      </c>
      <c r="D10" s="20">
        <f>DEC!D6</f>
        <v>0</v>
      </c>
      <c r="E10" s="20">
        <f>DEC!E6</f>
        <v>1045</v>
      </c>
      <c r="F10" s="20">
        <f>DEC!F6</f>
        <v>3204</v>
      </c>
      <c r="G10" s="20">
        <f>DEC!G6</f>
        <v>64</v>
      </c>
      <c r="H10" s="20">
        <f>DEC!H6</f>
        <v>36761</v>
      </c>
      <c r="I10" s="20">
        <f t="shared" si="0"/>
        <v>46653</v>
      </c>
    </row>
    <row r="11" spans="1:9" ht="12.75">
      <c r="A11" s="24" t="s">
        <v>54</v>
      </c>
      <c r="B11" s="20">
        <f>JAN!B6</f>
        <v>5601</v>
      </c>
      <c r="C11" s="20">
        <f>JAN!C6</f>
        <v>1</v>
      </c>
      <c r="D11" s="20">
        <f>JAN!D6</f>
        <v>0</v>
      </c>
      <c r="E11" s="20">
        <f>JAN!E6</f>
        <v>1065</v>
      </c>
      <c r="F11" s="20">
        <f>JAN!F6</f>
        <v>3219</v>
      </c>
      <c r="G11" s="20">
        <f>JAN!G6</f>
        <v>68</v>
      </c>
      <c r="H11" s="20">
        <f>JAN!H6</f>
        <v>36728</v>
      </c>
      <c r="I11" s="20">
        <f t="shared" si="0"/>
        <v>46682</v>
      </c>
    </row>
    <row r="12" spans="1:9" ht="12.75">
      <c r="A12" s="24" t="s">
        <v>55</v>
      </c>
      <c r="B12" s="20">
        <f>FEB!B6</f>
        <v>5500</v>
      </c>
      <c r="C12" s="20">
        <f>FEB!C6</f>
        <v>17</v>
      </c>
      <c r="D12" s="20">
        <f>FEB!D6</f>
        <v>0</v>
      </c>
      <c r="E12" s="20">
        <f>FEB!E6</f>
        <v>1032</v>
      </c>
      <c r="F12" s="20">
        <f>FEB!F6</f>
        <v>3210</v>
      </c>
      <c r="G12" s="20">
        <f>FEB!G6</f>
        <v>69</v>
      </c>
      <c r="H12" s="20">
        <f>FEB!H6</f>
        <v>36837</v>
      </c>
      <c r="I12" s="20">
        <f t="shared" si="0"/>
        <v>46665</v>
      </c>
    </row>
    <row r="13" spans="1:9" ht="12.75">
      <c r="A13" s="24" t="s">
        <v>56</v>
      </c>
      <c r="B13" s="20">
        <f>MAR!B6</f>
        <v>5318</v>
      </c>
      <c r="C13" s="20">
        <f>MAR!C6</f>
        <v>27</v>
      </c>
      <c r="D13" s="20">
        <f>MAR!D6</f>
        <v>0</v>
      </c>
      <c r="E13" s="20">
        <f>MAR!E6</f>
        <v>998</v>
      </c>
      <c r="F13" s="20">
        <f>MAR!F6</f>
        <v>3191</v>
      </c>
      <c r="G13" s="20">
        <f>MAR!G6</f>
        <v>65</v>
      </c>
      <c r="H13" s="20">
        <f>MAR!H6</f>
        <v>37169</v>
      </c>
      <c r="I13" s="20">
        <f t="shared" si="0"/>
        <v>46768</v>
      </c>
    </row>
    <row r="14" spans="1:9" ht="12.75">
      <c r="A14" s="24" t="s">
        <v>57</v>
      </c>
      <c r="B14" s="20">
        <f>APR!B6</f>
        <v>5283</v>
      </c>
      <c r="C14" s="20">
        <f>APR!C6</f>
        <v>19</v>
      </c>
      <c r="D14" s="20">
        <f>APR!D6</f>
        <v>0</v>
      </c>
      <c r="E14" s="20">
        <f>APR!E6</f>
        <v>958</v>
      </c>
      <c r="F14" s="20">
        <f>APR!F6</f>
        <v>3207</v>
      </c>
      <c r="G14" s="20">
        <f>APR!G6</f>
        <v>66</v>
      </c>
      <c r="H14" s="20">
        <f>APR!H6</f>
        <v>37190</v>
      </c>
      <c r="I14" s="20">
        <f t="shared" si="0"/>
        <v>46723</v>
      </c>
    </row>
    <row r="15" spans="1:9" ht="12.75">
      <c r="A15" s="24" t="s">
        <v>58</v>
      </c>
      <c r="B15" s="20">
        <f>MAY!B6</f>
        <v>5286</v>
      </c>
      <c r="C15" s="20">
        <f>MAY!C6</f>
        <v>17</v>
      </c>
      <c r="D15" s="20">
        <f>MAY!D6</f>
        <v>0</v>
      </c>
      <c r="E15" s="20">
        <f>MAY!E6</f>
        <v>922</v>
      </c>
      <c r="F15" s="20">
        <f>MAY!F6</f>
        <v>3227</v>
      </c>
      <c r="G15" s="20">
        <f>MAY!G6</f>
        <v>70</v>
      </c>
      <c r="H15" s="20">
        <f>MAY!H6</f>
        <v>37275</v>
      </c>
      <c r="I15" s="20">
        <f t="shared" si="0"/>
        <v>46797</v>
      </c>
    </row>
    <row r="16" spans="1:9" ht="12.75">
      <c r="A16" s="24" t="s">
        <v>59</v>
      </c>
      <c r="B16" s="20">
        <f>JUN!B6</f>
        <v>5255</v>
      </c>
      <c r="C16" s="20">
        <f>JUN!C6</f>
        <v>8</v>
      </c>
      <c r="D16" s="20">
        <f>JUN!D6</f>
        <v>0</v>
      </c>
      <c r="E16" s="20">
        <f>JUN!E6</f>
        <v>951</v>
      </c>
      <c r="F16" s="20">
        <f>JUN!F6</f>
        <v>3236</v>
      </c>
      <c r="G16" s="20">
        <f>JUN!G6</f>
        <v>63</v>
      </c>
      <c r="H16" s="20">
        <f>JUN!H6</f>
        <v>37560</v>
      </c>
      <c r="I16" s="20">
        <f t="shared" si="0"/>
        <v>47073</v>
      </c>
    </row>
    <row r="17" spans="1:9" ht="12.75">
      <c r="A17" s="17" t="s">
        <v>47</v>
      </c>
      <c r="B17" s="20">
        <f>SUM(B5:B16)/COUNTIF(B5:B16,"&lt;&gt;0")</f>
        <v>5475.333333333333</v>
      </c>
      <c r="C17" s="20">
        <f aca="true" t="shared" si="1" ref="C17:I17">SUM(C5:C16)/COUNTIF(C5:C16,"&lt;&gt;0")</f>
        <v>17.333333333333332</v>
      </c>
      <c r="D17" s="20" t="e">
        <f t="shared" si="1"/>
        <v>#DIV/0!</v>
      </c>
      <c r="E17" s="20">
        <f t="shared" si="1"/>
        <v>995</v>
      </c>
      <c r="F17" s="20">
        <f t="shared" si="1"/>
        <v>3205.5</v>
      </c>
      <c r="G17" s="20">
        <f t="shared" si="1"/>
        <v>63.916666666666664</v>
      </c>
      <c r="H17" s="20">
        <f t="shared" si="1"/>
        <v>36635.333333333336</v>
      </c>
      <c r="I17" s="20">
        <f t="shared" si="1"/>
        <v>46392.416666666664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JUL!B17</f>
        <v>1632</v>
      </c>
      <c r="C21" s="23">
        <f>JUL!C17</f>
        <v>4</v>
      </c>
      <c r="D21" s="23">
        <f>JUL!D17</f>
        <v>0</v>
      </c>
      <c r="E21" s="23">
        <f>JUL!E17</f>
        <v>937</v>
      </c>
      <c r="F21" s="23">
        <f>JUL!F17</f>
        <v>3035</v>
      </c>
      <c r="G21" s="23">
        <f>JUL!G17</f>
        <v>48</v>
      </c>
      <c r="H21" s="23">
        <f>JUL!H17</f>
        <v>17374</v>
      </c>
      <c r="I21" s="20">
        <f aca="true" t="shared" si="2" ref="I21:I32">SUM(B21:H21)</f>
        <v>23030</v>
      </c>
    </row>
    <row r="22" spans="1:9" ht="12.75">
      <c r="A22" s="24" t="s">
        <v>49</v>
      </c>
      <c r="B22" s="23">
        <f>AUG!B17</f>
        <v>1691</v>
      </c>
      <c r="C22" s="23">
        <f>AUG!C17</f>
        <v>8</v>
      </c>
      <c r="D22" s="23">
        <f>AUG!D17</f>
        <v>0</v>
      </c>
      <c r="E22" s="23">
        <f>AUG!E17</f>
        <v>958</v>
      </c>
      <c r="F22" s="23">
        <f>AUG!F17</f>
        <v>3055</v>
      </c>
      <c r="G22" s="23">
        <f>AUG!G17</f>
        <v>51</v>
      </c>
      <c r="H22" s="23">
        <f>AUG!H17</f>
        <v>17534</v>
      </c>
      <c r="I22" s="20">
        <f t="shared" si="2"/>
        <v>23297</v>
      </c>
    </row>
    <row r="23" spans="1:9" ht="12.75">
      <c r="A23" s="24" t="s">
        <v>50</v>
      </c>
      <c r="B23" s="23">
        <f>SEP!B17</f>
        <v>1719</v>
      </c>
      <c r="C23" s="23">
        <f>SEP!C17</f>
        <v>8</v>
      </c>
      <c r="D23" s="23">
        <f>SEP!D17</f>
        <v>0</v>
      </c>
      <c r="E23" s="23">
        <f>SEP!E17</f>
        <v>975</v>
      </c>
      <c r="F23" s="23">
        <f>SEP!F17</f>
        <v>3060</v>
      </c>
      <c r="G23" s="23">
        <f>SEP!G17</f>
        <v>51</v>
      </c>
      <c r="H23" s="23">
        <f>SEP!H17</f>
        <v>17725</v>
      </c>
      <c r="I23" s="20">
        <f t="shared" si="2"/>
        <v>23538</v>
      </c>
    </row>
    <row r="24" spans="1:9" ht="12.75">
      <c r="A24" s="24" t="s">
        <v>51</v>
      </c>
      <c r="B24" s="23">
        <f>OCT!B17</f>
        <v>1718</v>
      </c>
      <c r="C24" s="23">
        <f>OCT!C17</f>
        <v>6</v>
      </c>
      <c r="D24" s="23">
        <f>OCT!D17</f>
        <v>0</v>
      </c>
      <c r="E24" s="23">
        <f>OCT!E17</f>
        <v>999</v>
      </c>
      <c r="F24" s="23">
        <f>OCT!F17</f>
        <v>3086</v>
      </c>
      <c r="G24" s="23">
        <f>OCT!G17</f>
        <v>52</v>
      </c>
      <c r="H24" s="23">
        <f>OCT!H17</f>
        <v>17842</v>
      </c>
      <c r="I24" s="20">
        <f t="shared" si="2"/>
        <v>23703</v>
      </c>
    </row>
    <row r="25" spans="1:9" ht="12.75">
      <c r="A25" s="24" t="s">
        <v>52</v>
      </c>
      <c r="B25" s="20">
        <f>NOV!B17</f>
        <v>1712</v>
      </c>
      <c r="C25" s="20">
        <f>NOV!C17</f>
        <v>5</v>
      </c>
      <c r="D25" s="20">
        <f>NOV!D17</f>
        <v>0</v>
      </c>
      <c r="E25" s="20">
        <f>NOV!E17</f>
        <v>1014</v>
      </c>
      <c r="F25" s="20">
        <f>NOV!F17</f>
        <v>3077</v>
      </c>
      <c r="G25" s="20">
        <f>NOV!G17</f>
        <v>57</v>
      </c>
      <c r="H25" s="20">
        <f>NOV!H17</f>
        <v>17996</v>
      </c>
      <c r="I25" s="20">
        <f t="shared" si="2"/>
        <v>23861</v>
      </c>
    </row>
    <row r="26" spans="1:9" ht="12.75">
      <c r="A26" s="24" t="s">
        <v>53</v>
      </c>
      <c r="B26" s="20">
        <f>DEC!B17</f>
        <v>1706</v>
      </c>
      <c r="C26" s="20">
        <f>DEC!C17</f>
        <v>2</v>
      </c>
      <c r="D26" s="20">
        <f>DEC!D17</f>
        <v>0</v>
      </c>
      <c r="E26" s="20">
        <f>DEC!E17</f>
        <v>1023</v>
      </c>
      <c r="F26" s="20">
        <f>DEC!F17</f>
        <v>3082</v>
      </c>
      <c r="G26" s="20">
        <f>DEC!G17</f>
        <v>55</v>
      </c>
      <c r="H26" s="20">
        <f>DEC!H17</f>
        <v>18090</v>
      </c>
      <c r="I26" s="20">
        <f t="shared" si="2"/>
        <v>23958</v>
      </c>
    </row>
    <row r="27" spans="1:9" ht="12.75">
      <c r="A27" s="24" t="s">
        <v>54</v>
      </c>
      <c r="B27" s="20">
        <f>JAN!B17</f>
        <v>1720</v>
      </c>
      <c r="C27" s="20">
        <f>JAN!C17</f>
        <v>1</v>
      </c>
      <c r="D27" s="20">
        <f>JAN!D17</f>
        <v>0</v>
      </c>
      <c r="E27" s="20">
        <f>JAN!E17</f>
        <v>1042</v>
      </c>
      <c r="F27" s="20">
        <f>JAN!F17</f>
        <v>3089</v>
      </c>
      <c r="G27" s="20">
        <f>JAN!G17</f>
        <v>59</v>
      </c>
      <c r="H27" s="20">
        <f>JAN!H17</f>
        <v>18197</v>
      </c>
      <c r="I27" s="20">
        <f t="shared" si="2"/>
        <v>24108</v>
      </c>
    </row>
    <row r="28" spans="1:9" ht="12.75">
      <c r="A28" s="24" t="s">
        <v>55</v>
      </c>
      <c r="B28" s="20">
        <f>FEB!B17</f>
        <v>1690</v>
      </c>
      <c r="C28" s="20">
        <f>FEB!C17</f>
        <v>5</v>
      </c>
      <c r="D28" s="20">
        <f>FEB!D17</f>
        <v>0</v>
      </c>
      <c r="E28" s="20">
        <f>FEB!E17</f>
        <v>1012</v>
      </c>
      <c r="F28" s="20">
        <f>FEB!F17</f>
        <v>3076</v>
      </c>
      <c r="G28" s="20">
        <f>FEB!G17</f>
        <v>60</v>
      </c>
      <c r="H28" s="20">
        <f>FEB!H17</f>
        <v>18306</v>
      </c>
      <c r="I28" s="20">
        <f t="shared" si="2"/>
        <v>24149</v>
      </c>
    </row>
    <row r="29" spans="1:9" ht="12.75">
      <c r="A29" s="24" t="s">
        <v>56</v>
      </c>
      <c r="B29" s="20">
        <f>MAR!B17</f>
        <v>1640</v>
      </c>
      <c r="C29" s="20">
        <f>MAR!C17</f>
        <v>6</v>
      </c>
      <c r="D29" s="20">
        <f>MAR!D17</f>
        <v>0</v>
      </c>
      <c r="E29" s="20">
        <f>MAR!E17</f>
        <v>979</v>
      </c>
      <c r="F29" s="20">
        <f>MAR!F17</f>
        <v>3066</v>
      </c>
      <c r="G29" s="20">
        <f>MAR!G17</f>
        <v>56</v>
      </c>
      <c r="H29" s="20">
        <f>MAR!H17</f>
        <v>18504</v>
      </c>
      <c r="I29" s="20">
        <f t="shared" si="2"/>
        <v>24251</v>
      </c>
    </row>
    <row r="30" spans="1:9" ht="12.75">
      <c r="A30" s="24" t="s">
        <v>57</v>
      </c>
      <c r="B30" s="20">
        <f>APR!B17</f>
        <v>1628</v>
      </c>
      <c r="C30" s="20">
        <f>APR!C17</f>
        <v>4</v>
      </c>
      <c r="D30" s="20">
        <f>APR!D17</f>
        <v>0</v>
      </c>
      <c r="E30" s="20">
        <f>APR!E17</f>
        <v>940</v>
      </c>
      <c r="F30" s="20">
        <f>APR!F17</f>
        <v>3080</v>
      </c>
      <c r="G30" s="20">
        <f>APR!G17</f>
        <v>56</v>
      </c>
      <c r="H30" s="20">
        <f>APR!H17</f>
        <v>18588</v>
      </c>
      <c r="I30" s="20">
        <f t="shared" si="2"/>
        <v>24296</v>
      </c>
    </row>
    <row r="31" spans="1:9" ht="12.75">
      <c r="A31" s="24" t="s">
        <v>58</v>
      </c>
      <c r="B31" s="20">
        <f>MAY!B17</f>
        <v>1624</v>
      </c>
      <c r="C31" s="20">
        <f>MAY!C17</f>
        <v>5</v>
      </c>
      <c r="D31" s="20">
        <f>MAY!D17</f>
        <v>0</v>
      </c>
      <c r="E31" s="20">
        <f>MAY!E17</f>
        <v>905</v>
      </c>
      <c r="F31" s="20">
        <f>MAY!F17</f>
        <v>3098</v>
      </c>
      <c r="G31" s="20">
        <f>MAY!G17</f>
        <v>60</v>
      </c>
      <c r="H31" s="20">
        <f>MAY!H17</f>
        <v>18685</v>
      </c>
      <c r="I31" s="20">
        <f t="shared" si="2"/>
        <v>24377</v>
      </c>
    </row>
    <row r="32" spans="1:9" ht="12.75">
      <c r="A32" s="24" t="s">
        <v>59</v>
      </c>
      <c r="B32" s="20">
        <f>JUN!B17</f>
        <v>1625</v>
      </c>
      <c r="C32" s="20">
        <f>JUN!C17</f>
        <v>3</v>
      </c>
      <c r="D32" s="20">
        <f>JUN!D17</f>
        <v>0</v>
      </c>
      <c r="E32" s="20">
        <f>JUN!E17</f>
        <v>932</v>
      </c>
      <c r="F32" s="20">
        <f>JUN!F17</f>
        <v>3091</v>
      </c>
      <c r="G32" s="20">
        <f>JUN!G17</f>
        <v>55</v>
      </c>
      <c r="H32" s="20">
        <f>JUN!H17</f>
        <v>18779</v>
      </c>
      <c r="I32" s="20">
        <f t="shared" si="2"/>
        <v>24485</v>
      </c>
    </row>
    <row r="33" spans="1:9" ht="12.75">
      <c r="A33" s="17" t="s">
        <v>47</v>
      </c>
      <c r="B33" s="20">
        <f aca="true" t="shared" si="3" ref="B33:I33">SUM(B21:B32)/COUNTIF(B21:B32,"&lt;&gt;0")</f>
        <v>1675.4166666666667</v>
      </c>
      <c r="C33" s="20">
        <f t="shared" si="3"/>
        <v>4.75</v>
      </c>
      <c r="D33" s="20" t="e">
        <f t="shared" si="3"/>
        <v>#DIV/0!</v>
      </c>
      <c r="E33" s="20">
        <f t="shared" si="3"/>
        <v>976.3333333333334</v>
      </c>
      <c r="F33" s="20">
        <f t="shared" si="3"/>
        <v>3074.5833333333335</v>
      </c>
      <c r="G33" s="20">
        <f t="shared" si="3"/>
        <v>55</v>
      </c>
      <c r="H33" s="20">
        <f t="shared" si="3"/>
        <v>18135</v>
      </c>
      <c r="I33" s="20">
        <f t="shared" si="3"/>
        <v>23921.083333333332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JUL!B28</f>
        <v>1149153</v>
      </c>
      <c r="C37" s="20">
        <f>JUL!C28</f>
        <v>3229</v>
      </c>
      <c r="D37" s="20">
        <f>JUL!D28</f>
        <v>0</v>
      </c>
      <c r="E37" s="20">
        <f>JUL!E28</f>
        <v>275705</v>
      </c>
      <c r="F37" s="20">
        <f>JUL!F28</f>
        <v>627974</v>
      </c>
      <c r="G37" s="20">
        <f>JUL!G28</f>
        <v>15549</v>
      </c>
      <c r="H37" s="20">
        <f>JUL!H28</f>
        <v>7753011</v>
      </c>
      <c r="I37" s="20">
        <f aca="true" t="shared" si="4" ref="I37:I48">SUM(B37:H37)</f>
        <v>9824621</v>
      </c>
    </row>
    <row r="38" spans="1:9" ht="12.75">
      <c r="A38" s="24" t="s">
        <v>49</v>
      </c>
      <c r="B38" s="20">
        <f>AUG!B28</f>
        <v>1189959</v>
      </c>
      <c r="C38" s="20">
        <f>AUG!C28</f>
        <v>7234</v>
      </c>
      <c r="D38" s="20">
        <f>AUG!D28</f>
        <v>0</v>
      </c>
      <c r="E38" s="20">
        <f>AUG!E28</f>
        <v>282577</v>
      </c>
      <c r="F38" s="20">
        <f>AUG!F28</f>
        <v>631004</v>
      </c>
      <c r="G38" s="20">
        <f>AUG!G28</f>
        <v>16460</v>
      </c>
      <c r="H38" s="20">
        <f>AUG!H28</f>
        <v>7821943</v>
      </c>
      <c r="I38" s="20">
        <f t="shared" si="4"/>
        <v>9949177</v>
      </c>
    </row>
    <row r="39" spans="1:9" ht="12.75">
      <c r="A39" s="24" t="s">
        <v>50</v>
      </c>
      <c r="B39" s="20">
        <f>SEP!B28</f>
        <v>1226363</v>
      </c>
      <c r="C39" s="20">
        <f>SEP!C28</f>
        <v>7513</v>
      </c>
      <c r="D39" s="20">
        <f>SEP!D28</f>
        <v>0</v>
      </c>
      <c r="E39" s="20">
        <f>SEP!E28</f>
        <v>287399</v>
      </c>
      <c r="F39" s="20">
        <f>SEP!F28</f>
        <v>632905</v>
      </c>
      <c r="G39" s="20">
        <f>SEP!G28</f>
        <v>16662</v>
      </c>
      <c r="H39" s="20">
        <f>SEP!H28</f>
        <v>7880443</v>
      </c>
      <c r="I39" s="20">
        <f t="shared" si="4"/>
        <v>10051285</v>
      </c>
    </row>
    <row r="40" spans="1:9" ht="12.75">
      <c r="A40" s="24" t="s">
        <v>51</v>
      </c>
      <c r="B40" s="20">
        <f>OCT!B28</f>
        <v>1256872</v>
      </c>
      <c r="C40" s="20">
        <f>OCT!C28</f>
        <v>4654</v>
      </c>
      <c r="D40" s="20">
        <f>OCT!D28</f>
        <v>0</v>
      </c>
      <c r="E40" s="20">
        <f>OCT!E28</f>
        <v>299566</v>
      </c>
      <c r="F40" s="20">
        <f>OCT!F28</f>
        <v>660150</v>
      </c>
      <c r="G40" s="20">
        <f>OCT!G28</f>
        <v>17154</v>
      </c>
      <c r="H40" s="20">
        <f>OCT!H28</f>
        <v>8089563</v>
      </c>
      <c r="I40" s="20">
        <f t="shared" si="4"/>
        <v>10327959</v>
      </c>
    </row>
    <row r="41" spans="1:9" ht="12.75">
      <c r="A41" s="24" t="s">
        <v>52</v>
      </c>
      <c r="B41" s="20">
        <f>NOV!B28</f>
        <v>4396</v>
      </c>
      <c r="C41" s="20">
        <f>NOV!C28</f>
        <v>4396</v>
      </c>
      <c r="D41" s="20">
        <f>NOV!D28</f>
        <v>0</v>
      </c>
      <c r="E41" s="20">
        <f>NOV!E28</f>
        <v>303639</v>
      </c>
      <c r="F41" s="20">
        <f>NOV!F28</f>
        <v>655505</v>
      </c>
      <c r="G41" s="20">
        <f>NOV!G28</f>
        <v>18789</v>
      </c>
      <c r="H41" s="20">
        <f>NOV!H28</f>
        <v>8137561</v>
      </c>
      <c r="I41" s="20">
        <f t="shared" si="4"/>
        <v>9124286</v>
      </c>
    </row>
    <row r="42" spans="1:9" ht="12.75">
      <c r="A42" s="24" t="s">
        <v>53</v>
      </c>
      <c r="B42" s="20">
        <f>DEC!B28</f>
        <v>1231016</v>
      </c>
      <c r="C42" s="20">
        <f>DEC!C28</f>
        <v>1904</v>
      </c>
      <c r="D42" s="20">
        <f>DEC!D28</f>
        <v>0</v>
      </c>
      <c r="E42" s="20">
        <f>DEC!E28</f>
        <v>307002</v>
      </c>
      <c r="F42" s="20">
        <f>DEC!F28</f>
        <v>657358</v>
      </c>
      <c r="G42" s="20">
        <f>DEC!G28</f>
        <v>18179</v>
      </c>
      <c r="H42" s="20">
        <f>DEC!H28</f>
        <v>8171632</v>
      </c>
      <c r="I42" s="20">
        <f t="shared" si="4"/>
        <v>10387091</v>
      </c>
    </row>
    <row r="43" spans="1:9" ht="12.75">
      <c r="A43" s="24" t="s">
        <v>54</v>
      </c>
      <c r="B43" s="20">
        <f>JAN!B28</f>
        <v>1241354</v>
      </c>
      <c r="C43" s="20">
        <f>JAN!C28</f>
        <v>287</v>
      </c>
      <c r="D43" s="20">
        <f>JAN!D28</f>
        <v>0</v>
      </c>
      <c r="E43" s="20">
        <f>JAN!E28</f>
        <v>312283</v>
      </c>
      <c r="F43" s="20">
        <f>JAN!F28</f>
        <v>646250</v>
      </c>
      <c r="G43" s="20">
        <f>JAN!G28</f>
        <v>19613</v>
      </c>
      <c r="H43" s="20">
        <f>JAN!H28</f>
        <v>8106455</v>
      </c>
      <c r="I43" s="20">
        <f t="shared" si="4"/>
        <v>10326242</v>
      </c>
    </row>
    <row r="44" spans="1:9" ht="12.75">
      <c r="A44" s="24" t="s">
        <v>55</v>
      </c>
      <c r="B44" s="20">
        <f>FEB!B28</f>
        <v>1214920</v>
      </c>
      <c r="C44" s="20">
        <f>FEB!C28</f>
        <v>4204</v>
      </c>
      <c r="D44" s="20">
        <f>FEB!D28</f>
        <v>0</v>
      </c>
      <c r="E44" s="20">
        <f>FEB!E28</f>
        <v>308141</v>
      </c>
      <c r="F44" s="20">
        <f>FEB!F28</f>
        <v>645812</v>
      </c>
      <c r="G44" s="20">
        <f>FEB!G28</f>
        <v>19688</v>
      </c>
      <c r="H44" s="20">
        <f>FEB!H28</f>
        <v>8174418</v>
      </c>
      <c r="I44" s="20">
        <f t="shared" si="4"/>
        <v>10367183</v>
      </c>
    </row>
    <row r="45" spans="1:9" ht="12.75">
      <c r="A45" s="24" t="s">
        <v>56</v>
      </c>
      <c r="B45" s="20">
        <f>MAR!B28</f>
        <v>1169703</v>
      </c>
      <c r="C45" s="20">
        <f>MAR!C28</f>
        <v>6301</v>
      </c>
      <c r="D45" s="20">
        <f>MAR!D28</f>
        <v>0</v>
      </c>
      <c r="E45" s="20">
        <f>MAR!E28</f>
        <v>296502</v>
      </c>
      <c r="F45" s="20">
        <f>MAR!F28</f>
        <v>641747</v>
      </c>
      <c r="G45" s="20">
        <f>MAR!G28</f>
        <v>18660</v>
      </c>
      <c r="H45" s="20">
        <f>MAR!H28</f>
        <v>8257839</v>
      </c>
      <c r="I45" s="20">
        <f t="shared" si="4"/>
        <v>10390752</v>
      </c>
    </row>
    <row r="46" spans="1:9" ht="12.75">
      <c r="A46" s="24" t="s">
        <v>57</v>
      </c>
      <c r="B46" s="20">
        <f>APR!B28</f>
        <v>1163030</v>
      </c>
      <c r="C46" s="20">
        <f>APR!C28</f>
        <v>4219</v>
      </c>
      <c r="D46" s="20">
        <f>APR!D28</f>
        <v>0</v>
      </c>
      <c r="E46" s="20">
        <f>APR!E28</f>
        <v>286090</v>
      </c>
      <c r="F46" s="20">
        <f>APR!F28</f>
        <v>648170</v>
      </c>
      <c r="G46" s="20">
        <f>APR!G28</f>
        <v>18875</v>
      </c>
      <c r="H46" s="20">
        <f>APR!H28</f>
        <v>8294586</v>
      </c>
      <c r="I46" s="20">
        <f t="shared" si="4"/>
        <v>10414970</v>
      </c>
    </row>
    <row r="47" spans="1:9" ht="12.75">
      <c r="A47" s="24" t="s">
        <v>58</v>
      </c>
      <c r="B47" s="20">
        <f>MAY!B28</f>
        <v>1162198</v>
      </c>
      <c r="C47" s="20">
        <f>MAY!C28</f>
        <v>4114</v>
      </c>
      <c r="D47" s="20">
        <f>MAY!D28</f>
        <v>0</v>
      </c>
      <c r="E47" s="20">
        <f>MAY!E28</f>
        <v>274405</v>
      </c>
      <c r="F47" s="20">
        <f>MAY!F28</f>
        <v>650821</v>
      </c>
      <c r="G47" s="20">
        <f>MAY!G28</f>
        <v>20158</v>
      </c>
      <c r="H47" s="20">
        <f>MAY!H28</f>
        <v>8300508</v>
      </c>
      <c r="I47" s="20">
        <f t="shared" si="4"/>
        <v>10412204</v>
      </c>
    </row>
    <row r="48" spans="1:9" ht="12.75">
      <c r="A48" s="24" t="s">
        <v>59</v>
      </c>
      <c r="B48" s="20">
        <f>JUN!B28</f>
        <v>1160895</v>
      </c>
      <c r="C48" s="20">
        <f>JUN!C28</f>
        <v>2223</v>
      </c>
      <c r="D48" s="20">
        <f>JUN!D28</f>
        <v>0</v>
      </c>
      <c r="E48" s="20">
        <f>JUN!E28</f>
        <v>283941</v>
      </c>
      <c r="F48" s="20">
        <f>JUN!F28</f>
        <v>651473</v>
      </c>
      <c r="G48" s="20">
        <f>JUN!G28</f>
        <v>17925</v>
      </c>
      <c r="H48" s="20">
        <f>JUN!H28</f>
        <v>8366605</v>
      </c>
      <c r="I48" s="20">
        <f t="shared" si="4"/>
        <v>10483062</v>
      </c>
    </row>
    <row r="49" spans="1:9" ht="12.75">
      <c r="A49" s="17" t="s">
        <v>47</v>
      </c>
      <c r="B49" s="20">
        <f aca="true" t="shared" si="5" ref="B49:I49">SUM(B37:B48)/COUNTIF(B37:B48,"&lt;&gt;0")</f>
        <v>1097488.25</v>
      </c>
      <c r="C49" s="20">
        <f t="shared" si="5"/>
        <v>4189.833333333333</v>
      </c>
      <c r="D49" s="20" t="e">
        <f t="shared" si="5"/>
        <v>#DIV/0!</v>
      </c>
      <c r="E49" s="20">
        <f t="shared" si="5"/>
        <v>293104.1666666667</v>
      </c>
      <c r="F49" s="20">
        <f t="shared" si="5"/>
        <v>645764.0833333334</v>
      </c>
      <c r="G49" s="20">
        <f t="shared" si="5"/>
        <v>18142.666666666668</v>
      </c>
      <c r="H49" s="20">
        <f t="shared" si="5"/>
        <v>8112880.333333333</v>
      </c>
      <c r="I49" s="20">
        <f t="shared" si="5"/>
        <v>10171569.333333334</v>
      </c>
    </row>
    <row r="53" ht="12.75">
      <c r="A53" s="18" t="s">
        <v>66</v>
      </c>
    </row>
    <row r="54" ht="12.75">
      <c r="A54" s="18"/>
    </row>
    <row r="55" spans="3:13" ht="12.75">
      <c r="C55" s="44" t="s">
        <v>19</v>
      </c>
      <c r="D55" s="45"/>
      <c r="E55" s="46"/>
      <c r="G55" s="44" t="s">
        <v>23</v>
      </c>
      <c r="H55" s="45"/>
      <c r="I55" s="46"/>
      <c r="K55" s="44" t="s">
        <v>24</v>
      </c>
      <c r="L55" s="45"/>
      <c r="M55" s="46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JUL!E42</f>
        <v>23030</v>
      </c>
      <c r="D58" s="29">
        <f>JUL!E43</f>
        <v>44973</v>
      </c>
      <c r="E58" s="31">
        <f>JUL!E44</f>
        <v>1.9528006947459835</v>
      </c>
      <c r="G58" s="29">
        <f>JUL!E47</f>
        <v>17374</v>
      </c>
      <c r="H58" s="29">
        <f>JUL!E48</f>
        <v>35415</v>
      </c>
      <c r="I58" s="31">
        <f>JUL!E49</f>
        <v>2.0383906987452516</v>
      </c>
      <c r="K58" s="29">
        <f>JUL!E52</f>
        <v>5656</v>
      </c>
      <c r="L58" s="29">
        <f>JUL!E53</f>
        <v>9558</v>
      </c>
      <c r="M58" s="31">
        <f>JUL!E54</f>
        <v>1.6898868458274399</v>
      </c>
    </row>
    <row r="59" spans="1:13" ht="12.75">
      <c r="A59" s="24" t="s">
        <v>49</v>
      </c>
      <c r="C59" s="29">
        <f>AUG!E42</f>
        <v>23297</v>
      </c>
      <c r="D59" s="29">
        <f>AUG!E43</f>
        <v>45506</v>
      </c>
      <c r="E59" s="31">
        <f>AUG!E44</f>
        <v>1.953298707988153</v>
      </c>
      <c r="G59" s="29">
        <f>AUG!E47</f>
        <v>17534</v>
      </c>
      <c r="H59" s="29">
        <f>AUG!E48</f>
        <v>35730</v>
      </c>
      <c r="I59" s="31">
        <f>AUG!E49</f>
        <v>2.037755218432759</v>
      </c>
      <c r="K59" s="29">
        <f>AUG!E52</f>
        <v>5763</v>
      </c>
      <c r="L59" s="29">
        <f>AUG!E53</f>
        <v>9776</v>
      </c>
      <c r="M59" s="31">
        <f>AUG!E54</f>
        <v>1.6963387124761409</v>
      </c>
    </row>
    <row r="60" spans="1:13" ht="12.75">
      <c r="A60" s="24" t="s">
        <v>50</v>
      </c>
      <c r="C60" s="29">
        <f>SEP!E42</f>
        <v>23538</v>
      </c>
      <c r="D60" s="29">
        <f>SEP!E43</f>
        <v>46065</v>
      </c>
      <c r="E60" s="31">
        <f>SEP!E44</f>
        <v>1.9570481774152435</v>
      </c>
      <c r="G60" s="29">
        <f>SEP!E47</f>
        <v>17725</v>
      </c>
      <c r="H60" s="29">
        <f>SEP!E48</f>
        <v>36113</v>
      </c>
      <c r="I60" s="31">
        <f>SEP!E49</f>
        <v>2.037404795486601</v>
      </c>
      <c r="K60" s="29">
        <f>SEP!E52</f>
        <v>5813</v>
      </c>
      <c r="L60" s="29">
        <f>SEP!E53</f>
        <v>9952</v>
      </c>
      <c r="M60" s="31">
        <f>SEP!E54</f>
        <v>1.7120247720626183</v>
      </c>
    </row>
    <row r="61" spans="1:13" ht="12.75">
      <c r="A61" s="24" t="s">
        <v>51</v>
      </c>
      <c r="C61" s="29">
        <f>OCT!E42</f>
        <v>23703</v>
      </c>
      <c r="D61" s="29">
        <f>OCT!E43</f>
        <v>46274</v>
      </c>
      <c r="E61" s="31">
        <f>OCT!C44</f>
        <v>1.983943610983933</v>
      </c>
      <c r="G61" s="29">
        <f>OCT!E47</f>
        <v>17842</v>
      </c>
      <c r="H61" s="29">
        <f>OCT!E48</f>
        <v>36285</v>
      </c>
      <c r="I61" s="31">
        <f>OCT!E49</f>
        <v>2.033684564510705</v>
      </c>
      <c r="K61" s="29">
        <f>OCT!E52</f>
        <v>5861</v>
      </c>
      <c r="L61" s="29">
        <f>OCT!E53</f>
        <v>9989</v>
      </c>
      <c r="M61" s="31">
        <f>OCT!E54</f>
        <v>1.7043166695103225</v>
      </c>
    </row>
    <row r="62" spans="1:13" ht="12.75">
      <c r="A62" s="24" t="s">
        <v>52</v>
      </c>
      <c r="C62" s="29">
        <f>NOV!E42</f>
        <v>23861</v>
      </c>
      <c r="D62" s="29">
        <f>NOV!E43</f>
        <v>46530</v>
      </c>
      <c r="E62" s="31">
        <f>NOV!E44</f>
        <v>1.9500440048614895</v>
      </c>
      <c r="G62" s="29">
        <f>NOV!E47</f>
        <v>17996</v>
      </c>
      <c r="H62" s="29">
        <f>NOV!E48</f>
        <v>36561</v>
      </c>
      <c r="I62" s="31">
        <f>NOV!E49</f>
        <v>2.0316181373638584</v>
      </c>
      <c r="K62" s="29">
        <f>NOV!E52</f>
        <v>5865</v>
      </c>
      <c r="L62" s="29">
        <f>NOV!E53</f>
        <v>9969</v>
      </c>
      <c r="M62" s="31">
        <f>NOV!E54</f>
        <v>1.6997442455242966</v>
      </c>
    </row>
    <row r="63" spans="1:13" ht="12.75">
      <c r="A63" s="24" t="s">
        <v>53</v>
      </c>
      <c r="C63" s="29">
        <f>DEC!E42</f>
        <v>23958</v>
      </c>
      <c r="D63" s="29">
        <f>DEC!E43</f>
        <v>46653</v>
      </c>
      <c r="E63" s="31">
        <f>DEC!E44</f>
        <v>1.947282744803406</v>
      </c>
      <c r="G63" s="29">
        <f>DEC!E47</f>
        <v>18090</v>
      </c>
      <c r="H63" s="29">
        <f>DEC!E48</f>
        <v>36761</v>
      </c>
      <c r="I63" s="31">
        <f>DEC!E49</f>
        <v>2.0321171918186844</v>
      </c>
      <c r="K63" s="29">
        <f>DEC!E52</f>
        <v>5868</v>
      </c>
      <c r="L63" s="29">
        <f>DEC!E53</f>
        <v>9892</v>
      </c>
      <c r="M63" s="31">
        <f>DEC!E54</f>
        <v>1.6857532379004772</v>
      </c>
    </row>
    <row r="64" spans="1:13" ht="12.75">
      <c r="A64" s="24" t="s">
        <v>54</v>
      </c>
      <c r="C64" s="29">
        <f>JAN!E42</f>
        <v>24108</v>
      </c>
      <c r="D64" s="29">
        <f>JAN!E43</f>
        <v>46682</v>
      </c>
      <c r="E64" s="31">
        <f>JAN!E44</f>
        <v>1.9363696698191473</v>
      </c>
      <c r="G64" s="29">
        <f>JAN!E47</f>
        <v>18197</v>
      </c>
      <c r="H64" s="29">
        <f>JAN!E48</f>
        <v>36728</v>
      </c>
      <c r="I64" s="31">
        <f>JAN!E49</f>
        <v>2.0183546738473375</v>
      </c>
      <c r="K64" s="29">
        <f>JAN!E52</f>
        <v>5911</v>
      </c>
      <c r="L64" s="29">
        <f>JAN!E53</f>
        <v>9954</v>
      </c>
      <c r="M64" s="31">
        <f>JAN!E54</f>
        <v>1.6839790221620707</v>
      </c>
    </row>
    <row r="65" spans="1:13" ht="12.75">
      <c r="A65" s="24" t="s">
        <v>55</v>
      </c>
      <c r="C65" s="29">
        <f>FEB!E42</f>
        <v>24149</v>
      </c>
      <c r="D65" s="29">
        <f>FEB!E43</f>
        <v>46665</v>
      </c>
      <c r="E65" s="31">
        <f>FEB!E44</f>
        <v>1.9323781523044432</v>
      </c>
      <c r="G65" s="29">
        <f>FEB!E47</f>
        <v>18306</v>
      </c>
      <c r="H65" s="29">
        <f>FEB!E48</f>
        <v>36837</v>
      </c>
      <c r="I65" s="31">
        <f>FEB!E49</f>
        <v>2.012291052114061</v>
      </c>
      <c r="K65" s="29">
        <f>FEB!E52</f>
        <v>5843</v>
      </c>
      <c r="L65" s="29">
        <f>FEB!E53</f>
        <v>9828</v>
      </c>
      <c r="M65" s="31">
        <f>FEB!E54</f>
        <v>1.6820126647270237</v>
      </c>
    </row>
    <row r="66" spans="1:13" ht="12.75">
      <c r="A66" s="24" t="s">
        <v>56</v>
      </c>
      <c r="C66" s="29">
        <f>MAR!E42</f>
        <v>24251</v>
      </c>
      <c r="D66" s="29">
        <f>MAR!E43</f>
        <v>46768</v>
      </c>
      <c r="E66" s="31">
        <f>MAR!E44</f>
        <v>1.928497793905406</v>
      </c>
      <c r="G66" s="29">
        <f>MAR!E47</f>
        <v>18504</v>
      </c>
      <c r="H66" s="29">
        <f>MAR!E48</f>
        <v>37169</v>
      </c>
      <c r="I66" s="31">
        <f>MAR!E49</f>
        <v>2.008700821444012</v>
      </c>
      <c r="K66" s="29">
        <f>MAR!E52</f>
        <v>5747</v>
      </c>
      <c r="L66" s="29">
        <f>MAR!E53</f>
        <v>9599</v>
      </c>
      <c r="M66" s="31">
        <f>MAR!E54</f>
        <v>1.6702627457804071</v>
      </c>
    </row>
    <row r="67" spans="1:13" ht="12.75">
      <c r="A67" s="24" t="s">
        <v>57</v>
      </c>
      <c r="C67" s="29">
        <f>APR!E42</f>
        <v>24296</v>
      </c>
      <c r="D67" s="29">
        <f>APR!E43</f>
        <v>46723</v>
      </c>
      <c r="E67" s="31">
        <f>APR!E44</f>
        <v>1.9230737569970366</v>
      </c>
      <c r="G67" s="29">
        <f>APR!E47</f>
        <v>18588</v>
      </c>
      <c r="H67" s="29">
        <f>APR!E48</f>
        <v>37190</v>
      </c>
      <c r="I67" s="31">
        <f>APR!E49</f>
        <v>2.000753174090811</v>
      </c>
      <c r="K67" s="29">
        <f>APR!E52</f>
        <v>5708</v>
      </c>
      <c r="L67" s="29">
        <f>APR!E53</f>
        <v>9533</v>
      </c>
      <c r="M67" s="31">
        <f>APR!E54</f>
        <v>1.6701121233356693</v>
      </c>
    </row>
    <row r="68" spans="1:13" ht="12.75">
      <c r="A68" s="24" t="s">
        <v>58</v>
      </c>
      <c r="C68" s="29">
        <f>MAY!E42</f>
        <v>24377</v>
      </c>
      <c r="D68" s="29">
        <f>MAY!E43</f>
        <v>46797</v>
      </c>
      <c r="E68" s="31">
        <f>MAY!E44</f>
        <v>1.9197194076383477</v>
      </c>
      <c r="G68" s="29">
        <f>MAY!E47</f>
        <v>18685</v>
      </c>
      <c r="H68" s="29">
        <f>MAY!E48</f>
        <v>37275</v>
      </c>
      <c r="I68" s="31">
        <f>MAY!E49</f>
        <v>1.994915707786995</v>
      </c>
      <c r="K68" s="29">
        <f>MAY!E52</f>
        <v>5692</v>
      </c>
      <c r="L68" s="29">
        <f>MAY!E53</f>
        <v>9522</v>
      </c>
      <c r="M68" s="31">
        <f>MAY!E54</f>
        <v>1.6728742094167253</v>
      </c>
    </row>
    <row r="69" spans="1:13" ht="12.75">
      <c r="A69" s="24" t="s">
        <v>59</v>
      </c>
      <c r="C69" s="29">
        <f>JUN!E42</f>
        <v>24485</v>
      </c>
      <c r="D69" s="29">
        <f>JUN!E43</f>
        <v>47073</v>
      </c>
      <c r="E69" s="31">
        <f>JUN!E44</f>
        <v>1.9225239942822137</v>
      </c>
      <c r="G69" s="29">
        <f>JUN!E47</f>
        <v>18779</v>
      </c>
      <c r="H69" s="29">
        <f>JUN!E48</f>
        <v>37560</v>
      </c>
      <c r="I69" s="31">
        <f>JUN!E49</f>
        <v>2.0001065019436606</v>
      </c>
      <c r="K69" s="29">
        <f>JUN!E52</f>
        <v>5706</v>
      </c>
      <c r="L69" s="29">
        <f>JUN!E53</f>
        <v>9513</v>
      </c>
      <c r="M69" s="31">
        <f>JUN!E54</f>
        <v>1.667192429022082</v>
      </c>
    </row>
    <row r="70" spans="1:13" ht="12.75">
      <c r="A70" s="30" t="s">
        <v>47</v>
      </c>
      <c r="C70" s="20">
        <f>SUM(C58:C69)/COUNTIF(C58:C69,"&lt;&gt;0")</f>
        <v>23921.083333333332</v>
      </c>
      <c r="D70" s="20">
        <f>SUM(D58:D69)/COUNTIF(D58:D69,"&lt;&gt;0")</f>
        <v>46392.416666666664</v>
      </c>
      <c r="E70" s="31">
        <f>D70/C70</f>
        <v>1.9393944672238228</v>
      </c>
      <c r="G70" s="20">
        <f>SUM(G58:G69)/COUNTIF(G58:G69,"&lt;&gt;0")</f>
        <v>18135</v>
      </c>
      <c r="H70" s="20">
        <f>SUM(H58:H69)/COUNTIF(H58:H69,"&lt;&gt;0")</f>
        <v>36635.333333333336</v>
      </c>
      <c r="I70" s="31">
        <f>H70/G70</f>
        <v>2.0201452072419817</v>
      </c>
      <c r="K70" s="20">
        <f>SUM(K58:K69)/COUNTIF(K58:K69,"&lt;&gt;0")</f>
        <v>5786.083333333333</v>
      </c>
      <c r="L70" s="20">
        <f>SUM(L58:L69)/COUNTIF(L58:L69,"&lt;&gt;0")</f>
        <v>9757.083333333334</v>
      </c>
      <c r="M70" s="31">
        <f>L70/K70</f>
        <v>1.686301902553541</v>
      </c>
    </row>
    <row r="76" ht="12.75">
      <c r="A76" s="18" t="s">
        <v>67</v>
      </c>
    </row>
    <row r="78" spans="2:12" ht="12.75">
      <c r="B78" s="44" t="s">
        <v>43</v>
      </c>
      <c r="C78" s="45"/>
      <c r="D78" s="46"/>
      <c r="F78" s="44" t="s">
        <v>4</v>
      </c>
      <c r="G78" s="45"/>
      <c r="H78" s="46"/>
      <c r="J78" s="44" t="s">
        <v>63</v>
      </c>
      <c r="K78" s="45"/>
      <c r="L78" s="46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JUL!E61</f>
        <v>5656</v>
      </c>
      <c r="C81" s="29">
        <f>JUL!E62</f>
        <v>9558</v>
      </c>
      <c r="D81" s="31">
        <f>JUL!E63</f>
        <v>1.6898868458274399</v>
      </c>
      <c r="F81" s="29">
        <f>JUL!E66</f>
        <v>3083</v>
      </c>
      <c r="G81" s="29">
        <f>JUL!E67</f>
        <v>3222</v>
      </c>
      <c r="H81" s="31">
        <f>JUL!E68</f>
        <v>1.0450859552384042</v>
      </c>
      <c r="J81" s="29">
        <f>JUL!E71</f>
        <v>1632</v>
      </c>
      <c r="K81" s="29">
        <f>JUL!E72</f>
        <v>5373</v>
      </c>
      <c r="L81" s="31">
        <f>JUL!E73</f>
        <v>3.292279411764706</v>
      </c>
    </row>
    <row r="82" spans="1:12" ht="12.75">
      <c r="A82" s="24" t="s">
        <v>49</v>
      </c>
      <c r="B82" s="29">
        <f>AUG!E61</f>
        <v>5763</v>
      </c>
      <c r="C82" s="29">
        <f>AUG!E62</f>
        <v>9776</v>
      </c>
      <c r="D82" s="31">
        <f>AUG!E63</f>
        <v>1.6963387124761409</v>
      </c>
      <c r="F82" s="29">
        <f>AUG!E66</f>
        <v>3106</v>
      </c>
      <c r="G82" s="29">
        <f>AUG!E67</f>
        <v>3246</v>
      </c>
      <c r="H82" s="31">
        <f>AUG!E68</f>
        <v>1.0450740502253701</v>
      </c>
      <c r="J82" s="29">
        <f>AUG!E71</f>
        <v>1691</v>
      </c>
      <c r="K82" s="29">
        <f>AUG!E72</f>
        <v>5524</v>
      </c>
      <c r="L82" s="31">
        <f>AUG!E73</f>
        <v>3.2667060910703727</v>
      </c>
    </row>
    <row r="83" spans="1:12" ht="12.75">
      <c r="A83" s="24" t="s">
        <v>50</v>
      </c>
      <c r="B83" s="29">
        <f>SEP!E61</f>
        <v>5813</v>
      </c>
      <c r="C83" s="29">
        <f>SEP!E62</f>
        <v>9952</v>
      </c>
      <c r="D83" s="31">
        <f>SEP!E63</f>
        <v>1.7120247720626183</v>
      </c>
      <c r="F83" s="29">
        <f>SEP!E66</f>
        <v>3111</v>
      </c>
      <c r="G83" s="29">
        <f>SEP!E67</f>
        <v>3249</v>
      </c>
      <c r="H83" s="31">
        <f>SEP!E68</f>
        <v>1.0443587270973964</v>
      </c>
      <c r="J83" s="29">
        <f>SEP!E71</f>
        <v>1719</v>
      </c>
      <c r="K83" s="29">
        <f>SEP!E72</f>
        <v>5678</v>
      </c>
      <c r="L83" s="31">
        <f>SEP!E73</f>
        <v>3.303083187899942</v>
      </c>
    </row>
    <row r="84" spans="1:12" ht="12.75">
      <c r="A84" s="24" t="s">
        <v>51</v>
      </c>
      <c r="B84" s="29">
        <f>OCT!E61</f>
        <v>5861</v>
      </c>
      <c r="C84" s="29">
        <f>OCT!E62</f>
        <v>9989</v>
      </c>
      <c r="D84" s="31">
        <f>OCT!E63</f>
        <v>1.7043166695103225</v>
      </c>
      <c r="F84" s="29">
        <f>OCT!E66</f>
        <v>3138</v>
      </c>
      <c r="G84" s="29">
        <f>OCT!E67</f>
        <v>3283</v>
      </c>
      <c r="H84" s="31">
        <f>OCT!E68</f>
        <v>1.0462077756532824</v>
      </c>
      <c r="J84" s="29">
        <f>OCT!E71</f>
        <v>1718</v>
      </c>
      <c r="K84" s="29">
        <f>OCT!E67</f>
        <v>3283</v>
      </c>
      <c r="L84" s="31">
        <f>OCT!E73</f>
        <v>3.30034924330617</v>
      </c>
    </row>
    <row r="85" spans="1:12" ht="12.75">
      <c r="A85" s="24" t="s">
        <v>52</v>
      </c>
      <c r="B85" s="29">
        <f>NOV!E61</f>
        <v>5865</v>
      </c>
      <c r="C85" s="29">
        <f>NOV!E62</f>
        <v>9969</v>
      </c>
      <c r="D85" s="31">
        <f>NOV!E63</f>
        <v>1.6997442455242966</v>
      </c>
      <c r="F85" s="29">
        <f>NOV!E66</f>
        <v>3134</v>
      </c>
      <c r="G85" s="29">
        <f>NOV!E67</f>
        <v>3274</v>
      </c>
      <c r="H85" s="31">
        <f>NOV!E63</f>
        <v>1.6997442455242966</v>
      </c>
      <c r="J85" s="29">
        <f>NOV!E71</f>
        <v>1712</v>
      </c>
      <c r="K85" s="29">
        <f>NOV!E72</f>
        <v>5644</v>
      </c>
      <c r="L85" s="31">
        <f>NOV!E73</f>
        <v>3.296728971962617</v>
      </c>
    </row>
    <row r="86" spans="1:12" ht="12.75">
      <c r="A86" s="24" t="s">
        <v>53</v>
      </c>
      <c r="B86" s="29">
        <f>DEC!E61</f>
        <v>5868</v>
      </c>
      <c r="C86" s="29">
        <f>DEC!E62</f>
        <v>9892</v>
      </c>
      <c r="D86" s="31">
        <f>DEC!E63</f>
        <v>1.6857532379004772</v>
      </c>
      <c r="F86" s="29">
        <f>DEC!E66</f>
        <v>3137</v>
      </c>
      <c r="G86" s="29">
        <f>DEC!E67</f>
        <v>3268</v>
      </c>
      <c r="H86" s="31">
        <f>DEC!E63</f>
        <v>1.6857532379004772</v>
      </c>
      <c r="J86" s="29">
        <f>DEC!E71</f>
        <v>1706</v>
      </c>
      <c r="K86" s="29">
        <f>DEC!E72</f>
        <v>5572</v>
      </c>
      <c r="L86" s="31">
        <f>DEC!E73</f>
        <v>3.266119577960141</v>
      </c>
    </row>
    <row r="87" spans="1:12" ht="12.75">
      <c r="A87" s="24" t="s">
        <v>54</v>
      </c>
      <c r="B87" s="29">
        <f>JAN!E61</f>
        <v>5911</v>
      </c>
      <c r="C87" s="29">
        <f>JAN!E62</f>
        <v>9954</v>
      </c>
      <c r="D87" s="31">
        <f>JAN!E63</f>
        <v>1.6839790221620707</v>
      </c>
      <c r="F87" s="29">
        <f>JAN!E66</f>
        <v>3148</v>
      </c>
      <c r="G87" s="29">
        <f>JAN!E67</f>
        <v>3287</v>
      </c>
      <c r="H87" s="31">
        <f>JAN!E68</f>
        <v>1.0441550190597204</v>
      </c>
      <c r="J87" s="29">
        <f>JAN!E71</f>
        <v>1720</v>
      </c>
      <c r="K87" s="29">
        <f>JAN!E72</f>
        <v>5601</v>
      </c>
      <c r="L87" s="31">
        <f>JAN!E73</f>
        <v>3.2563953488372093</v>
      </c>
    </row>
    <row r="88" spans="1:12" ht="12.75">
      <c r="A88" s="24" t="s">
        <v>55</v>
      </c>
      <c r="B88" s="29">
        <f>FEB!E61</f>
        <v>5843</v>
      </c>
      <c r="C88" s="29">
        <f>FEB!E62</f>
        <v>9828</v>
      </c>
      <c r="D88" s="31">
        <f>FEB!E63</f>
        <v>1.6820126647270237</v>
      </c>
      <c r="F88" s="29">
        <f>FEB!E66</f>
        <v>3136</v>
      </c>
      <c r="G88" s="29">
        <f>FEB!E67</f>
        <v>3279</v>
      </c>
      <c r="H88" s="31">
        <f>FEB!E68</f>
        <v>1.0455994897959184</v>
      </c>
      <c r="J88" s="29">
        <f>FEB!E71</f>
        <v>1690</v>
      </c>
      <c r="K88" s="29">
        <f>FEB!E72</f>
        <v>5500</v>
      </c>
      <c r="L88" s="31">
        <f>FEB!E73</f>
        <v>3.2544378698224854</v>
      </c>
    </row>
    <row r="89" spans="1:12" ht="12.75">
      <c r="A89" s="24" t="s">
        <v>56</v>
      </c>
      <c r="B89" s="29">
        <f>MAR!E61</f>
        <v>5747</v>
      </c>
      <c r="C89" s="29">
        <f>MAR!E62</f>
        <v>9599</v>
      </c>
      <c r="D89" s="31">
        <f>MAR!E63</f>
        <v>1.6702627457804071</v>
      </c>
      <c r="F89" s="29">
        <f>MAR!E66</f>
        <v>3122</v>
      </c>
      <c r="G89" s="29">
        <f>MAR!E67</f>
        <v>3256</v>
      </c>
      <c r="H89" s="31">
        <f>MAR!E68</f>
        <v>1.042921204356182</v>
      </c>
      <c r="J89" s="29">
        <f>MAR!E71</f>
        <v>1640</v>
      </c>
      <c r="K89" s="29">
        <f>MAR!E72</f>
        <v>5318</v>
      </c>
      <c r="L89" s="31">
        <f>MAR!E73</f>
        <v>3.2426829268292683</v>
      </c>
    </row>
    <row r="90" spans="1:12" ht="12.75">
      <c r="A90" s="24" t="s">
        <v>57</v>
      </c>
      <c r="B90" s="29">
        <f>APR!E61</f>
        <v>5708</v>
      </c>
      <c r="C90" s="29">
        <f>APR!E62</f>
        <v>9533</v>
      </c>
      <c r="D90" s="31">
        <f>APR!E63</f>
        <v>1.6701121233356693</v>
      </c>
      <c r="F90" s="29">
        <f>APR!E66</f>
        <v>3136</v>
      </c>
      <c r="G90" s="29">
        <f>APR!E67</f>
        <v>3273</v>
      </c>
      <c r="H90" s="31">
        <f>APR!E68</f>
        <v>1.043686224489796</v>
      </c>
      <c r="J90" s="29">
        <f>APR!E71</f>
        <v>1628</v>
      </c>
      <c r="K90" s="29">
        <f>APR!E72</f>
        <v>5283</v>
      </c>
      <c r="L90" s="31">
        <f>APR!E73</f>
        <v>3.245085995085995</v>
      </c>
    </row>
    <row r="91" spans="1:12" ht="12.75">
      <c r="A91" s="24" t="s">
        <v>58</v>
      </c>
      <c r="B91" s="29">
        <f>MAY!E61</f>
        <v>5692</v>
      </c>
      <c r="C91" s="29">
        <f>MAY!E62</f>
        <v>9522</v>
      </c>
      <c r="D91" s="31">
        <f>MAY!E63</f>
        <v>1.6728742094167253</v>
      </c>
      <c r="F91" s="29">
        <f>MAY!E66</f>
        <v>3158</v>
      </c>
      <c r="G91" s="29">
        <f>MAY!E67</f>
        <v>3297</v>
      </c>
      <c r="H91" s="31">
        <f>MAY!E68</f>
        <v>1.0440151994933502</v>
      </c>
      <c r="J91" s="29">
        <f>MAY!E71</f>
        <v>1624</v>
      </c>
      <c r="K91" s="29">
        <f>MAY!E72</f>
        <v>5286</v>
      </c>
      <c r="L91" s="31">
        <f>MAY!E73</f>
        <v>3.2549261083743843</v>
      </c>
    </row>
    <row r="92" spans="1:12" ht="12.75">
      <c r="A92" s="24" t="s">
        <v>59</v>
      </c>
      <c r="B92" s="29">
        <f>JUN!E61</f>
        <v>5706</v>
      </c>
      <c r="C92" s="29">
        <f>JUN!E62</f>
        <v>9513</v>
      </c>
      <c r="D92" s="31">
        <f>JUN!E63</f>
        <v>1.667192429022082</v>
      </c>
      <c r="F92" s="29">
        <f>JUN!E66</f>
        <v>3146</v>
      </c>
      <c r="G92" s="29">
        <f>JUN!E67</f>
        <v>3299</v>
      </c>
      <c r="H92" s="31">
        <f>JUN!E68</f>
        <v>1.0486331849968213</v>
      </c>
      <c r="J92" s="29">
        <f>JUN!E71</f>
        <v>1625</v>
      </c>
      <c r="K92" s="29">
        <f>JUN!E72</f>
        <v>5255</v>
      </c>
      <c r="L92" s="31">
        <f>JUN!E73</f>
        <v>3.233846153846154</v>
      </c>
    </row>
    <row r="93" spans="1:12" ht="12.75">
      <c r="A93" s="30" t="s">
        <v>47</v>
      </c>
      <c r="B93" s="20">
        <f>SUM(B81:B92)/COUNTIF(B81:B92,"&lt;&gt;0")</f>
        <v>5786.083333333333</v>
      </c>
      <c r="C93" s="20">
        <f>SUM(C81:C92)/COUNTIF(C81:C92,"&lt;&gt;0")</f>
        <v>9757.083333333334</v>
      </c>
      <c r="D93" s="31">
        <f>C93/B93</f>
        <v>1.686301902553541</v>
      </c>
      <c r="F93" s="20">
        <f>SUM(F81:F92)/COUNTIF(F81:F92,"&lt;&gt;0")</f>
        <v>3129.5833333333335</v>
      </c>
      <c r="G93" s="20">
        <f>SUM(G81:G92)/COUNTIF(G81:G92,"&lt;&gt;0")</f>
        <v>3269.4166666666665</v>
      </c>
      <c r="H93" s="31">
        <f>G93/F93</f>
        <v>1.0446811343363067</v>
      </c>
      <c r="J93" s="20">
        <f>SUM(J81:J92)/COUNTIF(J81:J92,"&lt;&gt;0")</f>
        <v>1675.4166666666667</v>
      </c>
      <c r="K93" s="20">
        <f>SUM(K81:K92)/COUNTIF(K81:K92,"&lt;&gt;0")</f>
        <v>5276.416666666667</v>
      </c>
      <c r="L93" s="31">
        <f>K93/J93</f>
        <v>3.1493160905247453</v>
      </c>
    </row>
    <row r="97" spans="2:12" ht="12.75">
      <c r="B97" s="44" t="s">
        <v>62</v>
      </c>
      <c r="C97" s="45"/>
      <c r="D97" s="46"/>
      <c r="F97" s="44" t="s">
        <v>2</v>
      </c>
      <c r="G97" s="45"/>
      <c r="H97" s="46"/>
      <c r="J97" s="44" t="s">
        <v>61</v>
      </c>
      <c r="K97" s="45"/>
      <c r="L97" s="46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JUL!E76</f>
        <v>4</v>
      </c>
      <c r="C100" s="29">
        <f>JUL!E77</f>
        <v>13</v>
      </c>
      <c r="D100" s="31">
        <f>JUL!E78</f>
        <v>3.25</v>
      </c>
      <c r="F100" s="29">
        <f>JUL!E81</f>
        <v>937</v>
      </c>
      <c r="G100" s="29">
        <f>JUL!E82</f>
        <v>950</v>
      </c>
      <c r="H100" s="31">
        <f>JUL!E83</f>
        <v>1.0138740661686232</v>
      </c>
      <c r="J100" s="29">
        <f>JUL!E86</f>
        <v>0</v>
      </c>
      <c r="K100" s="29">
        <f>JUL!E87</f>
        <v>0</v>
      </c>
      <c r="L100" s="31" t="e">
        <f>JUL!E88</f>
        <v>#DIV/0!</v>
      </c>
    </row>
    <row r="101" spans="1:12" ht="12.75">
      <c r="A101" s="24" t="s">
        <v>49</v>
      </c>
      <c r="B101" s="29">
        <f>AUG!E76</f>
        <v>8</v>
      </c>
      <c r="C101" s="29">
        <f>AUG!E77</f>
        <v>31</v>
      </c>
      <c r="D101" s="31">
        <f>AUG!E78</f>
        <v>3.875</v>
      </c>
      <c r="F101" s="29">
        <f>AUG!E81</f>
        <v>958</v>
      </c>
      <c r="G101" s="29">
        <f>AUG!E82</f>
        <v>975</v>
      </c>
      <c r="H101" s="31">
        <f>AUG!E83</f>
        <v>1.0177453027139876</v>
      </c>
      <c r="J101" s="29">
        <f>AUG!E86</f>
        <v>0</v>
      </c>
      <c r="K101" s="29">
        <f>AUG!E87</f>
        <v>0</v>
      </c>
      <c r="L101" s="31" t="e">
        <f>AUG!E88</f>
        <v>#DIV/0!</v>
      </c>
    </row>
    <row r="102" spans="1:12" ht="12.75">
      <c r="A102" s="24" t="s">
        <v>50</v>
      </c>
      <c r="B102" s="29">
        <f>SEP!E76</f>
        <v>8</v>
      </c>
      <c r="C102" s="29">
        <f>SEP!E77</f>
        <v>33</v>
      </c>
      <c r="D102" s="31">
        <f>SEP!E78</f>
        <v>4.125</v>
      </c>
      <c r="F102" s="29">
        <f>SEP!E81</f>
        <v>975</v>
      </c>
      <c r="G102" s="29">
        <f>SEP!E82</f>
        <v>992</v>
      </c>
      <c r="H102" s="31">
        <f>SEP!E83</f>
        <v>1.0174358974358975</v>
      </c>
      <c r="J102" s="29">
        <f>SEP!E86</f>
        <v>0</v>
      </c>
      <c r="K102" s="29">
        <f>SEP!E87</f>
        <v>0</v>
      </c>
      <c r="L102" s="31" t="e">
        <f>SEP!E88</f>
        <v>#DIV/0!</v>
      </c>
    </row>
    <row r="103" spans="1:12" ht="12.75">
      <c r="A103" s="24" t="s">
        <v>51</v>
      </c>
      <c r="B103" s="29">
        <f>OCT!E76</f>
        <v>6</v>
      </c>
      <c r="C103" s="29">
        <f>OCT!E77</f>
        <v>18</v>
      </c>
      <c r="D103" s="31">
        <f>OCT!E78</f>
        <v>3</v>
      </c>
      <c r="F103" s="29">
        <f>OCT!E81</f>
        <v>999</v>
      </c>
      <c r="G103" s="29">
        <f>OCT!E82</f>
        <v>1018</v>
      </c>
      <c r="H103" s="31">
        <f>OCT!E83</f>
        <v>1.019019019019019</v>
      </c>
      <c r="J103" s="29">
        <f>OCT!E86</f>
        <v>0</v>
      </c>
      <c r="K103" s="29">
        <f>OCT!E87</f>
        <v>0</v>
      </c>
      <c r="L103" s="31" t="e">
        <f>OCT!E88</f>
        <v>#DIV/0!</v>
      </c>
    </row>
    <row r="104" spans="1:12" ht="12.75">
      <c r="A104" s="24" t="s">
        <v>52</v>
      </c>
      <c r="B104" s="29">
        <f>NOV!E76</f>
        <v>5</v>
      </c>
      <c r="C104" s="29">
        <f>NOV!E77</f>
        <v>17</v>
      </c>
      <c r="D104" s="31">
        <f>NOV!E78</f>
        <v>3.4</v>
      </c>
      <c r="F104" s="29">
        <f>NOV!E81</f>
        <v>1014</v>
      </c>
      <c r="G104" s="29">
        <f>NOV!E82</f>
        <v>1034</v>
      </c>
      <c r="H104" s="31">
        <f>NOV!E83</f>
        <v>1.0197238658777121</v>
      </c>
      <c r="J104" s="29">
        <f>NOV!E86</f>
        <v>0</v>
      </c>
      <c r="K104" s="29">
        <f>NOV!E87</f>
        <v>0</v>
      </c>
      <c r="L104" s="31" t="e">
        <f>NOV!E88</f>
        <v>#DIV/0!</v>
      </c>
    </row>
    <row r="105" spans="1:12" ht="12.75">
      <c r="A105" s="24" t="s">
        <v>53</v>
      </c>
      <c r="B105" s="29">
        <f>DEC!E76</f>
        <v>2</v>
      </c>
      <c r="C105" s="29">
        <f>DEC!E77</f>
        <v>7</v>
      </c>
      <c r="D105" s="31">
        <f>DEC!E78</f>
        <v>3.5</v>
      </c>
      <c r="F105" s="29">
        <f>DEC!E81</f>
        <v>1023</v>
      </c>
      <c r="G105" s="29">
        <f>DEC!E82</f>
        <v>1045</v>
      </c>
      <c r="H105" s="31">
        <f>DEC!E83</f>
        <v>1.021505376344086</v>
      </c>
      <c r="J105" s="29">
        <f>DEC!E86</f>
        <v>0</v>
      </c>
      <c r="K105" s="29">
        <f>DEC!E87</f>
        <v>0</v>
      </c>
      <c r="L105" s="31" t="e">
        <f>DEC!E88</f>
        <v>#DIV/0!</v>
      </c>
    </row>
    <row r="106" spans="1:12" ht="12.75">
      <c r="A106" s="24" t="s">
        <v>54</v>
      </c>
      <c r="B106" s="29">
        <f>JAN!E76</f>
        <v>1</v>
      </c>
      <c r="C106" s="29">
        <f>JAN!E77</f>
        <v>1</v>
      </c>
      <c r="D106" s="31">
        <f>JAN!E78</f>
        <v>1</v>
      </c>
      <c r="F106" s="29">
        <f>JAN!E81</f>
        <v>1042</v>
      </c>
      <c r="G106" s="29">
        <f>JAN!E82</f>
        <v>1065</v>
      </c>
      <c r="H106" s="31">
        <f>JAN!E83</f>
        <v>1.0220729366602688</v>
      </c>
      <c r="J106" s="29">
        <f>JAN!E86</f>
        <v>0</v>
      </c>
      <c r="K106" s="29">
        <f>JAN!E87</f>
        <v>0</v>
      </c>
      <c r="L106" s="31" t="e">
        <f>JAN!E88</f>
        <v>#DIV/0!</v>
      </c>
    </row>
    <row r="107" spans="1:12" ht="12.75">
      <c r="A107" s="24" t="s">
        <v>55</v>
      </c>
      <c r="B107" s="29">
        <f>FEB!E76</f>
        <v>5</v>
      </c>
      <c r="C107" s="29">
        <f>FEB!E77</f>
        <v>17</v>
      </c>
      <c r="D107" s="31">
        <f>FEB!E78</f>
        <v>3.4</v>
      </c>
      <c r="F107" s="29">
        <f>FEB!E81</f>
        <v>1012</v>
      </c>
      <c r="G107" s="29">
        <f>FEB!E82</f>
        <v>1032</v>
      </c>
      <c r="H107" s="31">
        <f>FEB!E83</f>
        <v>1.0197628458498025</v>
      </c>
      <c r="J107" s="29">
        <f>FEB!E86</f>
        <v>0</v>
      </c>
      <c r="K107" s="29">
        <f>FEB!E87</f>
        <v>0</v>
      </c>
      <c r="L107" s="31" t="e">
        <f>FEB!E88</f>
        <v>#DIV/0!</v>
      </c>
    </row>
    <row r="108" spans="1:12" ht="12.75">
      <c r="A108" s="24" t="s">
        <v>56</v>
      </c>
      <c r="B108" s="29">
        <f>MAR!E76</f>
        <v>6</v>
      </c>
      <c r="C108" s="29">
        <f>MAR!E77</f>
        <v>27</v>
      </c>
      <c r="D108" s="31">
        <f>MAR!E78</f>
        <v>4.5</v>
      </c>
      <c r="F108" s="29">
        <f>MAR!E81</f>
        <v>979</v>
      </c>
      <c r="G108" s="29">
        <f>MAR!E82</f>
        <v>998</v>
      </c>
      <c r="H108" s="31">
        <f>MAR!E83</f>
        <v>1.0194075587334015</v>
      </c>
      <c r="J108" s="29">
        <f>MAR!E86</f>
        <v>0</v>
      </c>
      <c r="K108" s="29">
        <f>MAR!E87</f>
        <v>0</v>
      </c>
      <c r="L108" s="31" t="e">
        <f>MAR!E88</f>
        <v>#DIV/0!</v>
      </c>
    </row>
    <row r="109" spans="1:12" ht="12.75">
      <c r="A109" s="24" t="s">
        <v>57</v>
      </c>
      <c r="B109" s="29">
        <f>APR!E76</f>
        <v>4</v>
      </c>
      <c r="C109" s="29">
        <f>APR!E77</f>
        <v>19</v>
      </c>
      <c r="D109" s="31">
        <f>APR!E78</f>
        <v>4.75</v>
      </c>
      <c r="F109" s="29">
        <f>APR!E81</f>
        <v>940</v>
      </c>
      <c r="G109" s="29">
        <f>APR!E82</f>
        <v>958</v>
      </c>
      <c r="H109" s="31">
        <f>APR!E83</f>
        <v>1.0191489361702128</v>
      </c>
      <c r="J109" s="29">
        <f>APR!E86</f>
        <v>0</v>
      </c>
      <c r="K109" s="29">
        <f>APR!E87</f>
        <v>0</v>
      </c>
      <c r="L109" s="31" t="e">
        <f>APR!E88</f>
        <v>#DIV/0!</v>
      </c>
    </row>
    <row r="110" spans="1:12" ht="12.75">
      <c r="A110" s="24" t="s">
        <v>58</v>
      </c>
      <c r="B110" s="29">
        <f>MAY!E76</f>
        <v>5</v>
      </c>
      <c r="C110" s="29">
        <f>MAY!E77</f>
        <v>17</v>
      </c>
      <c r="D110" s="31">
        <f>MAY!E78</f>
        <v>3.4</v>
      </c>
      <c r="F110" s="29">
        <f>MAY!E81</f>
        <v>905</v>
      </c>
      <c r="G110" s="29">
        <f>MAY!E82</f>
        <v>922</v>
      </c>
      <c r="H110" s="31">
        <f>MAY!E83</f>
        <v>1.0187845303867404</v>
      </c>
      <c r="J110" s="29">
        <f>MAY!E86</f>
        <v>0</v>
      </c>
      <c r="K110" s="29">
        <f>MAY!E87</f>
        <v>0</v>
      </c>
      <c r="L110" s="31" t="e">
        <f>MAY!E88</f>
        <v>#DIV/0!</v>
      </c>
    </row>
    <row r="111" spans="1:12" ht="12.75">
      <c r="A111" s="24" t="s">
        <v>59</v>
      </c>
      <c r="B111" s="29">
        <f>JUN!E76</f>
        <v>3</v>
      </c>
      <c r="C111" s="29">
        <f>JUN!E77</f>
        <v>8</v>
      </c>
      <c r="D111" s="31">
        <f>JUN!E78</f>
        <v>2.6666666666666665</v>
      </c>
      <c r="F111" s="29">
        <f>JUN!E81</f>
        <v>932</v>
      </c>
      <c r="G111" s="29">
        <f>JUN!E82</f>
        <v>951</v>
      </c>
      <c r="H111" s="31">
        <f>JUN!E83</f>
        <v>1.0203862660944205</v>
      </c>
      <c r="J111" s="29">
        <f>JUN!E86</f>
        <v>0</v>
      </c>
      <c r="K111" s="29">
        <f>JUN!E87</f>
        <v>0</v>
      </c>
      <c r="L111" s="31" t="e">
        <f>JUN!E88</f>
        <v>#DIV/0!</v>
      </c>
    </row>
    <row r="112" spans="1:12" ht="12.75">
      <c r="A112" s="30" t="s">
        <v>47</v>
      </c>
      <c r="B112" s="20">
        <f>SUM(B100:B111)/COUNTIF(B100:B111,"&lt;&gt;0")</f>
        <v>4.75</v>
      </c>
      <c r="C112" s="20">
        <f>SUM(C100:C111)/COUNTIF(C100:C111,"&lt;&gt;0")</f>
        <v>17.333333333333332</v>
      </c>
      <c r="D112" s="31">
        <f>C112/B112</f>
        <v>3.6491228070175437</v>
      </c>
      <c r="F112" s="20">
        <f>SUM(F100:F111)/COUNTIF(F100:F111,"&lt;&gt;0")</f>
        <v>976.3333333333334</v>
      </c>
      <c r="G112" s="20">
        <f>SUM(G100:G111)/COUNTIF(G100:G111,"&lt;&gt;0")</f>
        <v>995</v>
      </c>
      <c r="H112" s="31">
        <f>G112/F112</f>
        <v>1.0191191532946398</v>
      </c>
      <c r="J112" s="20" t="e">
        <f>SUM(J100:J111)/COUNTIF(J100:J111,"&lt;&gt;0")</f>
        <v>#DIV/0!</v>
      </c>
      <c r="K112" s="20" t="e">
        <f>SUM(K100:K111)/COUNTIF(K100:K111,"&lt;&gt;0")</f>
        <v>#DIV/0!</v>
      </c>
      <c r="L112" s="31" t="e">
        <f>K112/J112</f>
        <v>#DIV/0!</v>
      </c>
    </row>
    <row r="116" ht="12.75">
      <c r="A116" s="18" t="s">
        <v>79</v>
      </c>
    </row>
    <row r="117" ht="12.75">
      <c r="A117" s="18"/>
    </row>
    <row r="118" spans="2:12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5"/>
      <c r="L118" s="46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JUL!C103</f>
        <v>7753011</v>
      </c>
      <c r="C122" s="29">
        <f>JUL!E103</f>
        <v>17374</v>
      </c>
      <c r="D122" s="31">
        <f>JUL!F103</f>
        <v>446.2421434327156</v>
      </c>
      <c r="E122" s="29">
        <f>JUL!G103</f>
        <v>35415</v>
      </c>
      <c r="F122" s="31">
        <f>JUL!H103</f>
        <v>218.91884794578567</v>
      </c>
      <c r="H122" s="29">
        <f>JUL!C104</f>
        <v>2071610</v>
      </c>
      <c r="I122" s="29">
        <f>JUL!E104</f>
        <v>5656</v>
      </c>
      <c r="J122" s="31">
        <f>JUL!F104</f>
        <v>366.2676803394625</v>
      </c>
      <c r="K122" s="29">
        <f>JUL!G104</f>
        <v>9558</v>
      </c>
      <c r="L122" s="31">
        <f>JUL!H104</f>
        <v>216.74094998953757</v>
      </c>
    </row>
    <row r="123" spans="1:12" ht="12.75">
      <c r="A123" s="24" t="s">
        <v>49</v>
      </c>
      <c r="B123" s="29">
        <f>AUG!C103</f>
        <v>7821943</v>
      </c>
      <c r="C123" s="29">
        <f>AUG!E103</f>
        <v>17534</v>
      </c>
      <c r="D123" s="31">
        <f>AUG!F103</f>
        <v>446.10146002053153</v>
      </c>
      <c r="E123" s="29">
        <f>AUG!G103</f>
        <v>35730</v>
      </c>
      <c r="F123" s="31">
        <f>AUG!H103</f>
        <v>218.9180800447803</v>
      </c>
      <c r="H123" s="29">
        <f>AUG!C104</f>
        <v>2127234</v>
      </c>
      <c r="I123" s="29">
        <f>AUG!E104</f>
        <v>5763</v>
      </c>
      <c r="J123" s="31">
        <f>AUG!F104</f>
        <v>369.11920874544506</v>
      </c>
      <c r="K123" s="29">
        <f>AUG!G104</f>
        <v>9776</v>
      </c>
      <c r="L123" s="31">
        <f>AUG!H104</f>
        <v>217.59758592471357</v>
      </c>
    </row>
    <row r="124" spans="1:12" ht="12.75">
      <c r="A124" s="24" t="s">
        <v>50</v>
      </c>
      <c r="B124" s="29">
        <f>SEP!C103</f>
        <v>7880443</v>
      </c>
      <c r="C124" s="29">
        <f>SEP!E103</f>
        <v>17725</v>
      </c>
      <c r="D124" s="31">
        <f>SEP!F103</f>
        <v>444.5948095909732</v>
      </c>
      <c r="E124" s="29">
        <f>SEP!G103</f>
        <v>36113</v>
      </c>
      <c r="F124" s="31">
        <f>SEP!H103</f>
        <v>218.21623791986266</v>
      </c>
      <c r="H124" s="29">
        <f>SEP!C104</f>
        <v>2170842</v>
      </c>
      <c r="I124" s="29">
        <f>SEP!E104</f>
        <v>5813</v>
      </c>
      <c r="J124" s="31">
        <f>SEP!F104</f>
        <v>373.4460691553415</v>
      </c>
      <c r="K124" s="29">
        <f>SEP!G104</f>
        <v>9952</v>
      </c>
      <c r="L124" s="31">
        <f>SEP!H104</f>
        <v>218.131229903537</v>
      </c>
    </row>
    <row r="125" spans="1:12" ht="12.75">
      <c r="A125" s="24" t="s">
        <v>51</v>
      </c>
      <c r="B125" s="29">
        <f>OCT!C103</f>
        <v>8089563</v>
      </c>
      <c r="C125" s="29">
        <f>OCT!E103</f>
        <v>17842</v>
      </c>
      <c r="D125" s="31">
        <f>OCT!F103</f>
        <v>453.40001120950564</v>
      </c>
      <c r="E125" s="29">
        <f>OCT!G103</f>
        <v>36285</v>
      </c>
      <c r="F125" s="31">
        <f>OCT!H103</f>
        <v>222.9451012815213</v>
      </c>
      <c r="H125" s="29">
        <f>OCT!C104</f>
        <v>2238396</v>
      </c>
      <c r="I125" s="29">
        <f>OCT!E104</f>
        <v>5861</v>
      </c>
      <c r="J125" s="31">
        <f>OCT!F104</f>
        <v>381.91366660979355</v>
      </c>
      <c r="K125" s="29">
        <f>OCT!G104</f>
        <v>9989</v>
      </c>
      <c r="L125" s="31">
        <f>OCT!H104</f>
        <v>224.0860947041746</v>
      </c>
    </row>
    <row r="126" spans="1:12" ht="12.75">
      <c r="A126" s="24" t="s">
        <v>52</v>
      </c>
      <c r="B126" s="29">
        <f>NOV!C103</f>
        <v>8137561</v>
      </c>
      <c r="C126" s="29">
        <f>NOV!E103</f>
        <v>17996</v>
      </c>
      <c r="D126" s="31">
        <f>NOV!F103</f>
        <v>452.1872082685041</v>
      </c>
      <c r="E126" s="29">
        <f>NOV!G103</f>
        <v>36561</v>
      </c>
      <c r="F126" s="31">
        <f>NOV!H103</f>
        <v>222.57490221821067</v>
      </c>
      <c r="H126" s="29">
        <f>NOV!C104</f>
        <v>986725</v>
      </c>
      <c r="I126" s="29">
        <f>NOV!E104</f>
        <v>5865</v>
      </c>
      <c r="J126" s="31">
        <f>NOV!F104</f>
        <v>168.2395566922421</v>
      </c>
      <c r="K126" s="29">
        <f>NOV!G104</f>
        <v>9969</v>
      </c>
      <c r="L126" s="31">
        <f>NOV!H104</f>
        <v>98.9793359414184</v>
      </c>
    </row>
    <row r="127" spans="1:12" ht="12.75">
      <c r="A127" s="24" t="s">
        <v>53</v>
      </c>
      <c r="B127" s="29">
        <f>DEC!C103</f>
        <v>8171632</v>
      </c>
      <c r="C127" s="29">
        <f>DEC!E103</f>
        <v>18090</v>
      </c>
      <c r="D127" s="31">
        <f>DEC!F103</f>
        <v>451.7209508015478</v>
      </c>
      <c r="E127" s="29">
        <f>DEC!G103</f>
        <v>36761</v>
      </c>
      <c r="F127" s="31">
        <f>DEC!H103</f>
        <v>222.29079731236908</v>
      </c>
      <c r="H127" s="29">
        <f>DEC!C104</f>
        <v>2215459</v>
      </c>
      <c r="I127" s="29">
        <f>DEC!E104</f>
        <v>5868</v>
      </c>
      <c r="J127" s="31">
        <f>DEC!F104</f>
        <v>377.5492501704158</v>
      </c>
      <c r="K127" s="29">
        <f>DEC!G104</f>
        <v>9892</v>
      </c>
      <c r="L127" s="31">
        <f>DEC!H104</f>
        <v>223.96471896482007</v>
      </c>
    </row>
    <row r="128" spans="1:12" ht="12.75">
      <c r="A128" s="24" t="s">
        <v>54</v>
      </c>
      <c r="B128" s="29">
        <f>JAN!C103</f>
        <v>8106455</v>
      </c>
      <c r="C128" s="29">
        <f>JAN!E103</f>
        <v>18197</v>
      </c>
      <c r="D128" s="31">
        <f>JAN!F103</f>
        <v>445.4830466560422</v>
      </c>
      <c r="E128" s="29">
        <f>JAN!G103</f>
        <v>36728</v>
      </c>
      <c r="F128" s="31">
        <f>JAN!H103</f>
        <v>220.71593879329123</v>
      </c>
      <c r="H128" s="29">
        <f>JAN!C104</f>
        <v>2219787</v>
      </c>
      <c r="I128" s="29">
        <f>JAN!E104</f>
        <v>5911</v>
      </c>
      <c r="J128" s="31">
        <f>JAN!F104</f>
        <v>375.53493486719674</v>
      </c>
      <c r="K128" s="29">
        <f>JAN!G104</f>
        <v>9954</v>
      </c>
      <c r="L128" s="31">
        <f>JAN!H104</f>
        <v>223.00452079566003</v>
      </c>
    </row>
    <row r="129" spans="1:12" ht="12.75">
      <c r="A129" s="24" t="s">
        <v>55</v>
      </c>
      <c r="B129" s="29">
        <f>FEB!C103</f>
        <v>8174418</v>
      </c>
      <c r="C129" s="29">
        <f>FEB!E103</f>
        <v>18306</v>
      </c>
      <c r="D129" s="31">
        <f>FEB!F103</f>
        <v>446.54310062274664</v>
      </c>
      <c r="E129" s="29">
        <f>FEB!G103</f>
        <v>36837</v>
      </c>
      <c r="F129" s="31">
        <f>FEB!H103</f>
        <v>221.90781008225426</v>
      </c>
      <c r="H129" s="29">
        <f>FEB!C104</f>
        <v>2192765</v>
      </c>
      <c r="I129" s="29">
        <f>FEB!E104</f>
        <v>5843</v>
      </c>
      <c r="J129" s="31">
        <f>FEB!F104</f>
        <v>375.28067773404075</v>
      </c>
      <c r="K129" s="29">
        <f>FEB!G104</f>
        <v>9828</v>
      </c>
      <c r="L129" s="31">
        <f>FEB!H104</f>
        <v>223.11406186406185</v>
      </c>
    </row>
    <row r="130" spans="1:12" ht="12.75">
      <c r="A130" s="24" t="s">
        <v>56</v>
      </c>
      <c r="B130" s="29">
        <f>MAR!C103</f>
        <v>8257839</v>
      </c>
      <c r="C130" s="29">
        <f>MAR!E103</f>
        <v>18504</v>
      </c>
      <c r="D130" s="31">
        <f>MAR!F103</f>
        <v>446.2731841763943</v>
      </c>
      <c r="E130" s="29">
        <f>MAR!G103</f>
        <v>37169</v>
      </c>
      <c r="F130" s="31">
        <f>MAR!H103</f>
        <v>222.17006107239905</v>
      </c>
      <c r="H130" s="29">
        <f>MAR!C104</f>
        <v>2132913</v>
      </c>
      <c r="I130" s="29">
        <f>MAR!E104</f>
        <v>5747</v>
      </c>
      <c r="J130" s="31">
        <f>MAR!F104</f>
        <v>371.13502697059334</v>
      </c>
      <c r="K130" s="29">
        <f>MAR!G104</f>
        <v>9599</v>
      </c>
      <c r="L130" s="31">
        <f>MAR!H104</f>
        <v>222.20158349828108</v>
      </c>
    </row>
    <row r="131" spans="1:12" ht="12.75">
      <c r="A131" s="24" t="s">
        <v>57</v>
      </c>
      <c r="B131" s="29">
        <f>APR!C103</f>
        <v>8294586</v>
      </c>
      <c r="C131" s="29">
        <f>APR!E103</f>
        <v>18588</v>
      </c>
      <c r="D131" s="31">
        <f>APR!F103</f>
        <v>446.2333763718528</v>
      </c>
      <c r="E131" s="29">
        <f>APR!G103</f>
        <v>37190</v>
      </c>
      <c r="F131" s="31">
        <f>APR!H103</f>
        <v>223.0326969615488</v>
      </c>
      <c r="H131" s="29">
        <f>APR!C104</f>
        <v>2120384</v>
      </c>
      <c r="I131" s="29">
        <f>APR!E104</f>
        <v>5708</v>
      </c>
      <c r="J131" s="31">
        <f>APR!F104</f>
        <v>371.4758234057463</v>
      </c>
      <c r="K131" s="29">
        <f>APR!G104</f>
        <v>9533</v>
      </c>
      <c r="L131" s="31">
        <f>APR!H104</f>
        <v>222.42567921955313</v>
      </c>
    </row>
    <row r="132" spans="1:12" ht="12.75">
      <c r="A132" s="24" t="s">
        <v>58</v>
      </c>
      <c r="B132" s="29">
        <f>MAY!C103</f>
        <v>8300508</v>
      </c>
      <c r="C132" s="29">
        <f>MAY!E103</f>
        <v>18685</v>
      </c>
      <c r="D132" s="31">
        <f>MAY!F103</f>
        <v>444.23377040406746</v>
      </c>
      <c r="E132" s="29">
        <f>MAY!G103</f>
        <v>37275</v>
      </c>
      <c r="F132" s="31">
        <f>MAY!H103</f>
        <v>222.68297786720322</v>
      </c>
      <c r="H132" s="29">
        <f>MAY!C104</f>
        <v>2111696</v>
      </c>
      <c r="I132" s="29">
        <f>MAY!E104</f>
        <v>5692</v>
      </c>
      <c r="J132" s="31">
        <f>MAY!F104</f>
        <v>370.99367533380183</v>
      </c>
      <c r="K132" s="29">
        <f>MAY!G104</f>
        <v>9522</v>
      </c>
      <c r="L132" s="31">
        <f>MAY!H104</f>
        <v>221.7702163411048</v>
      </c>
    </row>
    <row r="133" spans="1:12" ht="12.75">
      <c r="A133" s="24" t="s">
        <v>59</v>
      </c>
      <c r="B133" s="29">
        <f>JUN!C103</f>
        <v>8366605</v>
      </c>
      <c r="C133" s="29">
        <f>JUN!E103</f>
        <v>18779</v>
      </c>
      <c r="D133" s="31">
        <f>JUN!F103</f>
        <v>445.5298471697108</v>
      </c>
      <c r="E133" s="29">
        <f>JUN!G103</f>
        <v>37560</v>
      </c>
      <c r="F133" s="31">
        <f>JUN!H103</f>
        <v>222.75306176783812</v>
      </c>
      <c r="H133" s="29">
        <f>JUN!C104</f>
        <v>2116457</v>
      </c>
      <c r="I133" s="29">
        <f>JUN!E104</f>
        <v>5706</v>
      </c>
      <c r="J133" s="31">
        <f>JUN!F104</f>
        <v>370.91780581843676</v>
      </c>
      <c r="K133" s="29">
        <f>JUN!G104</f>
        <v>9513</v>
      </c>
      <c r="L133" s="31">
        <f>JUN!H104</f>
        <v>222.48050036791759</v>
      </c>
    </row>
    <row r="134" spans="1:12" ht="12.75">
      <c r="A134" s="30" t="s">
        <v>47</v>
      </c>
      <c r="B134" s="20">
        <f>SUM(B122:B133)/COUNTIF(B122:B133,"&lt;&gt;0")</f>
        <v>8112880.333333333</v>
      </c>
      <c r="C134" s="20">
        <f>SUM(C122:C133)/COUNTIF(C122:C133,"&lt;&gt;0")</f>
        <v>18135</v>
      </c>
      <c r="D134" s="31">
        <f>B134/C134</f>
        <v>447.36037128940353</v>
      </c>
      <c r="E134" s="29">
        <f>SUM(E122:E133)/COUNTIF(E122:E133,"&lt;&gt;0")</f>
        <v>36635.333333333336</v>
      </c>
      <c r="F134" s="31">
        <f>B134/E134</f>
        <v>221.44961148617907</v>
      </c>
      <c r="H134" s="20">
        <f>SUM(H122:H133)/COUNTIF(H122:H133,"&lt;&gt;0")</f>
        <v>2058689</v>
      </c>
      <c r="I134" s="20">
        <f>SUM(I122:I133)/COUNTIF(I122:I133,"&lt;&gt;0")</f>
        <v>5786.083333333333</v>
      </c>
      <c r="J134" s="31">
        <f>H134/I134</f>
        <v>355.80009505566517</v>
      </c>
      <c r="K134" s="29">
        <f>SUM(K122:K133)/COUNTIF(K122:K133,"&lt;&gt;0")</f>
        <v>9757.083333333334</v>
      </c>
      <c r="L134" s="31">
        <f>H134/K134</f>
        <v>210.99430328393902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JUL!F130</f>
        <v>2071610</v>
      </c>
      <c r="D142" s="29">
        <f>JUL!F131</f>
        <v>643523</v>
      </c>
      <c r="E142" s="29">
        <f>JUL!F132</f>
        <v>1149153</v>
      </c>
      <c r="F142" s="29">
        <f>JUL!F133</f>
        <v>3229</v>
      </c>
      <c r="G142" s="29">
        <f>JUL!F134</f>
        <v>275705</v>
      </c>
      <c r="H142" s="29">
        <f>JUL!F135</f>
        <v>0</v>
      </c>
    </row>
    <row r="143" spans="1:8" ht="12.75">
      <c r="A143" s="24" t="s">
        <v>49</v>
      </c>
      <c r="C143" s="29">
        <f>AUG!F130</f>
        <v>2127234</v>
      </c>
      <c r="D143" s="29">
        <f>AUG!F131</f>
        <v>647464</v>
      </c>
      <c r="E143" s="29">
        <f>AUG!F132</f>
        <v>1189959</v>
      </c>
      <c r="F143" s="29">
        <f>AUG!F133</f>
        <v>7234</v>
      </c>
      <c r="G143" s="29">
        <f>AUG!F134</f>
        <v>282577</v>
      </c>
      <c r="H143" s="29">
        <f>AUG!F135</f>
        <v>0</v>
      </c>
    </row>
    <row r="144" spans="1:8" ht="12.75">
      <c r="A144" s="24" t="s">
        <v>50</v>
      </c>
      <c r="C144" s="29">
        <f>SEP!F130</f>
        <v>2170842</v>
      </c>
      <c r="D144" s="29">
        <f>SEP!F131</f>
        <v>649567</v>
      </c>
      <c r="E144" s="29">
        <f>SEP!F132</f>
        <v>1226363</v>
      </c>
      <c r="F144" s="29">
        <f>SEP!F133</f>
        <v>7513</v>
      </c>
      <c r="G144" s="29">
        <f>SEP!F134</f>
        <v>287399</v>
      </c>
      <c r="H144" s="29">
        <f>SEP!F135</f>
        <v>0</v>
      </c>
    </row>
    <row r="145" spans="1:8" ht="12.75">
      <c r="A145" s="24" t="s">
        <v>51</v>
      </c>
      <c r="C145" s="29">
        <f>OCT!F130</f>
        <v>2238396</v>
      </c>
      <c r="D145" s="29">
        <f>OCT!F131</f>
        <v>677304</v>
      </c>
      <c r="E145" s="29">
        <f>OCT!F132</f>
        <v>1256872</v>
      </c>
      <c r="F145" s="29">
        <f>OCT!F133</f>
        <v>4654</v>
      </c>
      <c r="G145" s="29">
        <f>OCT!F134</f>
        <v>299566</v>
      </c>
      <c r="H145" s="29">
        <f>OCT!F135</f>
        <v>0</v>
      </c>
    </row>
    <row r="146" spans="1:8" ht="12.75">
      <c r="A146" s="24" t="s">
        <v>52</v>
      </c>
      <c r="C146" s="29">
        <f>NOV!F130</f>
        <v>986725</v>
      </c>
      <c r="D146" s="29">
        <f>NOV!F131</f>
        <v>674294</v>
      </c>
      <c r="E146" s="29">
        <f>NOV!F132</f>
        <v>4396</v>
      </c>
      <c r="F146" s="29">
        <f>NOV!F133</f>
        <v>4396</v>
      </c>
      <c r="G146" s="29">
        <f>NOV!F134</f>
        <v>303639</v>
      </c>
      <c r="H146" s="29">
        <f>NOV!F135</f>
        <v>0</v>
      </c>
    </row>
    <row r="147" spans="1:8" ht="12.75">
      <c r="A147" s="24" t="s">
        <v>53</v>
      </c>
      <c r="C147" s="29">
        <f>DEC!F130</f>
        <v>2215459</v>
      </c>
      <c r="D147" s="29">
        <f>DEC!F131</f>
        <v>675537</v>
      </c>
      <c r="E147" s="29">
        <f>DEC!F132</f>
        <v>1231016</v>
      </c>
      <c r="F147" s="29">
        <f>DEC!F133</f>
        <v>1904</v>
      </c>
      <c r="G147" s="29">
        <f>DEC!F134</f>
        <v>307002</v>
      </c>
      <c r="H147" s="29">
        <f>DEC!F135</f>
        <v>0</v>
      </c>
    </row>
    <row r="148" spans="1:8" ht="12.75">
      <c r="A148" s="24" t="s">
        <v>54</v>
      </c>
      <c r="C148" s="29">
        <f>JAN!F130</f>
        <v>2219787</v>
      </c>
      <c r="D148" s="29">
        <f>JAN!F131</f>
        <v>665863</v>
      </c>
      <c r="E148" s="29">
        <f>JAN!F132</f>
        <v>1241354</v>
      </c>
      <c r="F148" s="29">
        <f>JAN!F133</f>
        <v>287</v>
      </c>
      <c r="G148" s="29">
        <f>JAN!F134</f>
        <v>312283</v>
      </c>
      <c r="H148" s="29">
        <f>JAN!F135</f>
        <v>0</v>
      </c>
    </row>
    <row r="149" spans="1:8" ht="12.75">
      <c r="A149" s="24" t="s">
        <v>55</v>
      </c>
      <c r="C149" s="29">
        <f>FEB!F130</f>
        <v>2192765</v>
      </c>
      <c r="D149" s="29">
        <f>FEB!F131</f>
        <v>665500</v>
      </c>
      <c r="E149" s="29">
        <f>FEB!F132</f>
        <v>1214920</v>
      </c>
      <c r="F149" s="29">
        <f>FEB!F133</f>
        <v>4204</v>
      </c>
      <c r="G149" s="29">
        <f>FEB!F134</f>
        <v>308141</v>
      </c>
      <c r="H149" s="29">
        <f>FEB!F135</f>
        <v>0</v>
      </c>
    </row>
    <row r="150" spans="1:8" ht="12.75">
      <c r="A150" s="24" t="s">
        <v>56</v>
      </c>
      <c r="C150" s="29">
        <f>MAR!F130</f>
        <v>2132913</v>
      </c>
      <c r="D150" s="29">
        <f>MAR!F131</f>
        <v>660407</v>
      </c>
      <c r="E150" s="29">
        <f>MAR!F132</f>
        <v>1169703</v>
      </c>
      <c r="F150" s="29">
        <f>MAR!F133</f>
        <v>6301</v>
      </c>
      <c r="G150" s="29">
        <f>MAR!F134</f>
        <v>296502</v>
      </c>
      <c r="H150" s="29">
        <f>MAR!F135</f>
        <v>0</v>
      </c>
    </row>
    <row r="151" spans="1:8" ht="12.75">
      <c r="A151" s="24" t="s">
        <v>57</v>
      </c>
      <c r="C151" s="29">
        <f>APR!F130</f>
        <v>2120384</v>
      </c>
      <c r="D151" s="29">
        <f>APR!F131</f>
        <v>667045</v>
      </c>
      <c r="E151" s="29">
        <f>APR!F132</f>
        <v>1163030</v>
      </c>
      <c r="F151" s="29">
        <f>APR!F133</f>
        <v>4219</v>
      </c>
      <c r="G151" s="29">
        <f>APR!F134</f>
        <v>286090</v>
      </c>
      <c r="H151" s="29">
        <f>APR!F135</f>
        <v>0</v>
      </c>
    </row>
    <row r="152" spans="1:8" ht="12.75">
      <c r="A152" s="24" t="s">
        <v>58</v>
      </c>
      <c r="C152" s="29">
        <f>MAY!F130</f>
        <v>2111696</v>
      </c>
      <c r="D152" s="29">
        <f>MAY!F131</f>
        <v>670979</v>
      </c>
      <c r="E152" s="29">
        <f>MAY!F132</f>
        <v>1162198</v>
      </c>
      <c r="F152" s="29">
        <f>MAY!F133</f>
        <v>4114</v>
      </c>
      <c r="G152" s="29">
        <f>MAY!F134</f>
        <v>274405</v>
      </c>
      <c r="H152" s="29">
        <f>MAY!F135</f>
        <v>0</v>
      </c>
    </row>
    <row r="153" spans="1:8" ht="12.75">
      <c r="A153" s="24" t="s">
        <v>59</v>
      </c>
      <c r="C153" s="29">
        <f>JUN!F130</f>
        <v>2116457</v>
      </c>
      <c r="D153" s="29">
        <f>JUN!F131</f>
        <v>669398</v>
      </c>
      <c r="E153" s="29">
        <f>JUN!F132</f>
        <v>1160895</v>
      </c>
      <c r="F153" s="29">
        <f>JUN!F133</f>
        <v>2223</v>
      </c>
      <c r="G153" s="29">
        <f>JUN!F134</f>
        <v>283941</v>
      </c>
      <c r="H153" s="29">
        <f>JUN!F135</f>
        <v>0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2058689</v>
      </c>
      <c r="D154" s="34">
        <f t="shared" si="6"/>
        <v>663906.75</v>
      </c>
      <c r="E154" s="34">
        <f t="shared" si="6"/>
        <v>1097488.25</v>
      </c>
      <c r="F154" s="34">
        <f t="shared" si="6"/>
        <v>4189.833333333333</v>
      </c>
      <c r="G154" s="34">
        <f t="shared" si="6"/>
        <v>293104.1666666667</v>
      </c>
      <c r="H154" s="34" t="e">
        <f t="shared" si="6"/>
        <v>#DIV/0!</v>
      </c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2" max="255" man="1"/>
    <brk id="11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0">
      <selection activeCell="E21" sqref="E21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JUL!B7</f>
        <v>728</v>
      </c>
      <c r="C5" s="20">
        <f>JUL!C7</f>
        <v>0</v>
      </c>
      <c r="D5" s="20">
        <f>JUL!D7</f>
        <v>0</v>
      </c>
      <c r="E5" s="20">
        <f>JUL!E7</f>
        <v>121</v>
      </c>
      <c r="F5" s="20">
        <f>JUL!F7</f>
        <v>597</v>
      </c>
      <c r="G5" s="20">
        <f>JUL!G7</f>
        <v>21</v>
      </c>
      <c r="H5" s="20">
        <f>JUL!H7</f>
        <v>8411</v>
      </c>
      <c r="I5" s="20">
        <f aca="true" t="shared" si="0" ref="I5:I16">SUM(B5:H5)</f>
        <v>9878</v>
      </c>
    </row>
    <row r="6" spans="1:9" ht="12.75">
      <c r="A6" s="24" t="s">
        <v>49</v>
      </c>
      <c r="B6" s="20">
        <f>AUG!B7</f>
        <v>719</v>
      </c>
      <c r="C6" s="20">
        <f>AUG!C7</f>
        <v>0</v>
      </c>
      <c r="D6" s="20">
        <f>AUG!D7</f>
        <v>0</v>
      </c>
      <c r="E6" s="20">
        <f>AUG!E7</f>
        <v>127</v>
      </c>
      <c r="F6" s="20">
        <f>AUG!F7</f>
        <v>602</v>
      </c>
      <c r="G6" s="20">
        <f>AUG!G7</f>
        <v>20</v>
      </c>
      <c r="H6" s="20">
        <f>AUG!H7</f>
        <v>8383</v>
      </c>
      <c r="I6" s="20">
        <f t="shared" si="0"/>
        <v>9851</v>
      </c>
    </row>
    <row r="7" spans="1:9" ht="12.75">
      <c r="A7" s="24" t="s">
        <v>50</v>
      </c>
      <c r="B7" s="20">
        <f>SEP!B7</f>
        <v>703</v>
      </c>
      <c r="C7" s="20">
        <f>SEP!C7</f>
        <v>0</v>
      </c>
      <c r="D7" s="20">
        <f>SEP!D7</f>
        <v>0</v>
      </c>
      <c r="E7" s="20">
        <f>SEP!E7</f>
        <v>125</v>
      </c>
      <c r="F7" s="20">
        <f>SEP!F7</f>
        <v>590</v>
      </c>
      <c r="G7" s="20">
        <f>SEP!G7</f>
        <v>20</v>
      </c>
      <c r="H7" s="20">
        <f>SEP!H7</f>
        <v>8484</v>
      </c>
      <c r="I7" s="20">
        <f t="shared" si="0"/>
        <v>9922</v>
      </c>
    </row>
    <row r="8" spans="1:9" ht="12.75">
      <c r="A8" s="24" t="s">
        <v>51</v>
      </c>
      <c r="B8" s="20">
        <f>OCT!B7</f>
        <v>730</v>
      </c>
      <c r="C8" s="20">
        <f>OCT!C7</f>
        <v>8</v>
      </c>
      <c r="D8" s="20">
        <f>OCT!D7</f>
        <v>0</v>
      </c>
      <c r="E8" s="20">
        <f>OCT!E7</f>
        <v>136</v>
      </c>
      <c r="F8" s="20">
        <f>OCT!F7</f>
        <v>600</v>
      </c>
      <c r="G8" s="20">
        <f>OCT!G7</f>
        <v>16</v>
      </c>
      <c r="H8" s="20">
        <f>OCT!H7</f>
        <v>8496</v>
      </c>
      <c r="I8" s="20">
        <f t="shared" si="0"/>
        <v>9986</v>
      </c>
    </row>
    <row r="9" spans="1:9" ht="12.75">
      <c r="A9" s="24" t="s">
        <v>52</v>
      </c>
      <c r="B9" s="20">
        <f>NOV!B7</f>
        <v>711</v>
      </c>
      <c r="C9" s="20">
        <f>NOV!C7</f>
        <v>5</v>
      </c>
      <c r="D9" s="20">
        <f>NOV!D7</f>
        <v>0</v>
      </c>
      <c r="E9" s="20">
        <f>NOV!E7</f>
        <v>141</v>
      </c>
      <c r="F9" s="20">
        <f>NOV!F7</f>
        <v>596</v>
      </c>
      <c r="G9" s="20">
        <f>NOV!G7</f>
        <v>15</v>
      </c>
      <c r="H9" s="20">
        <f>NOV!H7</f>
        <v>8416</v>
      </c>
      <c r="I9" s="20">
        <f t="shared" si="0"/>
        <v>9884</v>
      </c>
    </row>
    <row r="10" spans="1:9" ht="12.75">
      <c r="A10" s="24" t="s">
        <v>53</v>
      </c>
      <c r="B10" s="20">
        <f>DEC!B7</f>
        <v>748</v>
      </c>
      <c r="C10" s="20">
        <f>DEC!C7</f>
        <v>0</v>
      </c>
      <c r="D10" s="20">
        <f>DEC!D7</f>
        <v>0</v>
      </c>
      <c r="E10" s="20">
        <f>DEC!E7</f>
        <v>144</v>
      </c>
      <c r="F10" s="20">
        <f>DEC!F7</f>
        <v>602</v>
      </c>
      <c r="G10" s="20">
        <f>DEC!G7</f>
        <v>18</v>
      </c>
      <c r="H10" s="20">
        <f>DEC!H7</f>
        <v>8498</v>
      </c>
      <c r="I10" s="20">
        <f t="shared" si="0"/>
        <v>10010</v>
      </c>
    </row>
    <row r="11" spans="1:9" ht="12.75">
      <c r="A11" s="24" t="s">
        <v>54</v>
      </c>
      <c r="B11" s="20">
        <f>JAN!B7</f>
        <v>741</v>
      </c>
      <c r="C11" s="20">
        <f>JAN!C7</f>
        <v>0</v>
      </c>
      <c r="D11" s="20">
        <f>JAN!D7</f>
        <v>0</v>
      </c>
      <c r="E11" s="20">
        <f>JAN!E7</f>
        <v>139</v>
      </c>
      <c r="F11" s="20">
        <f>JAN!F7</f>
        <v>592</v>
      </c>
      <c r="G11" s="20">
        <f>JAN!G7</f>
        <v>17</v>
      </c>
      <c r="H11" s="20">
        <f>JAN!H7</f>
        <v>8600</v>
      </c>
      <c r="I11" s="20">
        <f t="shared" si="0"/>
        <v>10089</v>
      </c>
    </row>
    <row r="12" spans="1:9" ht="12.75">
      <c r="A12" s="24" t="s">
        <v>55</v>
      </c>
      <c r="B12" s="20">
        <f>FEB!B7</f>
        <v>723</v>
      </c>
      <c r="C12" s="20">
        <f>FEB!C7</f>
        <v>7</v>
      </c>
      <c r="D12" s="20">
        <f>FEB!D7</f>
        <v>0</v>
      </c>
      <c r="E12" s="20">
        <f>FEB!E7</f>
        <v>130</v>
      </c>
      <c r="F12" s="20">
        <f>FEB!F7</f>
        <v>590</v>
      </c>
      <c r="G12" s="20">
        <f>FEB!G7</f>
        <v>17</v>
      </c>
      <c r="H12" s="20">
        <f>FEB!H7</f>
        <v>8559</v>
      </c>
      <c r="I12" s="20">
        <f t="shared" si="0"/>
        <v>10026</v>
      </c>
    </row>
    <row r="13" spans="1:9" ht="12.75">
      <c r="A13" s="24" t="s">
        <v>56</v>
      </c>
      <c r="B13" s="20">
        <f>MAR!B7</f>
        <v>672</v>
      </c>
      <c r="C13" s="20">
        <f>MAR!C7</f>
        <v>7</v>
      </c>
      <c r="D13" s="20">
        <f>MAR!D7</f>
        <v>0</v>
      </c>
      <c r="E13" s="20">
        <f>MAR!E7</f>
        <v>126</v>
      </c>
      <c r="F13" s="20">
        <f>MAR!F7</f>
        <v>588</v>
      </c>
      <c r="G13" s="20">
        <f>MAR!G7</f>
        <v>17</v>
      </c>
      <c r="H13" s="20">
        <f>MAR!H7</f>
        <v>8621</v>
      </c>
      <c r="I13" s="20">
        <f t="shared" si="0"/>
        <v>10031</v>
      </c>
    </row>
    <row r="14" spans="1:9" ht="12.75">
      <c r="A14" s="24" t="s">
        <v>57</v>
      </c>
      <c r="B14" s="20">
        <f>APR!B7</f>
        <v>683</v>
      </c>
      <c r="C14" s="20">
        <f>APR!C7</f>
        <v>3</v>
      </c>
      <c r="D14" s="20">
        <f>APR!D7</f>
        <v>0</v>
      </c>
      <c r="E14" s="20">
        <f>APR!E7</f>
        <v>126</v>
      </c>
      <c r="F14" s="20">
        <f>APR!F7</f>
        <v>584</v>
      </c>
      <c r="G14" s="20">
        <f>APR!G7</f>
        <v>18</v>
      </c>
      <c r="H14" s="20">
        <f>APR!H7</f>
        <v>8675</v>
      </c>
      <c r="I14" s="20">
        <f t="shared" si="0"/>
        <v>10089</v>
      </c>
    </row>
    <row r="15" spans="1:9" ht="12.75">
      <c r="A15" s="24" t="s">
        <v>58</v>
      </c>
      <c r="B15" s="20">
        <f>MAY!B7</f>
        <v>678</v>
      </c>
      <c r="C15" s="20">
        <f>MAY!C7</f>
        <v>0</v>
      </c>
      <c r="D15" s="20">
        <f>MAY!D7</f>
        <v>0</v>
      </c>
      <c r="E15" s="20">
        <f>MAY!E7</f>
        <v>132</v>
      </c>
      <c r="F15" s="20">
        <f>MAY!F7</f>
        <v>582</v>
      </c>
      <c r="G15" s="20">
        <f>MAY!G7</f>
        <v>15</v>
      </c>
      <c r="H15" s="20">
        <f>MAY!H7</f>
        <v>8605</v>
      </c>
      <c r="I15" s="20">
        <f t="shared" si="0"/>
        <v>10012</v>
      </c>
    </row>
    <row r="16" spans="1:9" ht="12.75">
      <c r="A16" s="24" t="s">
        <v>59</v>
      </c>
      <c r="B16" s="20">
        <f>JUN!B7</f>
        <v>667</v>
      </c>
      <c r="C16" s="20">
        <f>JUN!C7</f>
        <v>0</v>
      </c>
      <c r="D16" s="20">
        <f>JUN!D7</f>
        <v>0</v>
      </c>
      <c r="E16" s="20">
        <f>JUN!E7</f>
        <v>140</v>
      </c>
      <c r="F16" s="20">
        <f>JUN!F7</f>
        <v>585</v>
      </c>
      <c r="G16" s="20">
        <f>JUN!G7</f>
        <v>15</v>
      </c>
      <c r="H16" s="20">
        <f>JUN!H7</f>
        <v>8573</v>
      </c>
      <c r="I16" s="20">
        <f t="shared" si="0"/>
        <v>9980</v>
      </c>
    </row>
    <row r="17" spans="1:9" ht="12.75">
      <c r="A17" s="17" t="s">
        <v>47</v>
      </c>
      <c r="B17" s="20">
        <f>SUM(B5:B16)/COUNTIF(B5:B16,"&lt;&gt;0")</f>
        <v>708.5833333333334</v>
      </c>
      <c r="C17" s="20">
        <f aca="true" t="shared" si="1" ref="C17:I17">SUM(C5:C16)/COUNTIF(C5:C16,"&lt;&gt;0")</f>
        <v>6</v>
      </c>
      <c r="D17" s="20" t="e">
        <f t="shared" si="1"/>
        <v>#DIV/0!</v>
      </c>
      <c r="E17" s="20">
        <f t="shared" si="1"/>
        <v>132.25</v>
      </c>
      <c r="F17" s="20">
        <f t="shared" si="1"/>
        <v>592.3333333333334</v>
      </c>
      <c r="G17" s="20">
        <f t="shared" si="1"/>
        <v>17.416666666666668</v>
      </c>
      <c r="H17" s="20">
        <f t="shared" si="1"/>
        <v>8526.75</v>
      </c>
      <c r="I17" s="20">
        <f t="shared" si="1"/>
        <v>9979.833333333334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JUL!B18</f>
        <v>234</v>
      </c>
      <c r="C21" s="23">
        <f>JUL!C18</f>
        <v>0</v>
      </c>
      <c r="D21" s="23">
        <f>JUL!D18</f>
        <v>0</v>
      </c>
      <c r="E21" s="23">
        <f>JUL!E18</f>
        <v>120</v>
      </c>
      <c r="F21" s="23">
        <f>JUL!F18</f>
        <v>576</v>
      </c>
      <c r="G21" s="23">
        <f>JUL!G18</f>
        <v>18</v>
      </c>
      <c r="H21" s="23">
        <f>JUL!H18</f>
        <v>4190</v>
      </c>
      <c r="I21" s="20">
        <f aca="true" t="shared" si="2" ref="I21:I32">SUM(B21:H21)</f>
        <v>5138</v>
      </c>
    </row>
    <row r="22" spans="1:9" ht="12.75">
      <c r="A22" s="24" t="s">
        <v>49</v>
      </c>
      <c r="B22" s="23">
        <f>AUG!B18</f>
        <v>231</v>
      </c>
      <c r="C22" s="23">
        <f>AUG!C18</f>
        <v>0</v>
      </c>
      <c r="D22" s="23">
        <f>AUG!D18</f>
        <v>0</v>
      </c>
      <c r="E22" s="23">
        <f>AUG!E18</f>
        <v>126</v>
      </c>
      <c r="F22" s="23">
        <f>AUG!F18</f>
        <v>578</v>
      </c>
      <c r="G22" s="23">
        <f>AUG!G18</f>
        <v>17</v>
      </c>
      <c r="H22" s="23">
        <f>AUG!H18</f>
        <v>4177</v>
      </c>
      <c r="I22" s="20">
        <f t="shared" si="2"/>
        <v>5129</v>
      </c>
    </row>
    <row r="23" spans="1:9" ht="12.75">
      <c r="A23" s="24" t="s">
        <v>50</v>
      </c>
      <c r="B23" s="23">
        <f>SEP!B18</f>
        <v>224</v>
      </c>
      <c r="C23" s="23">
        <f>SEP!C18</f>
        <v>0</v>
      </c>
      <c r="D23" s="23">
        <f>SEP!D18</f>
        <v>0</v>
      </c>
      <c r="E23" s="23">
        <f>SEP!E18</f>
        <v>124</v>
      </c>
      <c r="F23" s="23">
        <f>SEP!F18</f>
        <v>569</v>
      </c>
      <c r="G23" s="23">
        <f>SEP!G18</f>
        <v>18</v>
      </c>
      <c r="H23" s="23">
        <f>SEP!H18</f>
        <v>4188</v>
      </c>
      <c r="I23" s="20">
        <f t="shared" si="2"/>
        <v>5123</v>
      </c>
    </row>
    <row r="24" spans="1:9" ht="12.75">
      <c r="A24" s="24" t="s">
        <v>51</v>
      </c>
      <c r="B24" s="23">
        <f>OCT!B18</f>
        <v>229</v>
      </c>
      <c r="C24" s="23">
        <f>OCT!C18</f>
        <v>2</v>
      </c>
      <c r="D24" s="23">
        <f>OCT!D18</f>
        <v>0</v>
      </c>
      <c r="E24" s="23">
        <f>OCT!E18</f>
        <v>136</v>
      </c>
      <c r="F24" s="23">
        <f>OCT!F18</f>
        <v>572</v>
      </c>
      <c r="G24" s="23">
        <f>OCT!G18</f>
        <v>15</v>
      </c>
      <c r="H24" s="23">
        <f>OCT!H18</f>
        <v>4203</v>
      </c>
      <c r="I24" s="20">
        <f t="shared" si="2"/>
        <v>5157</v>
      </c>
    </row>
    <row r="25" spans="1:9" ht="12.75">
      <c r="A25" s="24" t="s">
        <v>52</v>
      </c>
      <c r="B25" s="20">
        <f>NOV!B18</f>
        <v>224</v>
      </c>
      <c r="C25" s="20">
        <f>NOV!C18</f>
        <v>1</v>
      </c>
      <c r="D25" s="20">
        <f>NOV!D18</f>
        <v>0</v>
      </c>
      <c r="E25" s="20">
        <f>NOV!E18</f>
        <v>141</v>
      </c>
      <c r="F25" s="20">
        <f>NOV!F18</f>
        <v>572</v>
      </c>
      <c r="G25" s="20">
        <f>NOV!G18</f>
        <v>14</v>
      </c>
      <c r="H25" s="20">
        <f>NOV!H18</f>
        <v>4159</v>
      </c>
      <c r="I25" s="20">
        <f t="shared" si="2"/>
        <v>5111</v>
      </c>
    </row>
    <row r="26" spans="1:9" ht="12.75">
      <c r="A26" s="24" t="s">
        <v>53</v>
      </c>
      <c r="B26" s="20">
        <f>DEC!B18</f>
        <v>228</v>
      </c>
      <c r="C26" s="20">
        <f>DEC!C18</f>
        <v>0</v>
      </c>
      <c r="D26" s="20">
        <f>DEC!D18</f>
        <v>0</v>
      </c>
      <c r="E26" s="20">
        <f>DEC!E18</f>
        <v>144</v>
      </c>
      <c r="F26" s="20">
        <f>DEC!F18</f>
        <v>580</v>
      </c>
      <c r="G26" s="20">
        <f>DEC!G18</f>
        <v>17</v>
      </c>
      <c r="H26" s="20">
        <f>DEC!H18</f>
        <v>4198</v>
      </c>
      <c r="I26" s="20">
        <f t="shared" si="2"/>
        <v>5167</v>
      </c>
    </row>
    <row r="27" spans="1:9" ht="12.75">
      <c r="A27" s="24" t="s">
        <v>54</v>
      </c>
      <c r="B27" s="20">
        <f>JAN!B18</f>
        <v>227</v>
      </c>
      <c r="C27" s="20">
        <f>JAN!C18</f>
        <v>0</v>
      </c>
      <c r="D27" s="20">
        <f>JAN!D18</f>
        <v>0</v>
      </c>
      <c r="E27" s="20">
        <f>JAN!E18</f>
        <v>139</v>
      </c>
      <c r="F27" s="20">
        <f>JAN!F18</f>
        <v>572</v>
      </c>
      <c r="G27" s="20">
        <f>JAN!G18</f>
        <v>16</v>
      </c>
      <c r="H27" s="20">
        <f>JAN!H18</f>
        <v>4281</v>
      </c>
      <c r="I27" s="20">
        <f t="shared" si="2"/>
        <v>5235</v>
      </c>
    </row>
    <row r="28" spans="1:9" ht="12.75">
      <c r="A28" s="24" t="s">
        <v>55</v>
      </c>
      <c r="B28" s="20">
        <f>FEB!B18</f>
        <v>224</v>
      </c>
      <c r="C28" s="20">
        <f>FEB!C18</f>
        <v>1</v>
      </c>
      <c r="D28" s="20">
        <f>FEB!D18</f>
        <v>0</v>
      </c>
      <c r="E28" s="20">
        <f>FEB!E18</f>
        <v>129</v>
      </c>
      <c r="F28" s="20">
        <f>FEB!F18</f>
        <v>570</v>
      </c>
      <c r="G28" s="20">
        <f>FEB!G18</f>
        <v>16</v>
      </c>
      <c r="H28" s="20">
        <f>FEB!H18</f>
        <v>4277</v>
      </c>
      <c r="I28" s="20">
        <f t="shared" si="2"/>
        <v>5217</v>
      </c>
    </row>
    <row r="29" spans="1:9" ht="12.75">
      <c r="A29" s="24" t="s">
        <v>56</v>
      </c>
      <c r="B29" s="20">
        <f>MAR!B18</f>
        <v>209</v>
      </c>
      <c r="C29" s="20">
        <f>MAR!C18</f>
        <v>1</v>
      </c>
      <c r="D29" s="20">
        <f>MAR!D18</f>
        <v>0</v>
      </c>
      <c r="E29" s="20">
        <f>MAR!E18</f>
        <v>125</v>
      </c>
      <c r="F29" s="20">
        <f>MAR!F18</f>
        <v>569</v>
      </c>
      <c r="G29" s="20">
        <f>MAR!G18</f>
        <v>16</v>
      </c>
      <c r="H29" s="20">
        <f>MAR!H18</f>
        <v>4339</v>
      </c>
      <c r="I29" s="20">
        <f t="shared" si="2"/>
        <v>5259</v>
      </c>
    </row>
    <row r="30" spans="1:9" ht="12.75">
      <c r="A30" s="24" t="s">
        <v>57</v>
      </c>
      <c r="B30" s="20">
        <f>APR!B18</f>
        <v>216</v>
      </c>
      <c r="C30" s="20">
        <f>APR!C18</f>
        <v>1</v>
      </c>
      <c r="D30" s="20">
        <f>APR!D18</f>
        <v>0</v>
      </c>
      <c r="E30" s="20">
        <f>APR!E18</f>
        <v>125</v>
      </c>
      <c r="F30" s="20">
        <f>APR!F18</f>
        <v>563</v>
      </c>
      <c r="G30" s="20">
        <f>APR!G18</f>
        <v>17</v>
      </c>
      <c r="H30" s="20">
        <f>APR!H18</f>
        <v>4349</v>
      </c>
      <c r="I30" s="20">
        <f t="shared" si="2"/>
        <v>5271</v>
      </c>
    </row>
    <row r="31" spans="1:9" ht="12.75">
      <c r="A31" s="24" t="s">
        <v>58</v>
      </c>
      <c r="B31" s="20">
        <f>MAY!B18</f>
        <v>214</v>
      </c>
      <c r="C31" s="20">
        <f>MAY!C18</f>
        <v>0</v>
      </c>
      <c r="D31" s="20">
        <f>MAY!D18</f>
        <v>0</v>
      </c>
      <c r="E31" s="20">
        <f>MAY!E18</f>
        <v>131</v>
      </c>
      <c r="F31" s="20">
        <f>MAY!F18</f>
        <v>557</v>
      </c>
      <c r="G31" s="20">
        <f>MAY!G18</f>
        <v>14</v>
      </c>
      <c r="H31" s="20">
        <f>MAY!H18</f>
        <v>4314</v>
      </c>
      <c r="I31" s="20">
        <f t="shared" si="2"/>
        <v>5230</v>
      </c>
    </row>
    <row r="32" spans="1:9" ht="12.75">
      <c r="A32" s="24" t="s">
        <v>59</v>
      </c>
      <c r="B32" s="20">
        <f>JUN!B18</f>
        <v>208</v>
      </c>
      <c r="C32" s="20">
        <f>JUN!C18</f>
        <v>0</v>
      </c>
      <c r="D32" s="20">
        <f>JUN!D18</f>
        <v>0</v>
      </c>
      <c r="E32" s="20">
        <f>JUN!E18</f>
        <v>138</v>
      </c>
      <c r="F32" s="20">
        <f>JUN!F18</f>
        <v>559</v>
      </c>
      <c r="G32" s="20">
        <f>JUN!G18</f>
        <v>14</v>
      </c>
      <c r="H32" s="20">
        <f>JUN!H18</f>
        <v>4303</v>
      </c>
      <c r="I32" s="20">
        <f t="shared" si="2"/>
        <v>5222</v>
      </c>
    </row>
    <row r="33" spans="1:9" ht="12.75">
      <c r="A33" s="17" t="s">
        <v>47</v>
      </c>
      <c r="B33" s="20">
        <f>SUM(B21:B32)/COUNTIF(B21:B32,"&lt;&gt;0")</f>
        <v>222.33333333333334</v>
      </c>
      <c r="C33" s="20">
        <f aca="true" t="shared" si="3" ref="C33:I33">SUM(C21:C32)/COUNTIF(C21:C32,"&lt;&gt;0")</f>
        <v>1.2</v>
      </c>
      <c r="D33" s="20" t="e">
        <f t="shared" si="3"/>
        <v>#DIV/0!</v>
      </c>
      <c r="E33" s="20">
        <f t="shared" si="3"/>
        <v>131.5</v>
      </c>
      <c r="F33" s="20">
        <f t="shared" si="3"/>
        <v>569.75</v>
      </c>
      <c r="G33" s="20">
        <f t="shared" si="3"/>
        <v>16</v>
      </c>
      <c r="H33" s="20">
        <f t="shared" si="3"/>
        <v>4248.166666666667</v>
      </c>
      <c r="I33" s="20">
        <f t="shared" si="3"/>
        <v>5188.25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JUL!B29</f>
        <v>154688</v>
      </c>
      <c r="C37" s="20">
        <f>JUL!C29</f>
        <v>0</v>
      </c>
      <c r="D37" s="20">
        <f>JUL!D29</f>
        <v>0</v>
      </c>
      <c r="E37" s="20">
        <f>JUL!E29</f>
        <v>34987</v>
      </c>
      <c r="F37" s="20">
        <f>JUL!F29</f>
        <v>118577</v>
      </c>
      <c r="G37" s="20">
        <f>JUL!G29</f>
        <v>6059</v>
      </c>
      <c r="H37" s="20">
        <f>JUL!H29</f>
        <v>1763511</v>
      </c>
      <c r="I37" s="20">
        <f aca="true" t="shared" si="4" ref="I37:I48">SUM(B37:H37)</f>
        <v>2077822</v>
      </c>
    </row>
    <row r="38" spans="1:9" ht="12.75">
      <c r="A38" s="24" t="s">
        <v>49</v>
      </c>
      <c r="B38" s="20">
        <f>AUG!B29</f>
        <v>153678</v>
      </c>
      <c r="C38" s="20">
        <f>AUG!C29</f>
        <v>0</v>
      </c>
      <c r="D38" s="20">
        <f>AUG!D29</f>
        <v>0</v>
      </c>
      <c r="E38" s="20">
        <f>AUG!E29</f>
        <v>36796</v>
      </c>
      <c r="F38" s="20">
        <f>AUG!F29</f>
        <v>120154</v>
      </c>
      <c r="G38" s="20">
        <f>AUG!G29</f>
        <v>5664</v>
      </c>
      <c r="H38" s="20">
        <f>AUG!H29</f>
        <v>1750598</v>
      </c>
      <c r="I38" s="20">
        <f t="shared" si="4"/>
        <v>2066890</v>
      </c>
    </row>
    <row r="39" spans="1:9" ht="12.75">
      <c r="A39" s="24" t="s">
        <v>50</v>
      </c>
      <c r="B39" s="20">
        <f>SEP!B29</f>
        <v>150201</v>
      </c>
      <c r="C39" s="20">
        <f>SEP!C29</f>
        <v>0</v>
      </c>
      <c r="D39" s="20">
        <f>SEP!D29</f>
        <v>0</v>
      </c>
      <c r="E39" s="20">
        <f>SEP!E29</f>
        <v>36010</v>
      </c>
      <c r="F39" s="20">
        <f>SEP!F29</f>
        <v>117226</v>
      </c>
      <c r="G39" s="20">
        <f>SEP!G29</f>
        <v>5716</v>
      </c>
      <c r="H39" s="20">
        <f>SEP!H29</f>
        <v>1760566</v>
      </c>
      <c r="I39" s="20">
        <f t="shared" si="4"/>
        <v>2069719</v>
      </c>
    </row>
    <row r="40" spans="1:9" ht="12.75">
      <c r="A40" s="24" t="s">
        <v>51</v>
      </c>
      <c r="B40" s="20">
        <f>OCT!B29</f>
        <v>158589</v>
      </c>
      <c r="C40" s="20">
        <f>OCT!C29</f>
        <v>1833</v>
      </c>
      <c r="D40" s="20">
        <f>OCT!D29</f>
        <v>0</v>
      </c>
      <c r="E40" s="20">
        <f>OCT!E29</f>
        <v>40258</v>
      </c>
      <c r="F40" s="20">
        <f>OCT!F29</f>
        <v>123932</v>
      </c>
      <c r="G40" s="20">
        <f>OCT!G29</f>
        <v>4706</v>
      </c>
      <c r="H40" s="20">
        <f>OCT!H29</f>
        <v>1812565</v>
      </c>
      <c r="I40" s="20">
        <f t="shared" si="4"/>
        <v>2141883</v>
      </c>
    </row>
    <row r="41" spans="1:9" ht="12.75">
      <c r="A41" s="24" t="s">
        <v>52</v>
      </c>
      <c r="B41" s="20">
        <f>NOV!B29</f>
        <v>1140</v>
      </c>
      <c r="C41" s="20">
        <f>NOV!C29</f>
        <v>1140</v>
      </c>
      <c r="D41" s="20">
        <f>NOV!D29</f>
        <v>0</v>
      </c>
      <c r="E41" s="20">
        <f>NOV!E29</f>
        <v>41235</v>
      </c>
      <c r="F41" s="20">
        <f>NOV!F29</f>
        <v>122132</v>
      </c>
      <c r="G41" s="20">
        <f>NOV!G29</f>
        <v>4453</v>
      </c>
      <c r="H41" s="20">
        <f>NOV!H29</f>
        <v>1791369</v>
      </c>
      <c r="I41" s="20">
        <f t="shared" si="4"/>
        <v>1961469</v>
      </c>
    </row>
    <row r="42" spans="1:9" ht="12.75">
      <c r="A42" s="24" t="s">
        <v>53</v>
      </c>
      <c r="B42" s="20">
        <f>DEC!B29</f>
        <v>161542</v>
      </c>
      <c r="C42" s="20">
        <f>DEC!C29</f>
        <v>0</v>
      </c>
      <c r="D42" s="20">
        <f>DEC!D29</f>
        <v>0</v>
      </c>
      <c r="E42" s="20">
        <f>DEC!E29</f>
        <v>42023</v>
      </c>
      <c r="F42" s="20">
        <f>DEC!F29</f>
        <v>123136</v>
      </c>
      <c r="G42" s="20">
        <f>DEC!G29</f>
        <v>5291</v>
      </c>
      <c r="H42" s="20">
        <f>DEC!H29</f>
        <v>1814643</v>
      </c>
      <c r="I42" s="20">
        <f t="shared" si="4"/>
        <v>2146635</v>
      </c>
    </row>
    <row r="43" spans="1:9" ht="12.75">
      <c r="A43" s="24" t="s">
        <v>54</v>
      </c>
      <c r="B43" s="20">
        <f>JAN!B29</f>
        <v>160661</v>
      </c>
      <c r="C43" s="20">
        <f>JAN!C29</f>
        <v>0</v>
      </c>
      <c r="D43" s="20">
        <f>JAN!D29</f>
        <v>0</v>
      </c>
      <c r="E43" s="20">
        <f>JAN!E29</f>
        <v>40597</v>
      </c>
      <c r="F43" s="20">
        <f>JAN!F29</f>
        <v>117783</v>
      </c>
      <c r="G43" s="20">
        <f>JAN!G29</f>
        <v>4972</v>
      </c>
      <c r="H43" s="20">
        <f>JAN!H29</f>
        <v>1826468</v>
      </c>
      <c r="I43" s="20">
        <f t="shared" si="4"/>
        <v>2150481</v>
      </c>
    </row>
    <row r="44" spans="1:9" ht="12.75">
      <c r="A44" s="24" t="s">
        <v>55</v>
      </c>
      <c r="B44" s="20">
        <f>FEB!B29</f>
        <v>157526</v>
      </c>
      <c r="C44" s="20">
        <f>FEB!C29</f>
        <v>1678</v>
      </c>
      <c r="D44" s="20">
        <f>FEB!D29</f>
        <v>0</v>
      </c>
      <c r="E44" s="20">
        <f>FEB!E29</f>
        <v>38953</v>
      </c>
      <c r="F44" s="20">
        <f>FEB!F29</f>
        <v>117508</v>
      </c>
      <c r="G44" s="20">
        <f>FEB!G29</f>
        <v>4946</v>
      </c>
      <c r="H44" s="20">
        <f>FEB!H29</f>
        <v>1818133</v>
      </c>
      <c r="I44" s="20">
        <f t="shared" si="4"/>
        <v>2138744</v>
      </c>
    </row>
    <row r="45" spans="1:9" ht="12.75">
      <c r="A45" s="24" t="s">
        <v>56</v>
      </c>
      <c r="B45" s="20">
        <f>MAR!B29</f>
        <v>147667</v>
      </c>
      <c r="C45" s="20">
        <f>MAR!C29</f>
        <v>1678</v>
      </c>
      <c r="D45" s="20">
        <f>MAR!D29</f>
        <v>0</v>
      </c>
      <c r="E45" s="20">
        <f>MAR!E29</f>
        <v>37350</v>
      </c>
      <c r="F45" s="20">
        <f>MAR!F29</f>
        <v>116939</v>
      </c>
      <c r="G45" s="20">
        <f>MAR!G29</f>
        <v>5023</v>
      </c>
      <c r="H45" s="20">
        <f>MAR!H29</f>
        <v>1840993</v>
      </c>
      <c r="I45" s="20">
        <f t="shared" si="4"/>
        <v>2149650</v>
      </c>
    </row>
    <row r="46" spans="1:9" ht="12.75">
      <c r="A46" s="24" t="s">
        <v>57</v>
      </c>
      <c r="B46" s="20">
        <f>APR!B29</f>
        <v>150659</v>
      </c>
      <c r="C46" s="20">
        <f>APR!C29</f>
        <v>713</v>
      </c>
      <c r="D46" s="20">
        <f>APR!D29</f>
        <v>0</v>
      </c>
      <c r="E46" s="20">
        <f>APR!E29</f>
        <v>37141</v>
      </c>
      <c r="F46" s="20">
        <f>APR!F29</f>
        <v>115479</v>
      </c>
      <c r="G46" s="20">
        <f>APR!G29</f>
        <v>5329</v>
      </c>
      <c r="H46" s="20">
        <f>APR!H29</f>
        <v>1842203</v>
      </c>
      <c r="I46" s="20">
        <f t="shared" si="4"/>
        <v>2151524</v>
      </c>
    </row>
    <row r="47" spans="1:9" ht="12.75">
      <c r="A47" s="24" t="s">
        <v>58</v>
      </c>
      <c r="B47" s="20">
        <f>MAY!B29</f>
        <v>150712</v>
      </c>
      <c r="C47" s="20">
        <f>MAY!C29</f>
        <v>0</v>
      </c>
      <c r="D47" s="20">
        <f>MAY!D29</f>
        <v>0</v>
      </c>
      <c r="E47" s="20">
        <f>MAY!E29</f>
        <v>39153</v>
      </c>
      <c r="F47" s="20">
        <f>MAY!F29</f>
        <v>115970</v>
      </c>
      <c r="G47" s="20">
        <f>MAY!G29</f>
        <v>4471</v>
      </c>
      <c r="H47" s="20">
        <f>MAY!H29</f>
        <v>1826530</v>
      </c>
      <c r="I47" s="20">
        <f t="shared" si="4"/>
        <v>2136836</v>
      </c>
    </row>
    <row r="48" spans="1:9" ht="12.75">
      <c r="A48" s="24" t="s">
        <v>59</v>
      </c>
      <c r="B48" s="20">
        <f>JUN!B29</f>
        <v>146930</v>
      </c>
      <c r="C48" s="20">
        <f>JUN!C29</f>
        <v>0</v>
      </c>
      <c r="D48" s="20">
        <f>JUN!D29</f>
        <v>0</v>
      </c>
      <c r="E48" s="20">
        <f>JUN!E29</f>
        <v>41756</v>
      </c>
      <c r="F48" s="20">
        <f>JUN!F29</f>
        <v>117637</v>
      </c>
      <c r="G48" s="20">
        <f>JUN!G29</f>
        <v>4471</v>
      </c>
      <c r="H48" s="20">
        <f>JUN!H29</f>
        <v>1823714</v>
      </c>
      <c r="I48" s="20">
        <f t="shared" si="4"/>
        <v>2134508</v>
      </c>
    </row>
    <row r="49" spans="1:9" ht="12.75">
      <c r="A49" s="18" t="s">
        <v>47</v>
      </c>
      <c r="B49" s="20">
        <f aca="true" t="shared" si="5" ref="B49:I49">SUM(B37:B48)/COUNTIF(B37:B48,"&lt;&gt;0")</f>
        <v>141166.08333333334</v>
      </c>
      <c r="C49" s="20">
        <f t="shared" si="5"/>
        <v>1408.4</v>
      </c>
      <c r="D49" s="20" t="e">
        <f t="shared" si="5"/>
        <v>#DIV/0!</v>
      </c>
      <c r="E49" s="20">
        <f t="shared" si="5"/>
        <v>38854.916666666664</v>
      </c>
      <c r="F49" s="20">
        <f t="shared" si="5"/>
        <v>118872.75</v>
      </c>
      <c r="G49" s="20">
        <f t="shared" si="5"/>
        <v>5091.75</v>
      </c>
      <c r="H49" s="20">
        <f t="shared" si="5"/>
        <v>1805941.0833333333</v>
      </c>
      <c r="I49" s="20">
        <f t="shared" si="5"/>
        <v>2110513.4166666665</v>
      </c>
    </row>
    <row r="50" ht="12.75">
      <c r="A50" s="19"/>
    </row>
    <row r="53" ht="12.75">
      <c r="A53" s="18" t="s">
        <v>66</v>
      </c>
    </row>
    <row r="54" ht="12.75">
      <c r="A54" s="18"/>
    </row>
    <row r="55" spans="3:13" ht="12.75">
      <c r="C55" s="44" t="s">
        <v>19</v>
      </c>
      <c r="D55" s="45"/>
      <c r="E55" s="46"/>
      <c r="G55" s="44" t="s">
        <v>23</v>
      </c>
      <c r="H55" s="45"/>
      <c r="I55" s="46"/>
      <c r="K55" s="44" t="s">
        <v>24</v>
      </c>
      <c r="L55" s="45"/>
      <c r="M55" s="46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JUL!F42</f>
        <v>5138</v>
      </c>
      <c r="D58" s="29">
        <f>JUL!F43</f>
        <v>9878</v>
      </c>
      <c r="E58" s="31">
        <f>JUL!F44</f>
        <v>1.9225379525107045</v>
      </c>
      <c r="G58" s="29">
        <f>JUL!F47</f>
        <v>4190</v>
      </c>
      <c r="H58" s="29">
        <f>JUL!F48</f>
        <v>8411</v>
      </c>
      <c r="I58" s="31">
        <f>JUL!F49</f>
        <v>2.007398568019093</v>
      </c>
      <c r="K58" s="29">
        <f>JUL!F52</f>
        <v>948</v>
      </c>
      <c r="L58" s="29">
        <f>JUL!F53</f>
        <v>1467</v>
      </c>
      <c r="M58" s="31">
        <f>JUL!F54</f>
        <v>1.5474683544303798</v>
      </c>
    </row>
    <row r="59" spans="1:13" ht="12.75">
      <c r="A59" s="24" t="s">
        <v>49</v>
      </c>
      <c r="C59" s="29">
        <f>AUG!F42</f>
        <v>5129</v>
      </c>
      <c r="D59" s="29">
        <f>AUG!F43</f>
        <v>9851</v>
      </c>
      <c r="E59" s="31">
        <f>AUG!F44</f>
        <v>1.9206472996685513</v>
      </c>
      <c r="G59" s="29">
        <f>AUG!F47</f>
        <v>4177</v>
      </c>
      <c r="H59" s="29">
        <f>AUG!F48</f>
        <v>8383</v>
      </c>
      <c r="I59" s="31">
        <f>AUG!F49</f>
        <v>2.006942781900886</v>
      </c>
      <c r="K59" s="29">
        <f>AUG!F52</f>
        <v>952</v>
      </c>
      <c r="L59" s="29">
        <f>AUG!F53</f>
        <v>1468</v>
      </c>
      <c r="M59" s="31">
        <f>AUG!F54</f>
        <v>1.5420168067226891</v>
      </c>
    </row>
    <row r="60" spans="1:13" ht="12.75">
      <c r="A60" s="24" t="s">
        <v>50</v>
      </c>
      <c r="C60" s="29">
        <f>SEP!F42</f>
        <v>5123</v>
      </c>
      <c r="D60" s="29">
        <f>SEP!F43</f>
        <v>9922</v>
      </c>
      <c r="E60" s="31">
        <f>SEP!F44</f>
        <v>1.9367558071442514</v>
      </c>
      <c r="G60" s="29">
        <f>SEP!F47</f>
        <v>4188</v>
      </c>
      <c r="H60" s="29">
        <f>SEP!F48</f>
        <v>8484</v>
      </c>
      <c r="I60" s="31">
        <f>SEP!F49</f>
        <v>2.025787965616046</v>
      </c>
      <c r="K60" s="29">
        <f>SEP!F52</f>
        <v>935</v>
      </c>
      <c r="L60" s="29">
        <f>SEP!F53</f>
        <v>1438</v>
      </c>
      <c r="M60" s="31">
        <f>SEP!F54</f>
        <v>1.5379679144385028</v>
      </c>
    </row>
    <row r="61" spans="1:13" ht="12.75">
      <c r="A61" s="24" t="s">
        <v>51</v>
      </c>
      <c r="C61" s="29">
        <f>OCT!F42</f>
        <v>5157</v>
      </c>
      <c r="D61" s="29">
        <f>OCT!F43</f>
        <v>9986</v>
      </c>
      <c r="E61" s="31">
        <f>OCT!F44</f>
        <v>1.9363971301144076</v>
      </c>
      <c r="G61" s="29">
        <f>OCT!F47</f>
        <v>4203</v>
      </c>
      <c r="H61" s="29">
        <f>OCT!F48</f>
        <v>8496</v>
      </c>
      <c r="I61" s="31">
        <f>OCT!F49</f>
        <v>2.0214132762312635</v>
      </c>
      <c r="K61" s="29">
        <f>OCT!F52</f>
        <v>954</v>
      </c>
      <c r="L61" s="29">
        <f>OCT!F53</f>
        <v>1490</v>
      </c>
      <c r="M61" s="31">
        <f>OCT!F54</f>
        <v>1.5618448637316562</v>
      </c>
    </row>
    <row r="62" spans="1:13" ht="12.75">
      <c r="A62" s="24" t="s">
        <v>52</v>
      </c>
      <c r="C62" s="29">
        <f>NOV!F42</f>
        <v>5111</v>
      </c>
      <c r="D62" s="29">
        <f>NOV!F43</f>
        <v>9884</v>
      </c>
      <c r="E62" s="31">
        <f>NOV!F44</f>
        <v>1.9338681275679905</v>
      </c>
      <c r="G62" s="29">
        <f>NOV!F47</f>
        <v>4159</v>
      </c>
      <c r="H62" s="29">
        <f>NOV!F48</f>
        <v>8416</v>
      </c>
      <c r="I62" s="31">
        <f>NOV!F49</f>
        <v>2.0235633565761</v>
      </c>
      <c r="K62" s="29">
        <f>NOV!F52</f>
        <v>952</v>
      </c>
      <c r="L62" s="29">
        <f>NOV!F53</f>
        <v>1468</v>
      </c>
      <c r="M62" s="31">
        <f>NOV!F54</f>
        <v>1.5420168067226891</v>
      </c>
    </row>
    <row r="63" spans="1:13" ht="12.75">
      <c r="A63" s="24" t="s">
        <v>53</v>
      </c>
      <c r="C63" s="29">
        <f>DEC!F42</f>
        <v>5167</v>
      </c>
      <c r="D63" s="29">
        <f>DEC!F43</f>
        <v>10010</v>
      </c>
      <c r="E63" s="31">
        <f>DEC!F44</f>
        <v>1.9372943681052834</v>
      </c>
      <c r="G63" s="29">
        <f>DEC!F47</f>
        <v>4198</v>
      </c>
      <c r="H63" s="29">
        <f>DEC!F48</f>
        <v>8498</v>
      </c>
      <c r="I63" s="31">
        <f>DEC!F49</f>
        <v>2.024297284421153</v>
      </c>
      <c r="K63" s="29">
        <f>DEC!F52</f>
        <v>969</v>
      </c>
      <c r="L63" s="29">
        <f>DEC!F53</f>
        <v>1512</v>
      </c>
      <c r="M63" s="31">
        <f>DEC!F54</f>
        <v>1.5603715170278638</v>
      </c>
    </row>
    <row r="64" spans="1:13" ht="12.75">
      <c r="A64" s="24" t="s">
        <v>54</v>
      </c>
      <c r="C64" s="29">
        <f>JAN!F42</f>
        <v>5235</v>
      </c>
      <c r="D64" s="29">
        <f>JAN!F43</f>
        <v>10089</v>
      </c>
      <c r="E64" s="31">
        <f>JAN!F44</f>
        <v>1.9272206303724928</v>
      </c>
      <c r="G64" s="29">
        <f>JAN!F47</f>
        <v>4281</v>
      </c>
      <c r="H64" s="29">
        <f>JAN!F48</f>
        <v>8600</v>
      </c>
      <c r="I64" s="31">
        <f>JAN!F49</f>
        <v>2.0088764307404814</v>
      </c>
      <c r="K64" s="29">
        <f>JAN!F52</f>
        <v>954</v>
      </c>
      <c r="L64" s="29">
        <f>JAN!F53</f>
        <v>1489</v>
      </c>
      <c r="M64" s="31">
        <f>JAN!F54</f>
        <v>1.5607966457023061</v>
      </c>
    </row>
    <row r="65" spans="1:13" ht="12.75">
      <c r="A65" s="24" t="s">
        <v>55</v>
      </c>
      <c r="C65" s="29">
        <f>FEB!F42</f>
        <v>5217</v>
      </c>
      <c r="D65" s="29">
        <f>FEB!F43</f>
        <v>10026</v>
      </c>
      <c r="E65" s="31">
        <f>FEB!F44</f>
        <v>1.921794134560092</v>
      </c>
      <c r="G65" s="29">
        <f>FEB!F47</f>
        <v>4277</v>
      </c>
      <c r="H65" s="29">
        <f>FEB!F48</f>
        <v>8559</v>
      </c>
      <c r="I65" s="31">
        <f>FEB!F49</f>
        <v>2.001169043722235</v>
      </c>
      <c r="K65" s="29">
        <f>FEB!F52</f>
        <v>940</v>
      </c>
      <c r="L65" s="29">
        <f>FEB!F53</f>
        <v>1467</v>
      </c>
      <c r="M65" s="31">
        <f>FEB!F54</f>
        <v>1.5606382978723403</v>
      </c>
    </row>
    <row r="66" spans="1:13" ht="12.75">
      <c r="A66" s="24" t="s">
        <v>56</v>
      </c>
      <c r="C66" s="29">
        <f>MAR!F42</f>
        <v>5259</v>
      </c>
      <c r="D66" s="29">
        <f>MAR!F43</f>
        <v>10031</v>
      </c>
      <c r="E66" s="31">
        <f>MAR!F44</f>
        <v>1.90739684350637</v>
      </c>
      <c r="G66" s="29">
        <f>MAR!F47</f>
        <v>4339</v>
      </c>
      <c r="H66" s="29">
        <f>MAR!F48</f>
        <v>8621</v>
      </c>
      <c r="I66" s="31">
        <f>MAR!F49</f>
        <v>1.9868633325651073</v>
      </c>
      <c r="K66" s="29">
        <f>MAR!F52</f>
        <v>920</v>
      </c>
      <c r="L66" s="29">
        <f>MAR!F53</f>
        <v>1410</v>
      </c>
      <c r="M66" s="31">
        <f>MAR!F54</f>
        <v>1.5326086956521738</v>
      </c>
    </row>
    <row r="67" spans="1:13" ht="12.75">
      <c r="A67" s="24" t="s">
        <v>57</v>
      </c>
      <c r="C67" s="29">
        <f>APR!F42</f>
        <v>5271</v>
      </c>
      <c r="D67" s="29">
        <f>APR!F43</f>
        <v>10089</v>
      </c>
      <c r="E67" s="31">
        <f>APR!F44</f>
        <v>1.9140580535002847</v>
      </c>
      <c r="G67" s="29">
        <f>APR!F47</f>
        <v>4349</v>
      </c>
      <c r="H67" s="29">
        <f>APR!F48</f>
        <v>8675</v>
      </c>
      <c r="I67" s="31">
        <f>APR!F49</f>
        <v>1.994711427914463</v>
      </c>
      <c r="K67" s="29">
        <f>APR!F52</f>
        <v>922</v>
      </c>
      <c r="L67" s="29">
        <f>APR!F53</f>
        <v>1414</v>
      </c>
      <c r="M67" s="31">
        <f>APR!F54</f>
        <v>1.5336225596529285</v>
      </c>
    </row>
    <row r="68" spans="1:13" ht="12.75">
      <c r="A68" s="24" t="s">
        <v>58</v>
      </c>
      <c r="C68" s="29">
        <f>MAY!F42</f>
        <v>5230</v>
      </c>
      <c r="D68" s="29">
        <f>MAY!F43</f>
        <v>10012</v>
      </c>
      <c r="E68" s="31">
        <f>MAY!F44</f>
        <v>1.91434034416826</v>
      </c>
      <c r="G68" s="29">
        <f>MAY!F47</f>
        <v>4314</v>
      </c>
      <c r="H68" s="29">
        <f>MAY!F48</f>
        <v>8605</v>
      </c>
      <c r="I68" s="31">
        <f>MAY!F49</f>
        <v>1.9946685210941122</v>
      </c>
      <c r="K68" s="29">
        <f>MAY!F52</f>
        <v>916</v>
      </c>
      <c r="L68" s="29">
        <f>MAY!F53</f>
        <v>1407</v>
      </c>
      <c r="M68" s="31">
        <f>MAY!F54</f>
        <v>1.5360262008733625</v>
      </c>
    </row>
    <row r="69" spans="1:13" ht="12.75">
      <c r="A69" s="24" t="s">
        <v>59</v>
      </c>
      <c r="C69" s="29">
        <f>JUN!F42</f>
        <v>5222</v>
      </c>
      <c r="D69" s="29">
        <f>JUN!F43</f>
        <v>9980</v>
      </c>
      <c r="E69" s="31">
        <f>JUN!F44</f>
        <v>1.9111451551129834</v>
      </c>
      <c r="G69" s="29">
        <f>JUN!F47</f>
        <v>4303</v>
      </c>
      <c r="H69" s="29">
        <f>JUN!F48</f>
        <v>8573</v>
      </c>
      <c r="I69" s="31">
        <f>JUN!F49</f>
        <v>1.9923309319079712</v>
      </c>
      <c r="K69" s="29">
        <f>JUN!F52</f>
        <v>919</v>
      </c>
      <c r="L69" s="29">
        <f>JUN!F53</f>
        <v>1407</v>
      </c>
      <c r="M69" s="31">
        <f>JUN!F54</f>
        <v>1.5310119695321</v>
      </c>
    </row>
    <row r="70" spans="1:13" ht="12.75">
      <c r="A70" s="30" t="s">
        <v>47</v>
      </c>
      <c r="C70" s="20">
        <f>SUM(C58:C69)/COUNTIF(C58:C69,"&lt;&gt;0")</f>
        <v>5188.25</v>
      </c>
      <c r="D70" s="20">
        <f>SUM(D58:D69)/COUNTIF(D58:D69,"&lt;&gt;0")</f>
        <v>9979.833333333334</v>
      </c>
      <c r="E70" s="31">
        <f>D70/C70</f>
        <v>1.923545190253618</v>
      </c>
      <c r="G70" s="20">
        <f>SUM(G58:G69)/COUNTIF(G58:G69,"&lt;&gt;0")</f>
        <v>4248.166666666667</v>
      </c>
      <c r="H70" s="20">
        <f>SUM(H58:H69)/COUNTIF(H58:H69,"&lt;&gt;0")</f>
        <v>8526.75</v>
      </c>
      <c r="I70" s="31">
        <f>H70/G70</f>
        <v>2.0071599513515634</v>
      </c>
      <c r="K70" s="20">
        <f>SUM(K58:K69)/COUNTIF(K58:K69,"&lt;&gt;0")</f>
        <v>940.0833333333334</v>
      </c>
      <c r="L70" s="20">
        <f>SUM(L58:L69)/COUNTIF(L58:L69,"&lt;&gt;0")</f>
        <v>1453.0833333333333</v>
      </c>
      <c r="M70" s="31">
        <f>L70/K70</f>
        <v>1.5456963035191915</v>
      </c>
    </row>
    <row r="76" ht="12.75">
      <c r="A76" s="18" t="s">
        <v>67</v>
      </c>
    </row>
    <row r="78" spans="2:12" ht="12.75">
      <c r="B78" s="44" t="s">
        <v>43</v>
      </c>
      <c r="C78" s="45"/>
      <c r="D78" s="46"/>
      <c r="F78" s="44" t="s">
        <v>4</v>
      </c>
      <c r="G78" s="45"/>
      <c r="H78" s="46"/>
      <c r="J78" s="44" t="s">
        <v>63</v>
      </c>
      <c r="K78" s="45"/>
      <c r="L78" s="46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JUL!F61</f>
        <v>948</v>
      </c>
      <c r="C81" s="29">
        <f>JUL!F62</f>
        <v>1467</v>
      </c>
      <c r="D81" s="31">
        <f>JUL!F63</f>
        <v>1.5474683544303798</v>
      </c>
      <c r="F81" s="29">
        <f>JUL!F66</f>
        <v>594</v>
      </c>
      <c r="G81" s="29">
        <f>JUL!F67</f>
        <v>618</v>
      </c>
      <c r="H81" s="31">
        <f>JUL!F68</f>
        <v>1.0404040404040404</v>
      </c>
      <c r="J81" s="29">
        <f>JUL!F71</f>
        <v>234</v>
      </c>
      <c r="K81" s="29">
        <f>JUL!F72</f>
        <v>728</v>
      </c>
      <c r="L81" s="31">
        <f>JUL!F73</f>
        <v>3.111111111111111</v>
      </c>
    </row>
    <row r="82" spans="1:12" ht="12.75">
      <c r="A82" s="24" t="s">
        <v>49</v>
      </c>
      <c r="B82" s="29">
        <f>AUG!F61</f>
        <v>952</v>
      </c>
      <c r="C82" s="29">
        <f>AUG!F62</f>
        <v>1468</v>
      </c>
      <c r="D82" s="31">
        <f>AUG!F63</f>
        <v>1.5420168067226891</v>
      </c>
      <c r="F82" s="29">
        <f>AUG!F66</f>
        <v>595</v>
      </c>
      <c r="G82" s="29">
        <f>AUG!F67</f>
        <v>622</v>
      </c>
      <c r="H82" s="31">
        <f>AUG!F68</f>
        <v>1.0453781512605043</v>
      </c>
      <c r="J82" s="29">
        <f>AUG!F71</f>
        <v>231</v>
      </c>
      <c r="K82" s="29">
        <f>AUG!F72</f>
        <v>719</v>
      </c>
      <c r="L82" s="31">
        <f>AUG!F73</f>
        <v>3.1125541125541125</v>
      </c>
    </row>
    <row r="83" spans="1:12" ht="12.75">
      <c r="A83" s="24" t="s">
        <v>50</v>
      </c>
      <c r="B83" s="29">
        <f>SEP!F61</f>
        <v>935</v>
      </c>
      <c r="C83" s="29">
        <f>SEP!F62</f>
        <v>1438</v>
      </c>
      <c r="D83" s="31">
        <f>SEP!F63</f>
        <v>1.5379679144385028</v>
      </c>
      <c r="F83" s="29">
        <f>SEP!F66</f>
        <v>587</v>
      </c>
      <c r="G83" s="29">
        <f>SEP!F67</f>
        <v>610</v>
      </c>
      <c r="H83" s="31">
        <f>SEP!F68</f>
        <v>1.039182282793867</v>
      </c>
      <c r="J83" s="29">
        <f>SEP!F71</f>
        <v>224</v>
      </c>
      <c r="K83" s="29">
        <f>SEP!F72</f>
        <v>703</v>
      </c>
      <c r="L83" s="31">
        <f>SEP!F73</f>
        <v>3.138392857142857</v>
      </c>
    </row>
    <row r="84" spans="1:12" ht="12.75">
      <c r="A84" s="24" t="s">
        <v>51</v>
      </c>
      <c r="B84" s="29">
        <f>OCT!F61</f>
        <v>954</v>
      </c>
      <c r="C84" s="29">
        <f>OCT!F62</f>
        <v>1490</v>
      </c>
      <c r="D84" s="31">
        <f>OCT!F63</f>
        <v>1.5618448637316562</v>
      </c>
      <c r="F84" s="29">
        <f>OCT!F66</f>
        <v>587</v>
      </c>
      <c r="G84" s="29">
        <f>OCT!F67</f>
        <v>616</v>
      </c>
      <c r="H84" s="31">
        <f>OCT!F68</f>
        <v>1.049403747870528</v>
      </c>
      <c r="J84" s="29">
        <f>OCT!F71</f>
        <v>229</v>
      </c>
      <c r="K84" s="29">
        <f>OCT!F67</f>
        <v>616</v>
      </c>
      <c r="L84" s="31">
        <f>OCT!F73</f>
        <v>3.1877729257641922</v>
      </c>
    </row>
    <row r="85" spans="1:12" ht="12.75">
      <c r="A85" s="24" t="s">
        <v>52</v>
      </c>
      <c r="B85" s="29">
        <f>NOV!F61</f>
        <v>952</v>
      </c>
      <c r="C85" s="29">
        <f>NOV!F62</f>
        <v>1468</v>
      </c>
      <c r="D85" s="31">
        <f>NOV!F63</f>
        <v>1.5420168067226891</v>
      </c>
      <c r="F85" s="29">
        <f>NOV!F66</f>
        <v>586</v>
      </c>
      <c r="G85" s="29">
        <f>NOV!F67</f>
        <v>611</v>
      </c>
      <c r="H85" s="31">
        <f>NOV!F63</f>
        <v>1.5420168067226891</v>
      </c>
      <c r="J85" s="29">
        <f>NOV!F71</f>
        <v>224</v>
      </c>
      <c r="K85" s="29">
        <f>NOV!F72</f>
        <v>711</v>
      </c>
      <c r="L85" s="31">
        <f>NOV!F73</f>
        <v>3.174107142857143</v>
      </c>
    </row>
    <row r="86" spans="1:12" ht="12.75">
      <c r="A86" s="24" t="s">
        <v>53</v>
      </c>
      <c r="B86" s="29">
        <f>DEC!F61</f>
        <v>969</v>
      </c>
      <c r="C86" s="29">
        <f>DEC!F62</f>
        <v>1512</v>
      </c>
      <c r="D86" s="31">
        <f>DEC!F63</f>
        <v>1.5603715170278638</v>
      </c>
      <c r="F86" s="29">
        <f>DEC!F66</f>
        <v>597</v>
      </c>
      <c r="G86" s="29">
        <f>DEC!F67</f>
        <v>620</v>
      </c>
      <c r="H86" s="31">
        <f>DEC!F63</f>
        <v>1.5603715170278638</v>
      </c>
      <c r="J86" s="29">
        <f>DEC!F71</f>
        <v>228</v>
      </c>
      <c r="K86" s="29">
        <f>DEC!F72</f>
        <v>748</v>
      </c>
      <c r="L86" s="31">
        <f>DEC!F73</f>
        <v>3.280701754385965</v>
      </c>
    </row>
    <row r="87" spans="1:12" ht="12.75">
      <c r="A87" s="24" t="s">
        <v>54</v>
      </c>
      <c r="B87" s="29">
        <f>JAN!F61</f>
        <v>954</v>
      </c>
      <c r="C87" s="29">
        <f>JAN!F62</f>
        <v>1489</v>
      </c>
      <c r="D87" s="31">
        <f>JAN!F63</f>
        <v>1.5607966457023061</v>
      </c>
      <c r="F87" s="29">
        <f>JAN!F66</f>
        <v>588</v>
      </c>
      <c r="G87" s="29">
        <f>JAN!F67</f>
        <v>609</v>
      </c>
      <c r="H87" s="31">
        <f>JAN!F68</f>
        <v>1.0357142857142858</v>
      </c>
      <c r="J87" s="29">
        <f>JAN!F71</f>
        <v>227</v>
      </c>
      <c r="K87" s="29">
        <f>JAN!F72</f>
        <v>741</v>
      </c>
      <c r="L87" s="31">
        <f>JAN!F73</f>
        <v>3.26431718061674</v>
      </c>
    </row>
    <row r="88" spans="1:12" ht="12.75">
      <c r="A88" s="24" t="s">
        <v>55</v>
      </c>
      <c r="B88" s="29">
        <f>FEB!F61</f>
        <v>940</v>
      </c>
      <c r="C88" s="29">
        <f>FEB!F62</f>
        <v>1467</v>
      </c>
      <c r="D88" s="31">
        <f>FEB!F63</f>
        <v>1.5606382978723403</v>
      </c>
      <c r="F88" s="29">
        <f>FEB!F66</f>
        <v>586</v>
      </c>
      <c r="G88" s="29">
        <f>FEB!F67</f>
        <v>607</v>
      </c>
      <c r="H88" s="31">
        <f>FEB!F68</f>
        <v>1.0358361774744027</v>
      </c>
      <c r="J88" s="29">
        <f>FEB!F71</f>
        <v>224</v>
      </c>
      <c r="K88" s="29">
        <f>FEB!F72</f>
        <v>723</v>
      </c>
      <c r="L88" s="31">
        <f>FEB!F73</f>
        <v>3.2276785714285716</v>
      </c>
    </row>
    <row r="89" spans="1:12" ht="12.75">
      <c r="A89" s="24" t="s">
        <v>56</v>
      </c>
      <c r="B89" s="29">
        <f>MAR!F61</f>
        <v>920</v>
      </c>
      <c r="C89" s="29">
        <f>MAR!F62</f>
        <v>1410</v>
      </c>
      <c r="D89" s="31">
        <f>MAR!F63</f>
        <v>1.5326086956521738</v>
      </c>
      <c r="F89" s="29">
        <f>MAR!F66</f>
        <v>585</v>
      </c>
      <c r="G89" s="29">
        <f>MAR!F67</f>
        <v>605</v>
      </c>
      <c r="H89" s="31">
        <f>MAR!F68</f>
        <v>1.0341880341880343</v>
      </c>
      <c r="J89" s="29">
        <f>MAR!F71</f>
        <v>209</v>
      </c>
      <c r="K89" s="29">
        <f>MAR!F72</f>
        <v>672</v>
      </c>
      <c r="L89" s="31">
        <f>MAR!F73</f>
        <v>3.215311004784689</v>
      </c>
    </row>
    <row r="90" spans="1:12" ht="12.75">
      <c r="A90" s="24" t="s">
        <v>57</v>
      </c>
      <c r="B90" s="29">
        <f>APR!F61</f>
        <v>922</v>
      </c>
      <c r="C90" s="29">
        <f>APR!F62</f>
        <v>1414</v>
      </c>
      <c r="D90" s="31">
        <f>APR!F63</f>
        <v>1.5336225596529285</v>
      </c>
      <c r="F90" s="29">
        <f>APR!F66</f>
        <v>580</v>
      </c>
      <c r="G90" s="29">
        <f>APR!F67</f>
        <v>602</v>
      </c>
      <c r="H90" s="31">
        <f>APR!F68</f>
        <v>1.0379310344827586</v>
      </c>
      <c r="J90" s="29">
        <f>APR!F71</f>
        <v>216</v>
      </c>
      <c r="K90" s="29">
        <f>APR!F72</f>
        <v>683</v>
      </c>
      <c r="L90" s="31">
        <f>APR!F73</f>
        <v>3.162037037037037</v>
      </c>
    </row>
    <row r="91" spans="1:12" ht="12.75">
      <c r="A91" s="24" t="s">
        <v>58</v>
      </c>
      <c r="B91" s="29">
        <f>MAY!F61</f>
        <v>916</v>
      </c>
      <c r="C91" s="29">
        <f>MAY!F62</f>
        <v>1407</v>
      </c>
      <c r="D91" s="31">
        <f>MAY!F63</f>
        <v>1.5360262008733625</v>
      </c>
      <c r="F91" s="29">
        <f>MAY!F66</f>
        <v>571</v>
      </c>
      <c r="G91" s="29">
        <f>MAY!F67</f>
        <v>597</v>
      </c>
      <c r="H91" s="31">
        <f>MAY!F68</f>
        <v>1.0455341506129596</v>
      </c>
      <c r="J91" s="29">
        <f>MAY!F71</f>
        <v>214</v>
      </c>
      <c r="K91" s="29">
        <f>MAY!F72</f>
        <v>678</v>
      </c>
      <c r="L91" s="31">
        <f>MAY!F73</f>
        <v>3.1682242990654204</v>
      </c>
    </row>
    <row r="92" spans="1:12" ht="12.75">
      <c r="A92" s="24" t="s">
        <v>59</v>
      </c>
      <c r="B92" s="29">
        <f>JUN!F61</f>
        <v>919</v>
      </c>
      <c r="C92" s="29">
        <f>JUN!F62</f>
        <v>1407</v>
      </c>
      <c r="D92" s="31">
        <f>JUN!F63</f>
        <v>1.5310119695321</v>
      </c>
      <c r="F92" s="29">
        <f>JUN!F66</f>
        <v>573</v>
      </c>
      <c r="G92" s="29">
        <f>JUN!F67</f>
        <v>600</v>
      </c>
      <c r="H92" s="31">
        <f>JUN!F68</f>
        <v>1.0471204188481675</v>
      </c>
      <c r="J92" s="29">
        <f>JUN!F71</f>
        <v>208</v>
      </c>
      <c r="K92" s="29">
        <f>JUN!F72</f>
        <v>667</v>
      </c>
      <c r="L92" s="31">
        <f>JUN!F73</f>
        <v>3.206730769230769</v>
      </c>
    </row>
    <row r="93" spans="1:12" ht="12.75">
      <c r="A93" s="30" t="s">
        <v>47</v>
      </c>
      <c r="B93" s="20">
        <f>SUM(B81:B92)/COUNTIF(B81:B92,"&lt;&gt;0")</f>
        <v>940.0833333333334</v>
      </c>
      <c r="C93" s="20">
        <f>SUM(C81:C92)/COUNTIF(C81:C92,"&lt;&gt;0")</f>
        <v>1453.0833333333333</v>
      </c>
      <c r="D93" s="31">
        <f>C93/B93</f>
        <v>1.5456963035191915</v>
      </c>
      <c r="F93" s="20">
        <f>SUM(F81:F92)/COUNTIF(F81:F92,"&lt;&gt;0")</f>
        <v>585.75</v>
      </c>
      <c r="G93" s="20">
        <f>SUM(G81:G92)/COUNTIF(G81:G92,"&lt;&gt;0")</f>
        <v>609.75</v>
      </c>
      <c r="H93" s="31">
        <f>G93/F93</f>
        <v>1.0409731113956466</v>
      </c>
      <c r="J93" s="20">
        <f>SUM(J81:J92)/COUNTIF(J81:J92,"&lt;&gt;0")</f>
        <v>222.33333333333334</v>
      </c>
      <c r="K93" s="20">
        <f>SUM(K81:K92)/COUNTIF(K81:K92,"&lt;&gt;0")</f>
        <v>699.0833333333334</v>
      </c>
      <c r="L93" s="31">
        <f>K93/J93</f>
        <v>3.144302848575712</v>
      </c>
    </row>
    <row r="97" spans="2:12" ht="12.75">
      <c r="B97" s="44" t="s">
        <v>62</v>
      </c>
      <c r="C97" s="45"/>
      <c r="D97" s="46"/>
      <c r="F97" s="44" t="s">
        <v>2</v>
      </c>
      <c r="G97" s="45"/>
      <c r="H97" s="46"/>
      <c r="J97" s="44" t="s">
        <v>61</v>
      </c>
      <c r="K97" s="45"/>
      <c r="L97" s="46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JUL!F76</f>
        <v>0</v>
      </c>
      <c r="C100" s="29">
        <f>JUL!F77</f>
        <v>0</v>
      </c>
      <c r="D100" s="31" t="e">
        <f>JUL!F78</f>
        <v>#DIV/0!</v>
      </c>
      <c r="F100" s="29">
        <f>JUL!F81</f>
        <v>120</v>
      </c>
      <c r="G100" s="29">
        <f>JUL!F82</f>
        <v>121</v>
      </c>
      <c r="H100" s="31">
        <f>JUL!F83</f>
        <v>1.0083333333333333</v>
      </c>
      <c r="J100" s="29">
        <f>JUL!F86</f>
        <v>0</v>
      </c>
      <c r="K100" s="29">
        <f>JUL!F87</f>
        <v>0</v>
      </c>
      <c r="L100" s="31" t="e">
        <f>JUL!F88</f>
        <v>#DIV/0!</v>
      </c>
    </row>
    <row r="101" spans="1:12" ht="12.75">
      <c r="A101" s="24" t="s">
        <v>49</v>
      </c>
      <c r="B101" s="29">
        <f>AUG!F76</f>
        <v>0</v>
      </c>
      <c r="C101" s="29">
        <f>AUG!F77</f>
        <v>0</v>
      </c>
      <c r="D101" s="31" t="e">
        <f>AUG!F78</f>
        <v>#DIV/0!</v>
      </c>
      <c r="F101" s="29">
        <f>AUG!F81</f>
        <v>126</v>
      </c>
      <c r="G101" s="29">
        <f>AUG!F82</f>
        <v>127</v>
      </c>
      <c r="H101" s="31">
        <f>AUG!F83</f>
        <v>1.007936507936508</v>
      </c>
      <c r="J101" s="29">
        <f>AUG!F86</f>
        <v>0</v>
      </c>
      <c r="K101" s="29">
        <f>AUG!F87</f>
        <v>0</v>
      </c>
      <c r="L101" s="31" t="e">
        <f>AUG!F88</f>
        <v>#DIV/0!</v>
      </c>
    </row>
    <row r="102" spans="1:12" ht="12.75">
      <c r="A102" s="24" t="s">
        <v>50</v>
      </c>
      <c r="B102" s="29">
        <f>SEP!F76</f>
        <v>0</v>
      </c>
      <c r="C102" s="29">
        <f>SEP!F77</f>
        <v>0</v>
      </c>
      <c r="D102" s="31" t="e">
        <f>SEP!F78</f>
        <v>#DIV/0!</v>
      </c>
      <c r="F102" s="29">
        <f>SEP!F81</f>
        <v>124</v>
      </c>
      <c r="G102" s="29">
        <f>SEP!F82</f>
        <v>125</v>
      </c>
      <c r="H102" s="31">
        <f>SEP!F83</f>
        <v>1.0080645161290323</v>
      </c>
      <c r="J102" s="29">
        <f>SEP!F86</f>
        <v>0</v>
      </c>
      <c r="K102" s="29">
        <f>SEP!F87</f>
        <v>0</v>
      </c>
      <c r="L102" s="31" t="e">
        <f>SEP!F88</f>
        <v>#DIV/0!</v>
      </c>
    </row>
    <row r="103" spans="1:12" ht="12.75">
      <c r="A103" s="24" t="s">
        <v>51</v>
      </c>
      <c r="B103" s="29">
        <f>OCT!F76</f>
        <v>2</v>
      </c>
      <c r="C103" s="29">
        <f>OCT!F77</f>
        <v>8</v>
      </c>
      <c r="D103" s="31">
        <f>OCT!F78</f>
        <v>4</v>
      </c>
      <c r="F103" s="29">
        <f>OCT!F81</f>
        <v>136</v>
      </c>
      <c r="G103" s="29">
        <f>OCT!F82</f>
        <v>136</v>
      </c>
      <c r="H103" s="31">
        <f>OCT!F83</f>
        <v>1</v>
      </c>
      <c r="J103" s="29">
        <f>OCT!F86</f>
        <v>0</v>
      </c>
      <c r="K103" s="29">
        <f>OCT!F87</f>
        <v>0</v>
      </c>
      <c r="L103" s="31" t="e">
        <f>OCT!F88</f>
        <v>#DIV/0!</v>
      </c>
    </row>
    <row r="104" spans="1:12" ht="12.75">
      <c r="A104" s="24" t="s">
        <v>52</v>
      </c>
      <c r="B104" s="29">
        <f>NOV!F76</f>
        <v>1</v>
      </c>
      <c r="C104" s="29">
        <f>NOV!F77</f>
        <v>5</v>
      </c>
      <c r="D104" s="31">
        <f>NOV!F78</f>
        <v>5</v>
      </c>
      <c r="F104" s="29">
        <f>NOV!F81</f>
        <v>141</v>
      </c>
      <c r="G104" s="29">
        <f>NOV!F82</f>
        <v>141</v>
      </c>
      <c r="H104" s="31">
        <f>NOV!F83</f>
        <v>1</v>
      </c>
      <c r="J104" s="29">
        <f>NOV!F86</f>
        <v>0</v>
      </c>
      <c r="K104" s="29">
        <f>NOV!F87</f>
        <v>0</v>
      </c>
      <c r="L104" s="31" t="e">
        <f>NOV!F88</f>
        <v>#DIV/0!</v>
      </c>
    </row>
    <row r="105" spans="1:12" ht="12.75">
      <c r="A105" s="24" t="s">
        <v>53</v>
      </c>
      <c r="B105" s="29">
        <f>DEC!F76</f>
        <v>0</v>
      </c>
      <c r="C105" s="29">
        <f>DEC!F77</f>
        <v>0</v>
      </c>
      <c r="D105" s="31" t="e">
        <f>DEC!F78</f>
        <v>#DIV/0!</v>
      </c>
      <c r="F105" s="29">
        <f>DEC!F81</f>
        <v>144</v>
      </c>
      <c r="G105" s="29">
        <f>DEC!F82</f>
        <v>144</v>
      </c>
      <c r="H105" s="31">
        <f>DEC!F83</f>
        <v>1</v>
      </c>
      <c r="J105" s="29">
        <f>DEC!F86</f>
        <v>0</v>
      </c>
      <c r="K105" s="29">
        <f>DEC!F87</f>
        <v>0</v>
      </c>
      <c r="L105" s="31" t="e">
        <f>DEC!F88</f>
        <v>#DIV/0!</v>
      </c>
    </row>
    <row r="106" spans="1:12" ht="12.75">
      <c r="A106" s="24" t="s">
        <v>54</v>
      </c>
      <c r="B106" s="29">
        <f>JAN!F76</f>
        <v>0</v>
      </c>
      <c r="C106" s="29">
        <f>JAN!F77</f>
        <v>0</v>
      </c>
      <c r="D106" s="31" t="e">
        <f>JAN!F78</f>
        <v>#DIV/0!</v>
      </c>
      <c r="F106" s="29">
        <f>JAN!F81</f>
        <v>139</v>
      </c>
      <c r="G106" s="29">
        <f>JAN!F82</f>
        <v>139</v>
      </c>
      <c r="H106" s="31">
        <f>JAN!F83</f>
        <v>1</v>
      </c>
      <c r="J106" s="29">
        <f>JAN!F86</f>
        <v>0</v>
      </c>
      <c r="K106" s="29">
        <f>JAN!F87</f>
        <v>0</v>
      </c>
      <c r="L106" s="31" t="e">
        <f>JAN!F88</f>
        <v>#DIV/0!</v>
      </c>
    </row>
    <row r="107" spans="1:12" ht="12.75">
      <c r="A107" s="24" t="s">
        <v>55</v>
      </c>
      <c r="B107" s="29">
        <f>FEB!F76</f>
        <v>1</v>
      </c>
      <c r="C107" s="29">
        <f>FEB!F77</f>
        <v>7</v>
      </c>
      <c r="D107" s="31">
        <f>FEB!F78</f>
        <v>7</v>
      </c>
      <c r="F107" s="29">
        <f>FEB!F81</f>
        <v>129</v>
      </c>
      <c r="G107" s="29">
        <f>FEB!F82</f>
        <v>130</v>
      </c>
      <c r="H107" s="31">
        <f>FEB!F83</f>
        <v>1.0077519379844961</v>
      </c>
      <c r="J107" s="29">
        <f>FEB!F86</f>
        <v>0</v>
      </c>
      <c r="K107" s="29">
        <f>FEB!F87</f>
        <v>0</v>
      </c>
      <c r="L107" s="31" t="e">
        <f>FEB!F88</f>
        <v>#DIV/0!</v>
      </c>
    </row>
    <row r="108" spans="1:12" ht="12.75">
      <c r="A108" s="24" t="s">
        <v>56</v>
      </c>
      <c r="B108" s="29">
        <f>MAR!F76</f>
        <v>1</v>
      </c>
      <c r="C108" s="29">
        <f>MAR!F77</f>
        <v>7</v>
      </c>
      <c r="D108" s="31">
        <f>MAR!F78</f>
        <v>7</v>
      </c>
      <c r="F108" s="29">
        <f>MAR!F81</f>
        <v>125</v>
      </c>
      <c r="G108" s="29">
        <f>MAR!F82</f>
        <v>126</v>
      </c>
      <c r="H108" s="31">
        <f>MAR!F83</f>
        <v>1.008</v>
      </c>
      <c r="J108" s="29">
        <f>MAR!F86</f>
        <v>0</v>
      </c>
      <c r="K108" s="29">
        <f>MAR!F87</f>
        <v>0</v>
      </c>
      <c r="L108" s="31" t="e">
        <f>MAR!F88</f>
        <v>#DIV/0!</v>
      </c>
    </row>
    <row r="109" spans="1:12" ht="12.75">
      <c r="A109" s="24" t="s">
        <v>57</v>
      </c>
      <c r="B109" s="29">
        <f>APR!F76</f>
        <v>1</v>
      </c>
      <c r="C109" s="29">
        <f>APR!F77</f>
        <v>3</v>
      </c>
      <c r="D109" s="31">
        <f>APR!F78</f>
        <v>3</v>
      </c>
      <c r="F109" s="29">
        <f>APR!F81</f>
        <v>125</v>
      </c>
      <c r="G109" s="29">
        <f>APR!F82</f>
        <v>126</v>
      </c>
      <c r="H109" s="31">
        <f>APR!F83</f>
        <v>1.008</v>
      </c>
      <c r="J109" s="29">
        <f>APR!F86</f>
        <v>0</v>
      </c>
      <c r="K109" s="29">
        <f>APR!F87</f>
        <v>0</v>
      </c>
      <c r="L109" s="31" t="e">
        <f>APR!F88</f>
        <v>#DIV/0!</v>
      </c>
    </row>
    <row r="110" spans="1:12" ht="12.75">
      <c r="A110" s="24" t="s">
        <v>58</v>
      </c>
      <c r="B110" s="29">
        <f>MAY!F76</f>
        <v>0</v>
      </c>
      <c r="C110" s="29">
        <f>MAY!F77</f>
        <v>0</v>
      </c>
      <c r="D110" s="31" t="e">
        <f>MAY!F78</f>
        <v>#DIV/0!</v>
      </c>
      <c r="F110" s="29">
        <f>MAY!F81</f>
        <v>131</v>
      </c>
      <c r="G110" s="29">
        <f>MAY!F82</f>
        <v>132</v>
      </c>
      <c r="H110" s="31">
        <f>MAY!F83</f>
        <v>1.0076335877862594</v>
      </c>
      <c r="J110" s="29">
        <f>MAY!F86</f>
        <v>0</v>
      </c>
      <c r="K110" s="29">
        <f>MAY!F87</f>
        <v>0</v>
      </c>
      <c r="L110" s="31" t="e">
        <f>MAY!F88</f>
        <v>#DIV/0!</v>
      </c>
    </row>
    <row r="111" spans="1:12" ht="12.75">
      <c r="A111" s="24" t="s">
        <v>59</v>
      </c>
      <c r="B111" s="29">
        <f>JUN!F76</f>
        <v>0</v>
      </c>
      <c r="C111" s="29">
        <f>JUN!F77</f>
        <v>0</v>
      </c>
      <c r="D111" s="31" t="e">
        <f>JUN!F78</f>
        <v>#DIV/0!</v>
      </c>
      <c r="F111" s="29">
        <f>JUN!F81</f>
        <v>138</v>
      </c>
      <c r="G111" s="29">
        <f>JUN!F82</f>
        <v>140</v>
      </c>
      <c r="H111" s="31">
        <f>JUN!F83</f>
        <v>1.0144927536231885</v>
      </c>
      <c r="J111" s="29">
        <f>JUN!F86</f>
        <v>0</v>
      </c>
      <c r="K111" s="29">
        <f>JUN!F87</f>
        <v>0</v>
      </c>
      <c r="L111" s="31" t="e">
        <f>JUN!F88</f>
        <v>#DIV/0!</v>
      </c>
    </row>
    <row r="112" spans="1:12" ht="12.75">
      <c r="A112" s="30" t="s">
        <v>47</v>
      </c>
      <c r="B112" s="20">
        <f>SUM(B100:B111)/COUNTIF(B100:B111,"&lt;&gt;0")</f>
        <v>1.2</v>
      </c>
      <c r="C112" s="20">
        <f>SUM(C100:C111)/COUNTIF(C100:C111,"&lt;&gt;0")</f>
        <v>6</v>
      </c>
      <c r="D112" s="31">
        <f>C112/B112</f>
        <v>5</v>
      </c>
      <c r="F112" s="20">
        <f>SUM(F100:F111)/COUNTIF(F100:F111,"&lt;&gt;0")</f>
        <v>131.5</v>
      </c>
      <c r="G112" s="20">
        <f>SUM(G100:G111)/COUNTIF(G100:G111,"&lt;&gt;0")</f>
        <v>132.25</v>
      </c>
      <c r="H112" s="31">
        <f>G112/F112</f>
        <v>1.005703422053232</v>
      </c>
      <c r="J112" s="20" t="e">
        <f>SUM(J100:J111)/COUNTIF(J100:J111,"&lt;&gt;0")</f>
        <v>#DIV/0!</v>
      </c>
      <c r="K112" s="20" t="e">
        <f>SUM(K100:K111)/COUNTIF(K100:K111,"&lt;&gt;0")</f>
        <v>#DIV/0!</v>
      </c>
      <c r="L112" s="31" t="e">
        <f>K112/J112</f>
        <v>#DIV/0!</v>
      </c>
    </row>
    <row r="116" ht="12.75">
      <c r="A116" s="18" t="s">
        <v>79</v>
      </c>
    </row>
    <row r="117" ht="12.75">
      <c r="A117" s="18"/>
    </row>
    <row r="118" spans="2:12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5"/>
      <c r="L118" s="46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JUL!C107</f>
        <v>1763511</v>
      </c>
      <c r="C122" s="29">
        <f>JUL!E107</f>
        <v>4190</v>
      </c>
      <c r="D122" s="31">
        <f>JUL!F107</f>
        <v>420.88568019093077</v>
      </c>
      <c r="E122" s="29">
        <f>JUL!G107</f>
        <v>8411</v>
      </c>
      <c r="F122" s="31">
        <f>JUL!H107</f>
        <v>209.66722149566044</v>
      </c>
      <c r="H122" s="29">
        <f>JUL!C108</f>
        <v>314311</v>
      </c>
      <c r="I122" s="29">
        <f>JUL!E108</f>
        <v>948</v>
      </c>
      <c r="J122" s="31">
        <f>JUL!F108</f>
        <v>331.55168776371306</v>
      </c>
      <c r="K122" s="29">
        <f>JUL!G108</f>
        <v>1467</v>
      </c>
      <c r="L122" s="31">
        <f>JUL!H108</f>
        <v>214.2542603953647</v>
      </c>
    </row>
    <row r="123" spans="1:12" ht="12.75">
      <c r="A123" s="24" t="s">
        <v>49</v>
      </c>
      <c r="B123" s="29">
        <f>AUG!C107</f>
        <v>1750598</v>
      </c>
      <c r="C123" s="29">
        <f>AUG!E107</f>
        <v>4177</v>
      </c>
      <c r="D123" s="31">
        <f>AUG!F107</f>
        <v>419.1041417285133</v>
      </c>
      <c r="E123" s="29">
        <f>AUG!G107</f>
        <v>8383</v>
      </c>
      <c r="F123" s="31">
        <f>AUG!H107</f>
        <v>208.82715018489802</v>
      </c>
      <c r="H123" s="29">
        <f>AUG!C108</f>
        <v>316292</v>
      </c>
      <c r="I123" s="29">
        <f>AUG!E108</f>
        <v>952</v>
      </c>
      <c r="J123" s="31">
        <f>AUG!F108</f>
        <v>332.23949579831935</v>
      </c>
      <c r="K123" s="29">
        <f>AUG!G108</f>
        <v>1468</v>
      </c>
      <c r="L123" s="31">
        <f>AUG!H108</f>
        <v>215.45776566757493</v>
      </c>
    </row>
    <row r="124" spans="1:12" ht="12.75">
      <c r="A124" s="24" t="s">
        <v>50</v>
      </c>
      <c r="B124" s="29">
        <f>SEP!C107</f>
        <v>1760566</v>
      </c>
      <c r="C124" s="29">
        <f>SEP!E107</f>
        <v>4188</v>
      </c>
      <c r="D124" s="31">
        <f>SEP!F107</f>
        <v>420.383476599809</v>
      </c>
      <c r="E124" s="29">
        <f>SEP!G107</f>
        <v>8484</v>
      </c>
      <c r="F124" s="31">
        <f>SEP!H107</f>
        <v>207.51603017444603</v>
      </c>
      <c r="H124" s="29">
        <f>SEP!C108</f>
        <v>309153</v>
      </c>
      <c r="I124" s="29">
        <f>SEP!E108</f>
        <v>935</v>
      </c>
      <c r="J124" s="31">
        <f>SEP!F108</f>
        <v>330.64491978609624</v>
      </c>
      <c r="K124" s="29">
        <f>SEP!G108</f>
        <v>1438</v>
      </c>
      <c r="L124" s="31">
        <f>SEP!H108</f>
        <v>214.98817802503478</v>
      </c>
    </row>
    <row r="125" spans="1:12" ht="12.75">
      <c r="A125" s="24" t="s">
        <v>51</v>
      </c>
      <c r="B125" s="29">
        <f>OCT!C107</f>
        <v>1812565</v>
      </c>
      <c r="C125" s="29">
        <f>OCT!E107</f>
        <v>4203</v>
      </c>
      <c r="D125" s="31">
        <f>OCT!F107</f>
        <v>431.2550559124435</v>
      </c>
      <c r="E125" s="29">
        <f>OCT!G107</f>
        <v>8496</v>
      </c>
      <c r="F125" s="31">
        <f>OCT!H107</f>
        <v>213.34333804143125</v>
      </c>
      <c r="H125" s="29">
        <f>OCT!C108</f>
        <v>329318</v>
      </c>
      <c r="I125" s="29">
        <f>OCT!E108</f>
        <v>954</v>
      </c>
      <c r="J125" s="31">
        <f>OCT!F108</f>
        <v>345.1970649895178</v>
      </c>
      <c r="K125" s="29">
        <f>OCT!G108</f>
        <v>1490</v>
      </c>
      <c r="L125" s="31">
        <f>OCT!H108</f>
        <v>221.01879194630874</v>
      </c>
    </row>
    <row r="126" spans="1:12" ht="12.75">
      <c r="A126" s="24" t="s">
        <v>52</v>
      </c>
      <c r="B126" s="29">
        <f>NOV!C107</f>
        <v>1791369</v>
      </c>
      <c r="C126" s="29">
        <f>NOV!E107</f>
        <v>4159</v>
      </c>
      <c r="D126" s="31">
        <f>NOV!F107</f>
        <v>430.7210867997115</v>
      </c>
      <c r="E126" s="29">
        <f>NOV!G107</f>
        <v>8416</v>
      </c>
      <c r="F126" s="31">
        <f>NOV!H107</f>
        <v>212.85278041825094</v>
      </c>
      <c r="H126" s="29">
        <f>NOV!C108</f>
        <v>170100</v>
      </c>
      <c r="I126" s="29">
        <f>NOV!E108</f>
        <v>952</v>
      </c>
      <c r="J126" s="31">
        <f>NOV!F108</f>
        <v>178.6764705882353</v>
      </c>
      <c r="K126" s="29">
        <f>NOV!G108</f>
        <v>1468</v>
      </c>
      <c r="L126" s="31">
        <f>NOV!H108</f>
        <v>115.87193460490464</v>
      </c>
    </row>
    <row r="127" spans="1:12" ht="12.75">
      <c r="A127" s="24" t="s">
        <v>53</v>
      </c>
      <c r="B127" s="29">
        <f>DEC!C107</f>
        <v>1814643</v>
      </c>
      <c r="C127" s="29">
        <f>DEC!E107</f>
        <v>4198</v>
      </c>
      <c r="D127" s="31">
        <f>DEC!F107</f>
        <v>432.26369699857077</v>
      </c>
      <c r="E127" s="29">
        <f>DEC!G107</f>
        <v>8498</v>
      </c>
      <c r="F127" s="31">
        <f>DEC!H107</f>
        <v>213.53765591903976</v>
      </c>
      <c r="H127" s="29">
        <f>DEC!C108</f>
        <v>331992</v>
      </c>
      <c r="I127" s="29">
        <f>DEC!E108</f>
        <v>969</v>
      </c>
      <c r="J127" s="31">
        <f>DEC!F108</f>
        <v>342.6130030959752</v>
      </c>
      <c r="K127" s="29">
        <f>DEC!G108</f>
        <v>1512</v>
      </c>
      <c r="L127" s="31">
        <f>DEC!H108</f>
        <v>219.57142857142858</v>
      </c>
    </row>
    <row r="128" spans="1:12" ht="12.75">
      <c r="A128" s="24" t="s">
        <v>54</v>
      </c>
      <c r="B128" s="29">
        <f>JAN!C107</f>
        <v>1826468</v>
      </c>
      <c r="C128" s="29">
        <f>JAN!E107</f>
        <v>4281</v>
      </c>
      <c r="D128" s="31">
        <f>JAN!F107</f>
        <v>426.6451763606634</v>
      </c>
      <c r="E128" s="29">
        <f>JAN!G107</f>
        <v>8600</v>
      </c>
      <c r="F128" s="31">
        <f>JAN!H107</f>
        <v>212.38</v>
      </c>
      <c r="H128" s="29">
        <f>JAN!C108</f>
        <v>324013</v>
      </c>
      <c r="I128" s="29">
        <f>JAN!E108</f>
        <v>954</v>
      </c>
      <c r="J128" s="31">
        <f>JAN!F108</f>
        <v>339.6362683438155</v>
      </c>
      <c r="K128" s="29">
        <f>JAN!G108</f>
        <v>1489</v>
      </c>
      <c r="L128" s="31">
        <f>JAN!H108</f>
        <v>217.60443250503693</v>
      </c>
    </row>
    <row r="129" spans="1:12" ht="12.75">
      <c r="A129" s="24" t="s">
        <v>55</v>
      </c>
      <c r="B129" s="29">
        <f>FEB!C107</f>
        <v>1818133</v>
      </c>
      <c r="C129" s="29">
        <f>FEB!E107</f>
        <v>4277</v>
      </c>
      <c r="D129" s="31">
        <f>FEB!F107</f>
        <v>425.09539396773437</v>
      </c>
      <c r="E129" s="29">
        <f>FEB!G107</f>
        <v>8559</v>
      </c>
      <c r="F129" s="31">
        <f>FEB!H107</f>
        <v>212.4235307863068</v>
      </c>
      <c r="H129" s="29">
        <f>FEB!C108</f>
        <v>320611</v>
      </c>
      <c r="I129" s="29">
        <f>FEB!E108</f>
        <v>940</v>
      </c>
      <c r="J129" s="31">
        <f>FEB!F108</f>
        <v>341.07553191489365</v>
      </c>
      <c r="K129" s="29">
        <f>FEB!G108</f>
        <v>1467</v>
      </c>
      <c r="L129" s="31">
        <f>FEB!H108</f>
        <v>218.54873892297206</v>
      </c>
    </row>
    <row r="130" spans="1:12" ht="12.75">
      <c r="A130" s="24" t="s">
        <v>56</v>
      </c>
      <c r="B130" s="29">
        <f>MAR!C107</f>
        <v>1840993</v>
      </c>
      <c r="C130" s="29">
        <f>MAR!E107</f>
        <v>4339</v>
      </c>
      <c r="D130" s="31">
        <f>MAR!F107</f>
        <v>424.28969808711685</v>
      </c>
      <c r="E130" s="29">
        <f>MAR!G107</f>
        <v>8621</v>
      </c>
      <c r="F130" s="31">
        <f>MAR!H107</f>
        <v>213.54750028998956</v>
      </c>
      <c r="H130" s="29">
        <f>MAR!C108</f>
        <v>308657</v>
      </c>
      <c r="I130" s="29">
        <f>MAR!E108</f>
        <v>920</v>
      </c>
      <c r="J130" s="31">
        <f>MAR!F108</f>
        <v>335.4967391304348</v>
      </c>
      <c r="K130" s="29">
        <f>MAR!G108</f>
        <v>1410</v>
      </c>
      <c r="L130" s="31">
        <f>MAR!H108</f>
        <v>218.90567375886525</v>
      </c>
    </row>
    <row r="131" spans="1:12" ht="12.75">
      <c r="A131" s="24" t="s">
        <v>57</v>
      </c>
      <c r="B131" s="29">
        <f>APR!C107</f>
        <v>1842203</v>
      </c>
      <c r="C131" s="29">
        <f>APR!E107</f>
        <v>4349</v>
      </c>
      <c r="D131" s="31">
        <f>APR!F107</f>
        <v>423.59232007358014</v>
      </c>
      <c r="E131" s="29">
        <f>APR!G107</f>
        <v>8675</v>
      </c>
      <c r="F131" s="31">
        <f>APR!H107</f>
        <v>212.35769452449568</v>
      </c>
      <c r="H131" s="29">
        <f>APR!C108</f>
        <v>309321</v>
      </c>
      <c r="I131" s="29">
        <f>APR!E108</f>
        <v>922</v>
      </c>
      <c r="J131" s="31">
        <f>APR!F108</f>
        <v>335.4891540130152</v>
      </c>
      <c r="K131" s="29">
        <f>APR!G108</f>
        <v>1414</v>
      </c>
      <c r="L131" s="31">
        <f>APR!H108</f>
        <v>218.75601131541725</v>
      </c>
    </row>
    <row r="132" spans="1:12" ht="12.75">
      <c r="A132" s="24" t="s">
        <v>58</v>
      </c>
      <c r="B132" s="29">
        <f>MAY!C107</f>
        <v>1826530</v>
      </c>
      <c r="C132" s="29">
        <f>MAY!E107</f>
        <v>4314</v>
      </c>
      <c r="D132" s="31">
        <f>MAY!F107</f>
        <v>423.39592025961986</v>
      </c>
      <c r="E132" s="29">
        <f>MAY!G107</f>
        <v>8605</v>
      </c>
      <c r="F132" s="31">
        <f>MAY!H107</f>
        <v>212.2638001162115</v>
      </c>
      <c r="H132" s="29">
        <f>MAY!C108</f>
        <v>310306</v>
      </c>
      <c r="I132" s="29">
        <f>MAY!E108</f>
        <v>916</v>
      </c>
      <c r="J132" s="31">
        <f>MAY!F108</f>
        <v>338.76200873362444</v>
      </c>
      <c r="K132" s="29">
        <f>MAY!G108</f>
        <v>1407</v>
      </c>
      <c r="L132" s="31">
        <f>MAY!H108</f>
        <v>220.544420753376</v>
      </c>
    </row>
    <row r="133" spans="1:12" ht="12.75">
      <c r="A133" s="24" t="s">
        <v>59</v>
      </c>
      <c r="B133" s="29">
        <f>JUN!C107</f>
        <v>1823714</v>
      </c>
      <c r="C133" s="29">
        <f>JUN!E107</f>
        <v>4303</v>
      </c>
      <c r="D133" s="31">
        <f>JUN!F107</f>
        <v>423.82384382988613</v>
      </c>
      <c r="E133" s="29">
        <f>JUN!G107</f>
        <v>8573</v>
      </c>
      <c r="F133" s="31">
        <f>JUN!H107</f>
        <v>212.72763326723435</v>
      </c>
      <c r="H133" s="29">
        <f>JUN!C108</f>
        <v>310794</v>
      </c>
      <c r="I133" s="29">
        <f>JUN!E108</f>
        <v>919</v>
      </c>
      <c r="J133" s="31">
        <f>JUN!F108</f>
        <v>338.18715995647443</v>
      </c>
      <c r="K133" s="29">
        <f>JUN!G108</f>
        <v>1407</v>
      </c>
      <c r="L133" s="31">
        <f>JUN!H108</f>
        <v>220.8912579957356</v>
      </c>
    </row>
    <row r="134" spans="1:12" ht="12.75">
      <c r="A134" s="30" t="s">
        <v>47</v>
      </c>
      <c r="B134" s="20">
        <f>SUM(B122:B133)/COUNTIF(B122:B133,"&lt;&gt;0")</f>
        <v>1805941.0833333333</v>
      </c>
      <c r="C134" s="20">
        <f>SUM(C122:C133)/COUNTIF(C122:C133,"&lt;&gt;0")</f>
        <v>4248.166666666667</v>
      </c>
      <c r="D134" s="31">
        <f>B134/C134</f>
        <v>425.1106948095256</v>
      </c>
      <c r="E134" s="29">
        <f>SUM(E122:E133)/COUNTIF(E122:E133,"&lt;&gt;0")</f>
        <v>8526.75</v>
      </c>
      <c r="F134" s="31">
        <f>B134/E134</f>
        <v>211.797118871004</v>
      </c>
      <c r="H134" s="20">
        <f>SUM(H122:H133)/COUNTIF(H122:H133,"&lt;&gt;0")</f>
        <v>304572.3333333333</v>
      </c>
      <c r="I134" s="20">
        <f>SUM(I122:I133)/COUNTIF(I122:I133,"&lt;&gt;0")</f>
        <v>940.0833333333334</v>
      </c>
      <c r="J134" s="31">
        <f>H134/I134</f>
        <v>323.98439854622814</v>
      </c>
      <c r="K134" s="29">
        <f>SUM(K122:K133)/COUNTIF(K122:K133,"&lt;&gt;0")</f>
        <v>1453.0833333333333</v>
      </c>
      <c r="L134" s="31">
        <f>H134/K134</f>
        <v>209.6041750301084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JUL!G130</f>
        <v>314311</v>
      </c>
      <c r="D142" s="29">
        <f>JUL!G131</f>
        <v>124636</v>
      </c>
      <c r="E142" s="29">
        <f>JUL!G132</f>
        <v>154688</v>
      </c>
      <c r="F142" s="29">
        <f>JUL!G133</f>
        <v>0</v>
      </c>
      <c r="G142" s="29">
        <f>JUL!G134</f>
        <v>34987</v>
      </c>
      <c r="H142" s="29">
        <f>JUL!G135</f>
        <v>0</v>
      </c>
    </row>
    <row r="143" spans="1:8" ht="12.75">
      <c r="A143" s="24" t="s">
        <v>49</v>
      </c>
      <c r="C143" s="29">
        <f>AUG!G130</f>
        <v>316292</v>
      </c>
      <c r="D143" s="29">
        <f>AUG!G131</f>
        <v>125818</v>
      </c>
      <c r="E143" s="29">
        <f>AUG!G132</f>
        <v>153678</v>
      </c>
      <c r="F143" s="29">
        <f>AUG!G133</f>
        <v>0</v>
      </c>
      <c r="G143" s="29">
        <f>AUG!G134</f>
        <v>36796</v>
      </c>
      <c r="H143" s="29">
        <f>AUG!G135</f>
        <v>0</v>
      </c>
    </row>
    <row r="144" spans="1:8" ht="12.75">
      <c r="A144" s="24" t="s">
        <v>50</v>
      </c>
      <c r="C144" s="29">
        <f>SEP!G130</f>
        <v>309153</v>
      </c>
      <c r="D144" s="29">
        <f>SEP!G131</f>
        <v>122942</v>
      </c>
      <c r="E144" s="29">
        <f>SEP!G132</f>
        <v>150201</v>
      </c>
      <c r="F144" s="29">
        <f>SEP!G133</f>
        <v>0</v>
      </c>
      <c r="G144" s="29">
        <f>SEP!G134</f>
        <v>36010</v>
      </c>
      <c r="H144" s="29">
        <f>SEP!G135</f>
        <v>0</v>
      </c>
    </row>
    <row r="145" spans="1:8" ht="12.75">
      <c r="A145" s="24" t="s">
        <v>51</v>
      </c>
      <c r="C145" s="29">
        <f>OCT!G130</f>
        <v>329318</v>
      </c>
      <c r="D145" s="29">
        <f>OCT!G131</f>
        <v>128638</v>
      </c>
      <c r="E145" s="29">
        <f>OCT!G132</f>
        <v>158589</v>
      </c>
      <c r="F145" s="29">
        <f>OCT!G133</f>
        <v>1833</v>
      </c>
      <c r="G145" s="29">
        <f>OCT!G134</f>
        <v>40258</v>
      </c>
      <c r="H145" s="29">
        <f>OCT!G135</f>
        <v>0</v>
      </c>
    </row>
    <row r="146" spans="1:8" ht="12.75">
      <c r="A146" s="24" t="s">
        <v>52</v>
      </c>
      <c r="C146" s="29">
        <f>NOV!G130</f>
        <v>170100</v>
      </c>
      <c r="D146" s="29">
        <f>NOV!G131</f>
        <v>126585</v>
      </c>
      <c r="E146" s="29">
        <f>NOV!G132</f>
        <v>1140</v>
      </c>
      <c r="F146" s="29">
        <f>NOV!G133</f>
        <v>1140</v>
      </c>
      <c r="G146" s="29">
        <f>NOV!G134</f>
        <v>41235</v>
      </c>
      <c r="H146" s="29">
        <f>NOV!G135</f>
        <v>0</v>
      </c>
    </row>
    <row r="147" spans="1:8" ht="12.75">
      <c r="A147" s="24" t="s">
        <v>53</v>
      </c>
      <c r="C147" s="29">
        <f>DEC!G130</f>
        <v>331992</v>
      </c>
      <c r="D147" s="29">
        <f>DEC!G131</f>
        <v>128427</v>
      </c>
      <c r="E147" s="29">
        <f>DEC!G132</f>
        <v>161542</v>
      </c>
      <c r="F147" s="29">
        <f>DEC!G133</f>
        <v>0</v>
      </c>
      <c r="G147" s="29">
        <f>DEC!G134</f>
        <v>42023</v>
      </c>
      <c r="H147" s="29">
        <f>DEC!G135</f>
        <v>0</v>
      </c>
    </row>
    <row r="148" spans="1:8" ht="12.75">
      <c r="A148" s="24" t="s">
        <v>54</v>
      </c>
      <c r="C148" s="29">
        <f>JAN!G130</f>
        <v>324013</v>
      </c>
      <c r="D148" s="29">
        <f>JAN!G131</f>
        <v>122755</v>
      </c>
      <c r="E148" s="29">
        <f>JAN!G132</f>
        <v>160661</v>
      </c>
      <c r="F148" s="29">
        <f>JAN!G133</f>
        <v>0</v>
      </c>
      <c r="G148" s="29">
        <f>JAN!G134</f>
        <v>40597</v>
      </c>
      <c r="H148" s="29">
        <f>JAN!G135</f>
        <v>0</v>
      </c>
    </row>
    <row r="149" spans="1:8" ht="12.75">
      <c r="A149" s="24" t="s">
        <v>55</v>
      </c>
      <c r="C149" s="29">
        <f>FEB!G130</f>
        <v>320611</v>
      </c>
      <c r="D149" s="29">
        <f>FEB!G131</f>
        <v>122454</v>
      </c>
      <c r="E149" s="29">
        <f>FEB!G132</f>
        <v>157526</v>
      </c>
      <c r="F149" s="29">
        <f>FEB!G133</f>
        <v>1678</v>
      </c>
      <c r="G149" s="29">
        <f>FEB!G134</f>
        <v>38953</v>
      </c>
      <c r="H149" s="29">
        <f>FEB!G135</f>
        <v>0</v>
      </c>
    </row>
    <row r="150" spans="1:8" ht="12.75">
      <c r="A150" s="24" t="s">
        <v>56</v>
      </c>
      <c r="C150" s="29">
        <f>MAR!G130</f>
        <v>308657</v>
      </c>
      <c r="D150" s="29">
        <f>MAR!G131</f>
        <v>121962</v>
      </c>
      <c r="E150" s="29">
        <f>MAR!G132</f>
        <v>147667</v>
      </c>
      <c r="F150" s="29">
        <f>MAR!G133</f>
        <v>1678</v>
      </c>
      <c r="G150" s="29">
        <f>MAR!G134</f>
        <v>37350</v>
      </c>
      <c r="H150" s="29">
        <f>MAR!G135</f>
        <v>0</v>
      </c>
    </row>
    <row r="151" spans="1:8" ht="12.75">
      <c r="A151" s="24" t="s">
        <v>57</v>
      </c>
      <c r="C151" s="29">
        <f>APR!G130</f>
        <v>309321</v>
      </c>
      <c r="D151" s="29">
        <f>APR!G131</f>
        <v>120808</v>
      </c>
      <c r="E151" s="29">
        <f>APR!G132</f>
        <v>150659</v>
      </c>
      <c r="F151" s="29">
        <f>APR!G133</f>
        <v>713</v>
      </c>
      <c r="G151" s="29">
        <f>APR!G134</f>
        <v>37141</v>
      </c>
      <c r="H151" s="29">
        <f>APR!G135</f>
        <v>0</v>
      </c>
    </row>
    <row r="152" spans="1:8" ht="12.75">
      <c r="A152" s="24" t="s">
        <v>58</v>
      </c>
      <c r="C152" s="29">
        <f>MAY!G130</f>
        <v>310306</v>
      </c>
      <c r="D152" s="29">
        <f>MAY!G131</f>
        <v>120441</v>
      </c>
      <c r="E152" s="29">
        <f>MAY!G132</f>
        <v>150712</v>
      </c>
      <c r="F152" s="29">
        <f>MAY!G133</f>
        <v>0</v>
      </c>
      <c r="G152" s="29">
        <f>MAY!G134</f>
        <v>39153</v>
      </c>
      <c r="H152" s="29">
        <f>MAY!G135</f>
        <v>0</v>
      </c>
    </row>
    <row r="153" spans="1:8" ht="12.75">
      <c r="A153" s="24" t="s">
        <v>59</v>
      </c>
      <c r="C153" s="29">
        <f>JUN!G130</f>
        <v>310794</v>
      </c>
      <c r="D153" s="29">
        <f>JUN!G131</f>
        <v>122108</v>
      </c>
      <c r="E153" s="29">
        <f>JUN!G132</f>
        <v>146930</v>
      </c>
      <c r="F153" s="29">
        <f>JUN!G133</f>
        <v>0</v>
      </c>
      <c r="G153" s="29">
        <f>JUN!G134</f>
        <v>41756</v>
      </c>
      <c r="H153" s="29">
        <f>JUN!G135</f>
        <v>0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304572.3333333333</v>
      </c>
      <c r="D154" s="34">
        <f t="shared" si="6"/>
        <v>123964.5</v>
      </c>
      <c r="E154" s="34">
        <f t="shared" si="6"/>
        <v>141166.08333333334</v>
      </c>
      <c r="F154" s="34">
        <f t="shared" si="6"/>
        <v>1408.4</v>
      </c>
      <c r="G154" s="34">
        <f t="shared" si="6"/>
        <v>38854.916666666664</v>
      </c>
      <c r="H154" s="34" t="e">
        <f t="shared" si="6"/>
        <v>#DIV/0!</v>
      </c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4" max="255" man="1"/>
    <brk id="11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0">
      <selection activeCell="F13" sqref="F13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JUL!B8</f>
        <v>1448</v>
      </c>
      <c r="C5" s="20">
        <f>JUL!C8</f>
        <v>0</v>
      </c>
      <c r="D5" s="20">
        <f>JUL!D8</f>
        <v>0</v>
      </c>
      <c r="E5" s="20">
        <f>JUL!E8</f>
        <v>385</v>
      </c>
      <c r="F5" s="20">
        <f>JUL!F8</f>
        <v>1043</v>
      </c>
      <c r="G5" s="20">
        <f>JUL!G8</f>
        <v>26</v>
      </c>
      <c r="H5" s="20">
        <f>JUL!H8</f>
        <v>16194</v>
      </c>
      <c r="I5" s="20">
        <f aca="true" t="shared" si="0" ref="I5:I16">SUM(B5:H5)</f>
        <v>19096</v>
      </c>
    </row>
    <row r="6" spans="1:9" ht="12.75">
      <c r="A6" s="24" t="s">
        <v>49</v>
      </c>
      <c r="B6" s="20">
        <f>AUG!B8</f>
        <v>1462</v>
      </c>
      <c r="C6" s="20">
        <f>AUG!C8</f>
        <v>6</v>
      </c>
      <c r="D6" s="20">
        <f>AUG!D8</f>
        <v>0</v>
      </c>
      <c r="E6" s="20">
        <f>AUG!E8</f>
        <v>354</v>
      </c>
      <c r="F6" s="20">
        <f>AUG!F8</f>
        <v>1063</v>
      </c>
      <c r="G6" s="20">
        <f>AUG!G8</f>
        <v>28</v>
      </c>
      <c r="H6" s="20">
        <f>AUG!H8</f>
        <v>16400</v>
      </c>
      <c r="I6" s="20">
        <f t="shared" si="0"/>
        <v>19313</v>
      </c>
    </row>
    <row r="7" spans="1:9" ht="12.75">
      <c r="A7" s="24" t="s">
        <v>50</v>
      </c>
      <c r="B7" s="20">
        <f>SEP!B8</f>
        <v>1502</v>
      </c>
      <c r="C7" s="20">
        <f>SEP!C8</f>
        <v>6</v>
      </c>
      <c r="D7" s="20">
        <f>SEP!D8</f>
        <v>0</v>
      </c>
      <c r="E7" s="20">
        <f>SEP!E8</f>
        <v>344</v>
      </c>
      <c r="F7" s="20">
        <f>SEP!F8</f>
        <v>1059</v>
      </c>
      <c r="G7" s="20">
        <f>SEP!G8</f>
        <v>30</v>
      </c>
      <c r="H7" s="20">
        <f>SEP!H8</f>
        <v>16795</v>
      </c>
      <c r="I7" s="20">
        <f t="shared" si="0"/>
        <v>19736</v>
      </c>
    </row>
    <row r="8" spans="1:9" ht="12.75">
      <c r="A8" s="24" t="s">
        <v>51</v>
      </c>
      <c r="B8" s="20">
        <f>OCT!B8</f>
        <v>1450</v>
      </c>
      <c r="C8" s="20">
        <f>OCT!C8</f>
        <v>0</v>
      </c>
      <c r="D8" s="20">
        <f>OCT!D8</f>
        <v>0</v>
      </c>
      <c r="E8" s="20">
        <f>OCT!E8</f>
        <v>362</v>
      </c>
      <c r="F8" s="20">
        <f>OCT!F8</f>
        <v>1046</v>
      </c>
      <c r="G8" s="20">
        <f>OCT!G8</f>
        <v>31</v>
      </c>
      <c r="H8" s="20">
        <f>OCT!H8</f>
        <v>17046</v>
      </c>
      <c r="I8" s="20">
        <f t="shared" si="0"/>
        <v>19935</v>
      </c>
    </row>
    <row r="9" spans="1:9" ht="12.75">
      <c r="A9" s="24" t="s">
        <v>52</v>
      </c>
      <c r="B9" s="20">
        <f>NOV!B8</f>
        <v>1452</v>
      </c>
      <c r="C9" s="20">
        <f>NOV!C8</f>
        <v>7</v>
      </c>
      <c r="D9" s="20">
        <f>NOV!D8</f>
        <v>0</v>
      </c>
      <c r="E9" s="20">
        <f>NOV!E8</f>
        <v>355</v>
      </c>
      <c r="F9" s="20">
        <f>NOV!F8</f>
        <v>1054</v>
      </c>
      <c r="G9" s="20">
        <f>NOV!G8</f>
        <v>34</v>
      </c>
      <c r="H9" s="20">
        <f>NOV!H8</f>
        <v>17181</v>
      </c>
      <c r="I9" s="20">
        <f t="shared" si="0"/>
        <v>20083</v>
      </c>
    </row>
    <row r="10" spans="1:9" ht="12.75">
      <c r="A10" s="24" t="s">
        <v>53</v>
      </c>
      <c r="B10" s="20">
        <f>DEC!B8</f>
        <v>1470</v>
      </c>
      <c r="C10" s="20">
        <f>DEC!C8</f>
        <v>3</v>
      </c>
      <c r="D10" s="20">
        <f>DEC!D8</f>
        <v>0</v>
      </c>
      <c r="E10" s="20">
        <f>DEC!E8</f>
        <v>362</v>
      </c>
      <c r="F10" s="20">
        <f>DEC!F8</f>
        <v>1048</v>
      </c>
      <c r="G10" s="20">
        <f>DEC!G8</f>
        <v>35</v>
      </c>
      <c r="H10" s="20">
        <f>DEC!H8</f>
        <v>17323</v>
      </c>
      <c r="I10" s="20">
        <f t="shared" si="0"/>
        <v>20241</v>
      </c>
    </row>
    <row r="11" spans="1:9" ht="12.75">
      <c r="A11" s="24" t="s">
        <v>54</v>
      </c>
      <c r="B11" s="20">
        <f>JAN!B8</f>
        <v>1448</v>
      </c>
      <c r="C11" s="20">
        <f>JAN!C8</f>
        <v>6</v>
      </c>
      <c r="D11" s="20">
        <f>JAN!D8</f>
        <v>0</v>
      </c>
      <c r="E11" s="20">
        <f>JAN!E8</f>
        <v>407</v>
      </c>
      <c r="F11" s="20">
        <f>JAN!F8</f>
        <v>1045</v>
      </c>
      <c r="G11" s="20">
        <f>JAN!G8</f>
        <v>36</v>
      </c>
      <c r="H11" s="20">
        <f>JAN!H8</f>
        <v>17492</v>
      </c>
      <c r="I11" s="20">
        <f t="shared" si="0"/>
        <v>20434</v>
      </c>
    </row>
    <row r="12" spans="1:9" ht="12.75">
      <c r="A12" s="24" t="s">
        <v>55</v>
      </c>
      <c r="B12" s="20">
        <f>FEB!B8</f>
        <v>1439</v>
      </c>
      <c r="C12" s="20">
        <f>FEB!C8</f>
        <v>4</v>
      </c>
      <c r="D12" s="20">
        <f>FEB!D8</f>
        <v>0</v>
      </c>
      <c r="E12" s="20">
        <f>FEB!E8</f>
        <v>386</v>
      </c>
      <c r="F12" s="20">
        <f>FEB!F8</f>
        <v>1049</v>
      </c>
      <c r="G12" s="20">
        <f>FEB!G8</f>
        <v>36</v>
      </c>
      <c r="H12" s="20">
        <f>FEB!H8</f>
        <v>17555</v>
      </c>
      <c r="I12" s="20">
        <f t="shared" si="0"/>
        <v>20469</v>
      </c>
    </row>
    <row r="13" spans="1:9" ht="12.75">
      <c r="A13" s="24" t="s">
        <v>56</v>
      </c>
      <c r="B13" s="20">
        <f>MAR!B8</f>
        <v>1411</v>
      </c>
      <c r="C13" s="20">
        <f>MAR!C8</f>
        <v>8</v>
      </c>
      <c r="D13" s="20">
        <f>MAR!D8</f>
        <v>0</v>
      </c>
      <c r="E13" s="20">
        <f>MAR!E8</f>
        <v>380</v>
      </c>
      <c r="F13" s="20">
        <f>MAR!F8</f>
        <v>1057</v>
      </c>
      <c r="G13" s="20">
        <f>MAR!G8</f>
        <v>37</v>
      </c>
      <c r="H13" s="20">
        <f>MAR!H8</f>
        <v>17653</v>
      </c>
      <c r="I13" s="20">
        <f t="shared" si="0"/>
        <v>20546</v>
      </c>
    </row>
    <row r="14" spans="1:9" ht="12.75">
      <c r="A14" s="24" t="s">
        <v>57</v>
      </c>
      <c r="B14" s="20">
        <f>APR!B8</f>
        <v>1373</v>
      </c>
      <c r="C14" s="20">
        <f>APR!C8</f>
        <v>4</v>
      </c>
      <c r="D14" s="20">
        <f>APR!D8</f>
        <v>0</v>
      </c>
      <c r="E14" s="20">
        <f>APR!E8</f>
        <v>380</v>
      </c>
      <c r="F14" s="20">
        <f>APR!F8</f>
        <v>1049</v>
      </c>
      <c r="G14" s="20">
        <f>APR!G8</f>
        <v>36</v>
      </c>
      <c r="H14" s="20">
        <f>APR!H8</f>
        <v>17752</v>
      </c>
      <c r="I14" s="20">
        <f t="shared" si="0"/>
        <v>20594</v>
      </c>
    </row>
    <row r="15" spans="1:9" ht="12.75">
      <c r="A15" s="24" t="s">
        <v>58</v>
      </c>
      <c r="B15" s="20">
        <f>MAY!B8</f>
        <v>1402</v>
      </c>
      <c r="C15" s="20">
        <f>MAY!C8</f>
        <v>8</v>
      </c>
      <c r="D15" s="20">
        <f>MAY!D8</f>
        <v>0</v>
      </c>
      <c r="E15" s="20">
        <f>MAY!E8</f>
        <v>348</v>
      </c>
      <c r="F15" s="20">
        <f>MAY!F8</f>
        <v>1043</v>
      </c>
      <c r="G15" s="20">
        <f>MAY!G8</f>
        <v>32</v>
      </c>
      <c r="H15" s="20">
        <f>MAY!H8</f>
        <v>17785</v>
      </c>
      <c r="I15" s="20">
        <f t="shared" si="0"/>
        <v>20618</v>
      </c>
    </row>
    <row r="16" spans="1:9" ht="12.75">
      <c r="A16" s="24" t="s">
        <v>59</v>
      </c>
      <c r="B16" s="20">
        <f>JUN!B8</f>
        <v>1381</v>
      </c>
      <c r="C16" s="20">
        <f>JUN!C8</f>
        <v>0</v>
      </c>
      <c r="D16" s="20">
        <f>JUN!D8</f>
        <v>0</v>
      </c>
      <c r="E16" s="20">
        <f>JUN!E8</f>
        <v>370</v>
      </c>
      <c r="F16" s="20">
        <f>JUN!F8</f>
        <v>1023</v>
      </c>
      <c r="G16" s="20">
        <f>JUN!G8</f>
        <v>32</v>
      </c>
      <c r="H16" s="20">
        <f>JUN!H8</f>
        <v>17762</v>
      </c>
      <c r="I16" s="20">
        <f t="shared" si="0"/>
        <v>20568</v>
      </c>
    </row>
    <row r="17" spans="1:9" ht="12.75">
      <c r="A17" s="17" t="s">
        <v>47</v>
      </c>
      <c r="B17" s="20">
        <f>SUM(B5:B16)/COUNTIF(B5:B16,"&lt;&gt;0")</f>
        <v>1436.5</v>
      </c>
      <c r="C17" s="20">
        <f aca="true" t="shared" si="1" ref="C17:I17">SUM(C5:C16)/COUNTIF(C5:C16,"&lt;&gt;0")</f>
        <v>5.777777777777778</v>
      </c>
      <c r="D17" s="20" t="e">
        <f t="shared" si="1"/>
        <v>#DIV/0!</v>
      </c>
      <c r="E17" s="20">
        <f t="shared" si="1"/>
        <v>369.4166666666667</v>
      </c>
      <c r="F17" s="20">
        <f t="shared" si="1"/>
        <v>1048.25</v>
      </c>
      <c r="G17" s="20">
        <f t="shared" si="1"/>
        <v>32.75</v>
      </c>
      <c r="H17" s="20">
        <f t="shared" si="1"/>
        <v>17244.833333333332</v>
      </c>
      <c r="I17" s="20">
        <f t="shared" si="1"/>
        <v>20136.083333333332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JUL!B19</f>
        <v>473</v>
      </c>
      <c r="C21" s="23">
        <f>JUL!C19</f>
        <v>0</v>
      </c>
      <c r="D21" s="23">
        <f>JUL!D19</f>
        <v>0</v>
      </c>
      <c r="E21" s="23">
        <f>JUL!E19</f>
        <v>379</v>
      </c>
      <c r="F21" s="23">
        <f>JUL!F19</f>
        <v>986</v>
      </c>
      <c r="G21" s="23">
        <f>JUL!G19</f>
        <v>25</v>
      </c>
      <c r="H21" s="23">
        <f>JUL!H19</f>
        <v>8007</v>
      </c>
      <c r="I21" s="20">
        <f aca="true" t="shared" si="2" ref="I21:I32">SUM(B21:H21)</f>
        <v>9870</v>
      </c>
    </row>
    <row r="22" spans="1:9" ht="12.75">
      <c r="A22" s="24" t="s">
        <v>49</v>
      </c>
      <c r="B22" s="23">
        <f>AUG!B19</f>
        <v>477</v>
      </c>
      <c r="C22" s="23">
        <f>AUG!C19</f>
        <v>1</v>
      </c>
      <c r="D22" s="23">
        <f>AUG!D19</f>
        <v>0</v>
      </c>
      <c r="E22" s="23">
        <f>AUG!E19</f>
        <v>350</v>
      </c>
      <c r="F22" s="23">
        <f>AUG!F19</f>
        <v>1003</v>
      </c>
      <c r="G22" s="23">
        <f>AUG!G19</f>
        <v>26</v>
      </c>
      <c r="H22" s="23">
        <f>AUG!H19</f>
        <v>8122</v>
      </c>
      <c r="I22" s="20">
        <f t="shared" si="2"/>
        <v>9979</v>
      </c>
    </row>
    <row r="23" spans="1:9" ht="12.75">
      <c r="A23" s="24" t="s">
        <v>50</v>
      </c>
      <c r="B23" s="23">
        <f>SEP!B19</f>
        <v>492</v>
      </c>
      <c r="C23" s="23">
        <f>SEP!C19</f>
        <v>1</v>
      </c>
      <c r="D23" s="23">
        <f>SEP!D19</f>
        <v>0</v>
      </c>
      <c r="E23" s="23">
        <f>SEP!E19</f>
        <v>342</v>
      </c>
      <c r="F23" s="23">
        <f>SEP!F19</f>
        <v>1007</v>
      </c>
      <c r="G23" s="23">
        <f>SEP!G19</f>
        <v>28</v>
      </c>
      <c r="H23" s="23">
        <f>SEP!H19</f>
        <v>8297</v>
      </c>
      <c r="I23" s="20">
        <f t="shared" si="2"/>
        <v>10167</v>
      </c>
    </row>
    <row r="24" spans="1:9" ht="12.75">
      <c r="A24" s="24" t="s">
        <v>51</v>
      </c>
      <c r="B24" s="23">
        <f>OCT!B19</f>
        <v>474</v>
      </c>
      <c r="C24" s="23">
        <f>OCT!C19</f>
        <v>0</v>
      </c>
      <c r="D24" s="23">
        <f>OCT!D19</f>
        <v>0</v>
      </c>
      <c r="E24" s="23">
        <f>OCT!E19</f>
        <v>359</v>
      </c>
      <c r="F24" s="23">
        <f>OCT!F19</f>
        <v>1002</v>
      </c>
      <c r="G24" s="23">
        <f>OCT!G19</f>
        <v>29</v>
      </c>
      <c r="H24" s="23">
        <f>OCT!H19</f>
        <v>8395</v>
      </c>
      <c r="I24" s="20">
        <f t="shared" si="2"/>
        <v>10259</v>
      </c>
    </row>
    <row r="25" spans="1:9" ht="12.75">
      <c r="A25" s="24" t="s">
        <v>52</v>
      </c>
      <c r="B25" s="20">
        <f>NOV!B19</f>
        <v>471</v>
      </c>
      <c r="C25" s="20">
        <f>NOV!C19</f>
        <v>2</v>
      </c>
      <c r="D25" s="20">
        <f>NOV!D19</f>
        <v>0</v>
      </c>
      <c r="E25" s="20">
        <f>NOV!E19</f>
        <v>351</v>
      </c>
      <c r="F25" s="20">
        <f>NOV!F19</f>
        <v>1000</v>
      </c>
      <c r="G25" s="20">
        <f>NOV!G19</f>
        <v>32</v>
      </c>
      <c r="H25" s="20">
        <f>NOV!H19</f>
        <v>8473</v>
      </c>
      <c r="I25" s="20">
        <f t="shared" si="2"/>
        <v>10329</v>
      </c>
    </row>
    <row r="26" spans="1:9" ht="12.75">
      <c r="A26" s="24" t="s">
        <v>53</v>
      </c>
      <c r="B26" s="20">
        <f>DEC!B19</f>
        <v>484</v>
      </c>
      <c r="C26" s="20">
        <f>DEC!C19</f>
        <v>1</v>
      </c>
      <c r="D26" s="20">
        <f>DEC!D19</f>
        <v>0</v>
      </c>
      <c r="E26" s="20">
        <f>DEC!E19</f>
        <v>358</v>
      </c>
      <c r="F26" s="20">
        <f>DEC!F19</f>
        <v>1005</v>
      </c>
      <c r="G26" s="20">
        <f>DEC!G19</f>
        <v>33</v>
      </c>
      <c r="H26" s="20">
        <f>DEC!H19</f>
        <v>8563</v>
      </c>
      <c r="I26" s="20">
        <f t="shared" si="2"/>
        <v>10444</v>
      </c>
    </row>
    <row r="27" spans="1:9" ht="12.75">
      <c r="A27" s="24" t="s">
        <v>54</v>
      </c>
      <c r="B27" s="20">
        <f>JAN!B19</f>
        <v>474</v>
      </c>
      <c r="C27" s="20">
        <f>JAN!C19</f>
        <v>2</v>
      </c>
      <c r="D27" s="20">
        <f>JAN!D19</f>
        <v>0</v>
      </c>
      <c r="E27" s="20">
        <f>JAN!E19</f>
        <v>402</v>
      </c>
      <c r="F27" s="20">
        <f>JAN!F19</f>
        <v>1005</v>
      </c>
      <c r="G27" s="20">
        <f>JAN!G19</f>
        <v>34</v>
      </c>
      <c r="H27" s="20">
        <f>JAN!H19</f>
        <v>8667</v>
      </c>
      <c r="I27" s="20">
        <f t="shared" si="2"/>
        <v>10584</v>
      </c>
    </row>
    <row r="28" spans="1:9" ht="12.75">
      <c r="A28" s="24" t="s">
        <v>55</v>
      </c>
      <c r="B28" s="20">
        <f>FEB!B19</f>
        <v>472</v>
      </c>
      <c r="C28" s="20">
        <f>FEB!C19</f>
        <v>1</v>
      </c>
      <c r="D28" s="20">
        <f>FEB!D19</f>
        <v>0</v>
      </c>
      <c r="E28" s="20">
        <f>FEB!E19</f>
        <v>380</v>
      </c>
      <c r="F28" s="20">
        <f>FEB!F19</f>
        <v>1006</v>
      </c>
      <c r="G28" s="20">
        <f>FEB!G19</f>
        <v>35</v>
      </c>
      <c r="H28" s="20">
        <f>FEB!H19</f>
        <v>8765</v>
      </c>
      <c r="I28" s="20">
        <f t="shared" si="2"/>
        <v>10659</v>
      </c>
    </row>
    <row r="29" spans="1:9" ht="12.75">
      <c r="A29" s="24" t="s">
        <v>56</v>
      </c>
      <c r="B29" s="20">
        <f>MAR!B19</f>
        <v>458</v>
      </c>
      <c r="C29" s="20">
        <f>MAR!C19</f>
        <v>2</v>
      </c>
      <c r="D29" s="20">
        <f>MAR!D19</f>
        <v>0</v>
      </c>
      <c r="E29" s="20">
        <f>MAR!E19</f>
        <v>374</v>
      </c>
      <c r="F29" s="20">
        <f>MAR!F19</f>
        <v>1013</v>
      </c>
      <c r="G29" s="20">
        <f>MAR!G19</f>
        <v>36</v>
      </c>
      <c r="H29" s="20">
        <f>MAR!H19</f>
        <v>8878</v>
      </c>
      <c r="I29" s="20">
        <f t="shared" si="2"/>
        <v>10761</v>
      </c>
    </row>
    <row r="30" spans="1:9" ht="12.75">
      <c r="A30" s="24" t="s">
        <v>57</v>
      </c>
      <c r="B30" s="20">
        <f>APR!B19</f>
        <v>448</v>
      </c>
      <c r="C30" s="20">
        <f>APR!C19</f>
        <v>1</v>
      </c>
      <c r="D30" s="20">
        <f>APR!D19</f>
        <v>0</v>
      </c>
      <c r="E30" s="20">
        <f>APR!E19</f>
        <v>375</v>
      </c>
      <c r="F30" s="20">
        <f>APR!F19</f>
        <v>1007</v>
      </c>
      <c r="G30" s="20">
        <f>APR!G19</f>
        <v>34</v>
      </c>
      <c r="H30" s="20">
        <f>APR!H19</f>
        <v>8928</v>
      </c>
      <c r="I30" s="20">
        <f t="shared" si="2"/>
        <v>10793</v>
      </c>
    </row>
    <row r="31" spans="1:9" ht="12.75">
      <c r="A31" s="24" t="s">
        <v>58</v>
      </c>
      <c r="B31" s="20">
        <f>MAY!B19</f>
        <v>451</v>
      </c>
      <c r="C31" s="20">
        <f>MAY!C19</f>
        <v>2</v>
      </c>
      <c r="D31" s="20">
        <f>MAY!D19</f>
        <v>0</v>
      </c>
      <c r="E31" s="20">
        <f>MAY!E19</f>
        <v>342</v>
      </c>
      <c r="F31" s="20">
        <f>MAY!F19</f>
        <v>1002</v>
      </c>
      <c r="G31" s="20">
        <f>MAY!G19</f>
        <v>30</v>
      </c>
      <c r="H31" s="20">
        <f>MAY!H19</f>
        <v>8943</v>
      </c>
      <c r="I31" s="20">
        <f t="shared" si="2"/>
        <v>10770</v>
      </c>
    </row>
    <row r="32" spans="1:9" ht="12.75">
      <c r="A32" s="24" t="s">
        <v>59</v>
      </c>
      <c r="B32" s="20">
        <f>JUN!B19</f>
        <v>446</v>
      </c>
      <c r="C32" s="20">
        <f>JUN!C19</f>
        <v>0</v>
      </c>
      <c r="D32" s="20">
        <f>JUN!D19</f>
        <v>0</v>
      </c>
      <c r="E32" s="20">
        <f>JUN!E19</f>
        <v>364</v>
      </c>
      <c r="F32" s="20">
        <f>JUN!F19</f>
        <v>987</v>
      </c>
      <c r="G32" s="20">
        <f>JUN!G19</f>
        <v>30</v>
      </c>
      <c r="H32" s="20">
        <f>JUN!H19</f>
        <v>8931</v>
      </c>
      <c r="I32" s="20">
        <f t="shared" si="2"/>
        <v>10758</v>
      </c>
    </row>
    <row r="33" spans="1:9" ht="12.75">
      <c r="A33" s="17" t="s">
        <v>47</v>
      </c>
      <c r="B33" s="20">
        <f>SUM(B21:B32)/COUNTIF(B21:B32,"&lt;&gt;0")</f>
        <v>468.3333333333333</v>
      </c>
      <c r="C33" s="20">
        <f aca="true" t="shared" si="3" ref="C33:I33">SUM(C21:C32)/COUNTIF(C21:C32,"&lt;&gt;0")</f>
        <v>1.4444444444444444</v>
      </c>
      <c r="D33" s="20" t="e">
        <f t="shared" si="3"/>
        <v>#DIV/0!</v>
      </c>
      <c r="E33" s="20">
        <f t="shared" si="3"/>
        <v>364.6666666666667</v>
      </c>
      <c r="F33" s="20">
        <f t="shared" si="3"/>
        <v>1001.9166666666666</v>
      </c>
      <c r="G33" s="20">
        <f t="shared" si="3"/>
        <v>31</v>
      </c>
      <c r="H33" s="20">
        <f t="shared" si="3"/>
        <v>8580.75</v>
      </c>
      <c r="I33" s="20">
        <f t="shared" si="3"/>
        <v>10447.75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JUL!B30</f>
        <v>320562</v>
      </c>
      <c r="C37" s="20">
        <f>JUL!C30</f>
        <v>0</v>
      </c>
      <c r="D37" s="20">
        <f>JUL!D30</f>
        <v>0</v>
      </c>
      <c r="E37" s="20">
        <f>JUL!E30</f>
        <v>111760</v>
      </c>
      <c r="F37" s="20">
        <f>JUL!F30</f>
        <v>212334</v>
      </c>
      <c r="G37" s="20">
        <f>JUL!G30</f>
        <v>7751</v>
      </c>
      <c r="H37" s="20">
        <f>JUL!H30</f>
        <v>3465043</v>
      </c>
      <c r="I37" s="20">
        <f aca="true" t="shared" si="4" ref="I37:I48">SUM(B37:H37)</f>
        <v>4117450</v>
      </c>
    </row>
    <row r="38" spans="1:9" ht="12.75">
      <c r="A38" s="24" t="s">
        <v>49</v>
      </c>
      <c r="B38" s="20">
        <f>AUG!B30</f>
        <v>321405</v>
      </c>
      <c r="C38" s="20">
        <f>AUG!C30</f>
        <v>1491</v>
      </c>
      <c r="D38" s="20">
        <f>AUG!D30</f>
        <v>0</v>
      </c>
      <c r="E38" s="20">
        <f>AUG!E30</f>
        <v>103200</v>
      </c>
      <c r="F38" s="20">
        <f>AUG!F30</f>
        <v>221348</v>
      </c>
      <c r="G38" s="20">
        <f>AUG!G30</f>
        <v>8235</v>
      </c>
      <c r="H38" s="20">
        <f>AUG!H30</f>
        <v>3512184</v>
      </c>
      <c r="I38" s="20">
        <f t="shared" si="4"/>
        <v>4167863</v>
      </c>
    </row>
    <row r="39" spans="1:9" ht="12.75">
      <c r="A39" s="24" t="s">
        <v>50</v>
      </c>
      <c r="B39" s="20">
        <f>SEP!B30</f>
        <v>330711</v>
      </c>
      <c r="C39" s="20">
        <f>SEP!C30</f>
        <v>1341</v>
      </c>
      <c r="D39" s="20">
        <f>SEP!D30</f>
        <v>0</v>
      </c>
      <c r="E39" s="20">
        <f>SEP!E30</f>
        <v>98800</v>
      </c>
      <c r="F39" s="20">
        <f>SEP!F30</f>
        <v>216357</v>
      </c>
      <c r="G39" s="20">
        <f>SEP!G30</f>
        <v>8576</v>
      </c>
      <c r="H39" s="20">
        <f>SEP!H30</f>
        <v>3573654</v>
      </c>
      <c r="I39" s="20">
        <f t="shared" si="4"/>
        <v>4229439</v>
      </c>
    </row>
    <row r="40" spans="1:9" ht="12.75">
      <c r="A40" s="24" t="s">
        <v>51</v>
      </c>
      <c r="B40" s="20">
        <f>OCT!B30</f>
        <v>326233</v>
      </c>
      <c r="C40" s="20">
        <f>OCT!C30</f>
        <v>0</v>
      </c>
      <c r="D40" s="20">
        <f>OCT!D30</f>
        <v>0</v>
      </c>
      <c r="E40" s="20">
        <f>OCT!E30</f>
        <v>106388</v>
      </c>
      <c r="F40" s="20">
        <f>OCT!F30</f>
        <v>221399</v>
      </c>
      <c r="G40" s="20">
        <f>OCT!G30</f>
        <v>9426</v>
      </c>
      <c r="H40" s="20">
        <f>OCT!H30</f>
        <v>3722118</v>
      </c>
      <c r="I40" s="20">
        <f t="shared" si="4"/>
        <v>4385564</v>
      </c>
    </row>
    <row r="41" spans="1:9" ht="12.75">
      <c r="A41" s="24" t="s">
        <v>52</v>
      </c>
      <c r="B41" s="20">
        <f>NOV!B30</f>
        <v>1137</v>
      </c>
      <c r="C41" s="20">
        <f>NOV!C30</f>
        <v>1137</v>
      </c>
      <c r="D41" s="20">
        <f>NOV!D30</f>
        <v>0</v>
      </c>
      <c r="E41" s="20">
        <f>NOV!E30</f>
        <v>104149</v>
      </c>
      <c r="F41" s="20">
        <f>NOV!F30</f>
        <v>222946</v>
      </c>
      <c r="G41" s="20">
        <f>NOV!G30</f>
        <v>10090</v>
      </c>
      <c r="H41" s="20">
        <f>NOV!H30</f>
        <v>3760263</v>
      </c>
      <c r="I41" s="20">
        <f t="shared" si="4"/>
        <v>4099722</v>
      </c>
    </row>
    <row r="42" spans="1:9" ht="12.75">
      <c r="A42" s="24" t="s">
        <v>53</v>
      </c>
      <c r="B42" s="20">
        <f>DEC!B30</f>
        <v>332249</v>
      </c>
      <c r="C42" s="20">
        <f>DEC!C30</f>
        <v>534</v>
      </c>
      <c r="D42" s="20">
        <f>DEC!D30</f>
        <v>0</v>
      </c>
      <c r="E42" s="20">
        <f>DEC!E30</f>
        <v>106124</v>
      </c>
      <c r="F42" s="20">
        <f>DEC!F30</f>
        <v>223395</v>
      </c>
      <c r="G42" s="20">
        <f>DEC!G30</f>
        <v>10253</v>
      </c>
      <c r="H42" s="20">
        <f>DEC!H30</f>
        <v>3777774</v>
      </c>
      <c r="I42" s="20">
        <f t="shared" si="4"/>
        <v>4450329</v>
      </c>
    </row>
    <row r="43" spans="1:9" ht="12.75">
      <c r="A43" s="24" t="s">
        <v>54</v>
      </c>
      <c r="B43" s="20">
        <f>JAN!B30</f>
        <v>325742</v>
      </c>
      <c r="C43" s="20">
        <f>JAN!C30</f>
        <v>1372</v>
      </c>
      <c r="D43" s="20">
        <f>JAN!D30</f>
        <v>0</v>
      </c>
      <c r="E43" s="20">
        <f>JAN!E30</f>
        <v>119238</v>
      </c>
      <c r="F43" s="20">
        <f>JAN!F30</f>
        <v>219262</v>
      </c>
      <c r="G43" s="20">
        <f>JAN!G30</f>
        <v>10481</v>
      </c>
      <c r="H43" s="20">
        <f>JAN!H30</f>
        <v>3805052</v>
      </c>
      <c r="I43" s="20">
        <f t="shared" si="4"/>
        <v>4481147</v>
      </c>
    </row>
    <row r="44" spans="1:9" ht="12.75">
      <c r="A44" s="24" t="s">
        <v>55</v>
      </c>
      <c r="B44" s="20">
        <f>FEB!B30</f>
        <v>321064</v>
      </c>
      <c r="C44" s="20">
        <f>FEB!C30</f>
        <v>1065</v>
      </c>
      <c r="D44" s="20">
        <f>FEB!D30</f>
        <v>0</v>
      </c>
      <c r="E44" s="20">
        <f>FEB!E30</f>
        <v>114262</v>
      </c>
      <c r="F44" s="20">
        <f>FEB!F30</f>
        <v>219080</v>
      </c>
      <c r="G44" s="20">
        <f>FEB!G30</f>
        <v>10626</v>
      </c>
      <c r="H44" s="20">
        <f>FEB!H30</f>
        <v>3821860</v>
      </c>
      <c r="I44" s="20">
        <f t="shared" si="4"/>
        <v>4487957</v>
      </c>
    </row>
    <row r="45" spans="1:9" ht="12.75">
      <c r="A45" s="24" t="s">
        <v>56</v>
      </c>
      <c r="B45" s="20">
        <f>MAR!B30</f>
        <v>315239</v>
      </c>
      <c r="C45" s="20">
        <f>MAR!C30</f>
        <v>1835</v>
      </c>
      <c r="D45" s="20">
        <f>MAR!D30</f>
        <v>0</v>
      </c>
      <c r="E45" s="20">
        <f>MAR!E30</f>
        <v>112690</v>
      </c>
      <c r="F45" s="20">
        <f>MAR!F30</f>
        <v>221129</v>
      </c>
      <c r="G45" s="20">
        <f>MAR!G30</f>
        <v>10792</v>
      </c>
      <c r="H45" s="20">
        <f>MAR!H30</f>
        <v>3860329</v>
      </c>
      <c r="I45" s="20">
        <f t="shared" si="4"/>
        <v>4522014</v>
      </c>
    </row>
    <row r="46" spans="1:9" ht="12.75">
      <c r="A46" s="24" t="s">
        <v>57</v>
      </c>
      <c r="B46" s="20">
        <f>APR!B30</f>
        <v>310165</v>
      </c>
      <c r="C46" s="20">
        <f>APR!C30</f>
        <v>1017</v>
      </c>
      <c r="D46" s="20">
        <f>APR!D30</f>
        <v>0</v>
      </c>
      <c r="E46" s="20">
        <f>APR!E30</f>
        <v>113178</v>
      </c>
      <c r="F46" s="20">
        <f>APR!F30</f>
        <v>219387</v>
      </c>
      <c r="G46" s="20">
        <f>APR!G30</f>
        <v>10667</v>
      </c>
      <c r="H46" s="20">
        <f>APR!H30</f>
        <v>3883387</v>
      </c>
      <c r="I46" s="20">
        <f t="shared" si="4"/>
        <v>4537801</v>
      </c>
    </row>
    <row r="47" spans="1:9" ht="12.75">
      <c r="A47" s="24" t="s">
        <v>58</v>
      </c>
      <c r="B47" s="20">
        <f>MAY!B30</f>
        <v>313242</v>
      </c>
      <c r="C47" s="20">
        <f>MAY!C30</f>
        <v>2130</v>
      </c>
      <c r="D47" s="20">
        <f>MAY!D30</f>
        <v>0</v>
      </c>
      <c r="E47" s="20">
        <f>MAY!E30</f>
        <v>103971</v>
      </c>
      <c r="F47" s="20">
        <f>MAY!F30</f>
        <v>217889</v>
      </c>
      <c r="G47" s="20">
        <f>MAY!G30</f>
        <v>9556</v>
      </c>
      <c r="H47" s="20">
        <f>MAY!H30</f>
        <v>3895146</v>
      </c>
      <c r="I47" s="20">
        <f t="shared" si="4"/>
        <v>4541934</v>
      </c>
    </row>
    <row r="48" spans="1:9" ht="12.75">
      <c r="A48" s="24" t="s">
        <v>59</v>
      </c>
      <c r="B48" s="20">
        <f>JUN!B30</f>
        <v>310240</v>
      </c>
      <c r="C48" s="20">
        <f>JUN!C30</f>
        <v>0</v>
      </c>
      <c r="D48" s="20">
        <f>JUN!D30</f>
        <v>0</v>
      </c>
      <c r="E48" s="20">
        <f>JUN!E30</f>
        <v>109960</v>
      </c>
      <c r="F48" s="20">
        <f>JUN!F30</f>
        <v>213555</v>
      </c>
      <c r="G48" s="20">
        <f>JUN!G30</f>
        <v>9556</v>
      </c>
      <c r="H48" s="20">
        <f>JUN!H30</f>
        <v>3885121</v>
      </c>
      <c r="I48" s="20">
        <f t="shared" si="4"/>
        <v>4528432</v>
      </c>
    </row>
    <row r="49" spans="1:9" ht="12.75">
      <c r="A49" s="17" t="s">
        <v>47</v>
      </c>
      <c r="B49" s="20">
        <f>SUM(B37:B48)/COUNTIF(B37:B48,"&lt;&gt;0")</f>
        <v>293999.0833333333</v>
      </c>
      <c r="C49" s="20">
        <f aca="true" t="shared" si="5" ref="C49:I49">SUM(C37:C48)/COUNTIF(C37:C48,"&lt;&gt;0")</f>
        <v>1324.6666666666667</v>
      </c>
      <c r="D49" s="20" t="e">
        <f t="shared" si="5"/>
        <v>#DIV/0!</v>
      </c>
      <c r="E49" s="20">
        <f t="shared" si="5"/>
        <v>108643.33333333333</v>
      </c>
      <c r="F49" s="20">
        <f t="shared" si="5"/>
        <v>219006.75</v>
      </c>
      <c r="G49" s="20">
        <f t="shared" si="5"/>
        <v>9667.416666666666</v>
      </c>
      <c r="H49" s="20">
        <f t="shared" si="5"/>
        <v>3746827.5833333335</v>
      </c>
      <c r="I49" s="20">
        <f t="shared" si="5"/>
        <v>4379137.666666667</v>
      </c>
    </row>
    <row r="50" spans="1:9" ht="12.75">
      <c r="A50" s="17"/>
      <c r="B50" s="20"/>
      <c r="C50" s="20"/>
      <c r="D50" s="20"/>
      <c r="E50" s="20"/>
      <c r="F50" s="20"/>
      <c r="G50" s="20"/>
      <c r="H50" s="20"/>
      <c r="I50" s="20"/>
    </row>
    <row r="53" ht="12.75">
      <c r="A53" s="18" t="s">
        <v>66</v>
      </c>
    </row>
    <row r="54" ht="12.75">
      <c r="A54" s="18"/>
    </row>
    <row r="55" spans="3:13" ht="12.75">
      <c r="C55" s="44" t="s">
        <v>19</v>
      </c>
      <c r="D55" s="45"/>
      <c r="E55" s="46"/>
      <c r="G55" s="44" t="s">
        <v>23</v>
      </c>
      <c r="H55" s="45"/>
      <c r="I55" s="46"/>
      <c r="K55" s="44" t="s">
        <v>24</v>
      </c>
      <c r="L55" s="45"/>
      <c r="M55" s="46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JUL!H42</f>
        <v>9870</v>
      </c>
      <c r="D58" s="29">
        <f>JUL!H43</f>
        <v>19096</v>
      </c>
      <c r="E58" s="31">
        <f>JUL!H44</f>
        <v>1.9347517730496453</v>
      </c>
      <c r="G58" s="29">
        <f>JUL!H47</f>
        <v>8007</v>
      </c>
      <c r="H58" s="29">
        <f>JUL!H48</f>
        <v>16194</v>
      </c>
      <c r="I58" s="31">
        <f>JUL!H49</f>
        <v>2.0224803297115024</v>
      </c>
      <c r="K58" s="29">
        <f>JUL!H52</f>
        <v>1863</v>
      </c>
      <c r="L58" s="29">
        <f>JUL!H53</f>
        <v>2902</v>
      </c>
      <c r="M58" s="31">
        <f>JUL!H54</f>
        <v>1.5577026301663983</v>
      </c>
    </row>
    <row r="59" spans="1:13" ht="12.75">
      <c r="A59" s="24" t="s">
        <v>49</v>
      </c>
      <c r="C59" s="29">
        <f>AUG!H42</f>
        <v>9979</v>
      </c>
      <c r="D59" s="29">
        <f>AUG!H43</f>
        <v>19313</v>
      </c>
      <c r="E59" s="31">
        <f>AUG!H44</f>
        <v>1.9353642649564085</v>
      </c>
      <c r="G59" s="29">
        <f>AUG!H47</f>
        <v>8122</v>
      </c>
      <c r="H59" s="29">
        <f>AUG!H48</f>
        <v>16400</v>
      </c>
      <c r="I59" s="31">
        <f>AUG!H49</f>
        <v>2.019207091849298</v>
      </c>
      <c r="K59" s="29">
        <f>AUG!H52</f>
        <v>1857</v>
      </c>
      <c r="L59" s="29">
        <f>AUG!H53</f>
        <v>2913</v>
      </c>
      <c r="M59" s="31">
        <f>AUG!H54</f>
        <v>1.568659127625202</v>
      </c>
    </row>
    <row r="60" spans="1:13" ht="12.75">
      <c r="A60" s="24" t="s">
        <v>50</v>
      </c>
      <c r="C60" s="29">
        <f>SEP!H42</f>
        <v>10167</v>
      </c>
      <c r="D60" s="29">
        <f>SEP!H43</f>
        <v>19736</v>
      </c>
      <c r="E60" s="31">
        <f>SEP!H44</f>
        <v>1.941182256319465</v>
      </c>
      <c r="G60" s="29">
        <f>SEP!H47</f>
        <v>8297</v>
      </c>
      <c r="H60" s="29">
        <f>SEP!H48</f>
        <v>16795</v>
      </c>
      <c r="I60" s="31">
        <f>SEP!H49</f>
        <v>2.0242256237194165</v>
      </c>
      <c r="K60" s="29">
        <f>SEP!H52</f>
        <v>1870</v>
      </c>
      <c r="L60" s="29">
        <f>SEP!H53</f>
        <v>2941</v>
      </c>
      <c r="M60" s="31">
        <f>SEP!H54</f>
        <v>1.5727272727272728</v>
      </c>
    </row>
    <row r="61" spans="1:13" ht="12.75">
      <c r="A61" s="24" t="s">
        <v>51</v>
      </c>
      <c r="C61" s="29">
        <f>OCT!H42</f>
        <v>10259</v>
      </c>
      <c r="D61" s="29">
        <f>OCT!H43</f>
        <v>19935</v>
      </c>
      <c r="E61" s="31">
        <f>OCT!H44</f>
        <v>1.9431718491081003</v>
      </c>
      <c r="G61" s="29">
        <f>OCT!H47</f>
        <v>8395</v>
      </c>
      <c r="H61" s="29">
        <f>OCT!H48</f>
        <v>17046</v>
      </c>
      <c r="I61" s="31">
        <f>OCT!H49</f>
        <v>2.0304943418701606</v>
      </c>
      <c r="K61" s="29">
        <f>OCT!H52</f>
        <v>1864</v>
      </c>
      <c r="L61" s="29">
        <f>OCT!H53</f>
        <v>2889</v>
      </c>
      <c r="M61" s="31">
        <f>OCT!H54</f>
        <v>1.5498927038626609</v>
      </c>
    </row>
    <row r="62" spans="1:13" ht="12.75">
      <c r="A62" s="24" t="s">
        <v>52</v>
      </c>
      <c r="C62" s="29">
        <f>NOV!H42</f>
        <v>10329</v>
      </c>
      <c r="D62" s="29">
        <f>NOV!H43</f>
        <v>20083</v>
      </c>
      <c r="E62" s="31">
        <f>NOV!H44</f>
        <v>1.9443314938522607</v>
      </c>
      <c r="G62" s="29">
        <f>NOV!H47</f>
        <v>8473</v>
      </c>
      <c r="H62" s="29">
        <f>NOV!H48</f>
        <v>17181</v>
      </c>
      <c r="I62" s="31">
        <f>NOV!H49</f>
        <v>2.0277351587395254</v>
      </c>
      <c r="K62" s="29">
        <f>NOV!H52</f>
        <v>1856</v>
      </c>
      <c r="L62" s="29">
        <f>NOV!H53</f>
        <v>2902</v>
      </c>
      <c r="M62" s="31">
        <f>NOV!H54</f>
        <v>1.5635775862068966</v>
      </c>
    </row>
    <row r="63" spans="1:13" ht="12.75">
      <c r="A63" s="24" t="s">
        <v>53</v>
      </c>
      <c r="C63" s="29">
        <f>DEC!H42</f>
        <v>10444</v>
      </c>
      <c r="D63" s="29">
        <f>DEC!H43</f>
        <v>20241</v>
      </c>
      <c r="E63" s="31">
        <f>DEC!H44</f>
        <v>1.9380505553427805</v>
      </c>
      <c r="G63" s="29">
        <f>DEC!H47</f>
        <v>8563</v>
      </c>
      <c r="H63" s="29">
        <f>DEC!H48</f>
        <v>17323</v>
      </c>
      <c r="I63" s="31">
        <f>DEC!H49</f>
        <v>2.0230059558565925</v>
      </c>
      <c r="K63" s="29">
        <f>DEC!H52</f>
        <v>1881</v>
      </c>
      <c r="L63" s="29">
        <f>DEC!H53</f>
        <v>2918</v>
      </c>
      <c r="M63" s="31">
        <f>DEC!H54</f>
        <v>1.5513024986709196</v>
      </c>
    </row>
    <row r="64" spans="1:13" ht="12.75">
      <c r="A64" s="24" t="s">
        <v>54</v>
      </c>
      <c r="C64" s="29">
        <f>JAN!H42</f>
        <v>10584</v>
      </c>
      <c r="D64" s="29">
        <f>JAN!H43</f>
        <v>20434</v>
      </c>
      <c r="E64" s="31">
        <f>JAN!H44</f>
        <v>1.930650037792895</v>
      </c>
      <c r="G64" s="29">
        <f>JAN!H47</f>
        <v>8667</v>
      </c>
      <c r="H64" s="29">
        <f>JAN!H48</f>
        <v>17492</v>
      </c>
      <c r="I64" s="31">
        <f>JAN!H49</f>
        <v>2.018230068074305</v>
      </c>
      <c r="K64" s="29">
        <f>JAN!H52</f>
        <v>1917</v>
      </c>
      <c r="L64" s="29">
        <f>JAN!H53</f>
        <v>2942</v>
      </c>
      <c r="M64" s="31">
        <f>JAN!H54</f>
        <v>1.5346896191966615</v>
      </c>
    </row>
    <row r="65" spans="1:13" ht="12.75">
      <c r="A65" s="24" t="s">
        <v>55</v>
      </c>
      <c r="C65" s="29">
        <f>FEB!H42</f>
        <v>10659</v>
      </c>
      <c r="D65" s="29">
        <f>FEB!H43</f>
        <v>20469</v>
      </c>
      <c r="E65" s="31">
        <f>FEB!H44</f>
        <v>1.920349000844357</v>
      </c>
      <c r="G65" s="29">
        <f>FEB!H47</f>
        <v>8765</v>
      </c>
      <c r="H65" s="29">
        <f>FEB!H48</f>
        <v>17555</v>
      </c>
      <c r="I65" s="31">
        <f>FEB!H49</f>
        <v>2.0028522532800914</v>
      </c>
      <c r="K65" s="29">
        <f>FEB!H52</f>
        <v>1894</v>
      </c>
      <c r="L65" s="29">
        <f>FEB!H53</f>
        <v>2914</v>
      </c>
      <c r="M65" s="31">
        <f>FEB!H54</f>
        <v>1.5385427666314677</v>
      </c>
    </row>
    <row r="66" spans="1:13" ht="12.75">
      <c r="A66" s="24" t="s">
        <v>56</v>
      </c>
      <c r="C66" s="29">
        <f>MAR!H42</f>
        <v>10761</v>
      </c>
      <c r="D66" s="29">
        <f>MAR!H43</f>
        <v>20546</v>
      </c>
      <c r="E66" s="31">
        <f>MAR!H44</f>
        <v>1.90930210946938</v>
      </c>
      <c r="G66" s="29">
        <f>MAR!H47</f>
        <v>8878</v>
      </c>
      <c r="H66" s="29">
        <f>MAR!H48</f>
        <v>17653</v>
      </c>
      <c r="I66" s="31">
        <f>MAR!H49</f>
        <v>1.9883982879026807</v>
      </c>
      <c r="K66" s="29">
        <f>MAR!H52</f>
        <v>1883</v>
      </c>
      <c r="L66" s="29">
        <f>MAR!H53</f>
        <v>2893</v>
      </c>
      <c r="M66" s="31">
        <f>MAR!H54</f>
        <v>1.5363781200212427</v>
      </c>
    </row>
    <row r="67" spans="1:13" ht="12.75">
      <c r="A67" s="24" t="s">
        <v>57</v>
      </c>
      <c r="C67" s="29">
        <f>APR!H42</f>
        <v>10793</v>
      </c>
      <c r="D67" s="29">
        <f>APR!H43</f>
        <v>20594</v>
      </c>
      <c r="E67" s="31">
        <f>APR!H44</f>
        <v>1.9080885759288428</v>
      </c>
      <c r="G67" s="29">
        <f>APR!H47</f>
        <v>8928</v>
      </c>
      <c r="H67" s="29">
        <f>APR!H48</f>
        <v>17752</v>
      </c>
      <c r="I67" s="31">
        <f>APR!H49</f>
        <v>1.9883512544802868</v>
      </c>
      <c r="K67" s="29">
        <f>APR!H52</f>
        <v>1865</v>
      </c>
      <c r="L67" s="29">
        <f>APR!H53</f>
        <v>2842</v>
      </c>
      <c r="M67" s="31">
        <f>APR!H54</f>
        <v>1.5238605898123325</v>
      </c>
    </row>
    <row r="68" spans="1:13" ht="12.75">
      <c r="A68" s="24" t="s">
        <v>58</v>
      </c>
      <c r="C68" s="29">
        <f>MAY!H42</f>
        <v>10770</v>
      </c>
      <c r="D68" s="29">
        <f>MAY!H43</f>
        <v>20618</v>
      </c>
      <c r="E68" s="31">
        <f>MAY!H44</f>
        <v>1.9143918291550603</v>
      </c>
      <c r="G68" s="29">
        <f>MAY!H47</f>
        <v>8943</v>
      </c>
      <c r="H68" s="29">
        <f>MAY!H48</f>
        <v>17785</v>
      </c>
      <c r="I68" s="31">
        <f>MAY!H49</f>
        <v>1.9887062506988706</v>
      </c>
      <c r="K68" s="29">
        <f>MAY!H52</f>
        <v>1827</v>
      </c>
      <c r="L68" s="29">
        <f>MAY!H53</f>
        <v>2833</v>
      </c>
      <c r="M68" s="31">
        <f>MAY!H54</f>
        <v>1.5506294471811712</v>
      </c>
    </row>
    <row r="69" spans="1:13" ht="12.75">
      <c r="A69" s="24" t="s">
        <v>59</v>
      </c>
      <c r="C69" s="29">
        <f>JUN!H42</f>
        <v>10758</v>
      </c>
      <c r="D69" s="29">
        <f>JUN!H43</f>
        <v>20568</v>
      </c>
      <c r="E69" s="31">
        <f>JUN!H44</f>
        <v>1.9118795315114334</v>
      </c>
      <c r="G69" s="29">
        <f>JUN!H47</f>
        <v>8931</v>
      </c>
      <c r="H69" s="29">
        <f>JUN!H48</f>
        <v>17762</v>
      </c>
      <c r="I69" s="31">
        <f>JUN!H49</f>
        <v>1.9888030455716046</v>
      </c>
      <c r="K69" s="29">
        <f>JUN!H52</f>
        <v>1827</v>
      </c>
      <c r="L69" s="29">
        <f>JUN!H53</f>
        <v>2806</v>
      </c>
      <c r="M69" s="31">
        <f>JUN!H54</f>
        <v>1.5358511220580187</v>
      </c>
    </row>
    <row r="70" spans="1:13" ht="12.75">
      <c r="A70" s="30" t="s">
        <v>47</v>
      </c>
      <c r="C70" s="20">
        <f>SUM(C58:C69)/COUNTIF(C58:C69,"&lt;&gt;0")</f>
        <v>10447.75</v>
      </c>
      <c r="D70" s="20">
        <f>SUM(D58:D69)/COUNTIF(D58:D69,"&lt;&gt;0")</f>
        <v>20136.083333333332</v>
      </c>
      <c r="E70" s="31">
        <f>D70/C70</f>
        <v>1.9273128983114385</v>
      </c>
      <c r="G70" s="20">
        <f>SUM(G58:G69)/COUNTIF(G58:G69,"&lt;&gt;0")</f>
        <v>8580.75</v>
      </c>
      <c r="H70" s="20">
        <f>SUM(H58:H69)/COUNTIF(H58:H69,"&lt;&gt;0")</f>
        <v>17244.833333333332</v>
      </c>
      <c r="I70" s="31">
        <f>H70/G70</f>
        <v>2.009711660791112</v>
      </c>
      <c r="K70" s="20">
        <f>SUM(K58:K69)/COUNTIF(K58:K69,"&lt;&gt;0")</f>
        <v>1867</v>
      </c>
      <c r="L70" s="20">
        <f>SUM(L58:L69)/COUNTIF(L58:L69,"&lt;&gt;0")</f>
        <v>2891.25</v>
      </c>
      <c r="M70" s="31">
        <f>L70/K70</f>
        <v>1.5486073915372256</v>
      </c>
    </row>
    <row r="76" ht="12.75">
      <c r="A76" s="18" t="s">
        <v>67</v>
      </c>
    </row>
    <row r="78" spans="2:12" ht="12.75">
      <c r="B78" s="44" t="s">
        <v>43</v>
      </c>
      <c r="C78" s="45"/>
      <c r="D78" s="46"/>
      <c r="F78" s="44" t="s">
        <v>4</v>
      </c>
      <c r="G78" s="45"/>
      <c r="H78" s="46"/>
      <c r="J78" s="44" t="s">
        <v>63</v>
      </c>
      <c r="K78" s="45"/>
      <c r="L78" s="46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JUL!H61</f>
        <v>1863</v>
      </c>
      <c r="C81" s="29">
        <f>JUL!H62</f>
        <v>2902</v>
      </c>
      <c r="D81" s="31">
        <f>JUL!H63</f>
        <v>1.5577026301663983</v>
      </c>
      <c r="F81" s="29">
        <f>JUL!H66</f>
        <v>1011</v>
      </c>
      <c r="G81" s="29">
        <f>JUL!H67</f>
        <v>1069</v>
      </c>
      <c r="H81" s="31">
        <f>JUL!H68</f>
        <v>1.0573689416419387</v>
      </c>
      <c r="J81" s="29">
        <f>JUL!H71</f>
        <v>473</v>
      </c>
      <c r="K81" s="29">
        <f>JUL!H72</f>
        <v>1448</v>
      </c>
      <c r="L81" s="31">
        <f>JUL!H73</f>
        <v>3.061310782241015</v>
      </c>
    </row>
    <row r="82" spans="1:12" ht="12.75">
      <c r="A82" s="24" t="s">
        <v>49</v>
      </c>
      <c r="B82" s="29">
        <f>AUG!H61</f>
        <v>1857</v>
      </c>
      <c r="C82" s="29">
        <f>AUG!H62</f>
        <v>2913</v>
      </c>
      <c r="D82" s="31">
        <f>AUG!H63</f>
        <v>1.568659127625202</v>
      </c>
      <c r="F82" s="29">
        <f>AUG!H66</f>
        <v>1029</v>
      </c>
      <c r="G82" s="29">
        <f>AUG!H67</f>
        <v>1091</v>
      </c>
      <c r="H82" s="31">
        <f>AUG!H68</f>
        <v>1.0602526724975705</v>
      </c>
      <c r="J82" s="29">
        <f>AUG!H71</f>
        <v>477</v>
      </c>
      <c r="K82" s="29">
        <f>AUG!H72</f>
        <v>1462</v>
      </c>
      <c r="L82" s="31">
        <f>AUG!H73</f>
        <v>3.0649895178197064</v>
      </c>
    </row>
    <row r="83" spans="1:12" ht="12.75">
      <c r="A83" s="24" t="s">
        <v>50</v>
      </c>
      <c r="B83" s="29">
        <f>SEP!H61</f>
        <v>1870</v>
      </c>
      <c r="C83" s="29">
        <f>SEP!H62</f>
        <v>2941</v>
      </c>
      <c r="D83" s="31">
        <f>SEP!H63</f>
        <v>1.5727272727272728</v>
      </c>
      <c r="F83" s="29">
        <f>SEP!H66</f>
        <v>1035</v>
      </c>
      <c r="G83" s="29">
        <f>SEP!H67</f>
        <v>1089</v>
      </c>
      <c r="H83" s="31">
        <f>SEP!H68</f>
        <v>1.0521739130434782</v>
      </c>
      <c r="J83" s="29">
        <f>SEP!H71</f>
        <v>492</v>
      </c>
      <c r="K83" s="29">
        <f>SEP!H72</f>
        <v>1502</v>
      </c>
      <c r="L83" s="31">
        <f>SEP!H73</f>
        <v>3.0528455284552845</v>
      </c>
    </row>
    <row r="84" spans="1:12" ht="12.75">
      <c r="A84" s="24" t="s">
        <v>51</v>
      </c>
      <c r="B84" s="29">
        <f>OCT!H61</f>
        <v>1864</v>
      </c>
      <c r="C84" s="29">
        <f>OCT!H62</f>
        <v>2889</v>
      </c>
      <c r="D84" s="31">
        <f>OCT!H63</f>
        <v>1.5498927038626609</v>
      </c>
      <c r="F84" s="29">
        <f>OCT!H66</f>
        <v>1031</v>
      </c>
      <c r="G84" s="29">
        <f>OCT!H67</f>
        <v>1077</v>
      </c>
      <c r="H84" s="31">
        <f>OCT!H68</f>
        <v>1.0446168768186226</v>
      </c>
      <c r="J84" s="29">
        <f>OCT!H71</f>
        <v>474</v>
      </c>
      <c r="K84" s="29">
        <f>OCT!H67</f>
        <v>1077</v>
      </c>
      <c r="L84" s="31">
        <f>OCT!H73</f>
        <v>3.059071729957806</v>
      </c>
    </row>
    <row r="85" spans="1:12" ht="12.75">
      <c r="A85" s="24" t="s">
        <v>52</v>
      </c>
      <c r="B85" s="29">
        <f>NOV!H61</f>
        <v>1856</v>
      </c>
      <c r="C85" s="29">
        <f>NOV!H62</f>
        <v>2902</v>
      </c>
      <c r="D85" s="31">
        <f>NOV!H63</f>
        <v>1.5635775862068966</v>
      </c>
      <c r="F85" s="29">
        <f>NOV!H66</f>
        <v>1032</v>
      </c>
      <c r="G85" s="29">
        <f>NOV!H67</f>
        <v>1088</v>
      </c>
      <c r="H85" s="31">
        <f>NOV!H63</f>
        <v>1.5635775862068966</v>
      </c>
      <c r="J85" s="29">
        <f>NOV!H71</f>
        <v>471</v>
      </c>
      <c r="K85" s="29">
        <f>NOV!H72</f>
        <v>1452</v>
      </c>
      <c r="L85" s="31">
        <f>NOV!H73</f>
        <v>3.082802547770701</v>
      </c>
    </row>
    <row r="86" spans="1:12" ht="12.75">
      <c r="A86" s="24" t="s">
        <v>53</v>
      </c>
      <c r="B86" s="29">
        <f>DEC!H61</f>
        <v>1881</v>
      </c>
      <c r="C86" s="29">
        <f>DEC!H62</f>
        <v>2918</v>
      </c>
      <c r="D86" s="31">
        <f>DEC!H63</f>
        <v>1.5513024986709196</v>
      </c>
      <c r="F86" s="29">
        <f>DEC!H66</f>
        <v>1038</v>
      </c>
      <c r="G86" s="29">
        <f>DEC!H67</f>
        <v>1083</v>
      </c>
      <c r="H86" s="31">
        <f>DEC!H63</f>
        <v>1.5513024986709196</v>
      </c>
      <c r="J86" s="29">
        <f>DEC!H71</f>
        <v>484</v>
      </c>
      <c r="K86" s="29">
        <f>DEC!H72</f>
        <v>1470</v>
      </c>
      <c r="L86" s="31">
        <f>DEC!H73</f>
        <v>3.0371900826446283</v>
      </c>
    </row>
    <row r="87" spans="1:12" ht="12.75">
      <c r="A87" s="24" t="s">
        <v>54</v>
      </c>
      <c r="B87" s="29">
        <f>JAN!H61</f>
        <v>1917</v>
      </c>
      <c r="C87" s="29">
        <f>JAN!H62</f>
        <v>2942</v>
      </c>
      <c r="D87" s="31">
        <f>JAN!H63</f>
        <v>1.5346896191966615</v>
      </c>
      <c r="F87" s="29">
        <f>JAN!H66</f>
        <v>1039</v>
      </c>
      <c r="G87" s="29">
        <f>JAN!H67</f>
        <v>1081</v>
      </c>
      <c r="H87" s="31">
        <f>JAN!H68</f>
        <v>1.0404234841193456</v>
      </c>
      <c r="J87" s="29">
        <f>JAN!H71</f>
        <v>474</v>
      </c>
      <c r="K87" s="29">
        <f>JAN!H72</f>
        <v>1448</v>
      </c>
      <c r="L87" s="31">
        <f>JAN!H73</f>
        <v>3.0548523206751055</v>
      </c>
    </row>
    <row r="88" spans="1:12" ht="12.75">
      <c r="A88" s="24" t="s">
        <v>55</v>
      </c>
      <c r="B88" s="29">
        <f>FEB!H61</f>
        <v>1894</v>
      </c>
      <c r="C88" s="29">
        <f>FEB!H62</f>
        <v>2914</v>
      </c>
      <c r="D88" s="31">
        <f>FEB!H63</f>
        <v>1.5385427666314677</v>
      </c>
      <c r="F88" s="29">
        <f>FEB!H66</f>
        <v>1041</v>
      </c>
      <c r="G88" s="29">
        <f>FEB!H67</f>
        <v>1085</v>
      </c>
      <c r="H88" s="31">
        <f>FEB!H68</f>
        <v>1.042267050912584</v>
      </c>
      <c r="J88" s="29">
        <f>FEB!H71</f>
        <v>472</v>
      </c>
      <c r="K88" s="29">
        <f>FEB!H72</f>
        <v>1439</v>
      </c>
      <c r="L88" s="31">
        <f>FEB!H73</f>
        <v>3.0487288135593222</v>
      </c>
    </row>
    <row r="89" spans="1:12" ht="12.75">
      <c r="A89" s="24" t="s">
        <v>56</v>
      </c>
      <c r="B89" s="29">
        <f>MAR!H61</f>
        <v>1883</v>
      </c>
      <c r="C89" s="29">
        <f>MAR!H62</f>
        <v>2893</v>
      </c>
      <c r="D89" s="31">
        <f>MAR!H63</f>
        <v>1.5363781200212427</v>
      </c>
      <c r="F89" s="29">
        <f>MAR!H66</f>
        <v>1049</v>
      </c>
      <c r="G89" s="29">
        <f>MAR!H67</f>
        <v>1094</v>
      </c>
      <c r="H89" s="31">
        <f>MAR!H68</f>
        <v>1.0428979980934223</v>
      </c>
      <c r="J89" s="29">
        <f>MAR!H71</f>
        <v>458</v>
      </c>
      <c r="K89" s="29">
        <f>MAR!H72</f>
        <v>1411</v>
      </c>
      <c r="L89" s="31">
        <f>MAR!H73</f>
        <v>3.0807860262008733</v>
      </c>
    </row>
    <row r="90" spans="1:12" ht="12.75">
      <c r="A90" s="24" t="s">
        <v>57</v>
      </c>
      <c r="B90" s="29">
        <f>APR!H61</f>
        <v>1865</v>
      </c>
      <c r="C90" s="29">
        <f>APR!H62</f>
        <v>2842</v>
      </c>
      <c r="D90" s="31">
        <f>APR!H63</f>
        <v>1.5238605898123325</v>
      </c>
      <c r="F90" s="29">
        <f>APR!H66</f>
        <v>1041</v>
      </c>
      <c r="G90" s="29">
        <f>APR!H67</f>
        <v>1085</v>
      </c>
      <c r="H90" s="31">
        <f>APR!H68</f>
        <v>1.042267050912584</v>
      </c>
      <c r="J90" s="29">
        <f>APR!H71</f>
        <v>448</v>
      </c>
      <c r="K90" s="29">
        <f>APR!H72</f>
        <v>1373</v>
      </c>
      <c r="L90" s="31">
        <f>APR!H73</f>
        <v>3.064732142857143</v>
      </c>
    </row>
    <row r="91" spans="1:12" ht="12.75">
      <c r="A91" s="24" t="s">
        <v>58</v>
      </c>
      <c r="B91" s="29">
        <f>MAY!H61</f>
        <v>1827</v>
      </c>
      <c r="C91" s="29">
        <f>MAY!H62</f>
        <v>2833</v>
      </c>
      <c r="D91" s="31">
        <f>MAY!H63</f>
        <v>1.5506294471811712</v>
      </c>
      <c r="F91" s="29">
        <f>MAY!H66</f>
        <v>1032</v>
      </c>
      <c r="G91" s="29">
        <f>MAY!H67</f>
        <v>1075</v>
      </c>
      <c r="H91" s="31">
        <f>MAY!H68</f>
        <v>1.0416666666666667</v>
      </c>
      <c r="J91" s="29">
        <f>MAY!H71</f>
        <v>451</v>
      </c>
      <c r="K91" s="29">
        <f>MAY!H72</f>
        <v>1402</v>
      </c>
      <c r="L91" s="31">
        <f>MAY!H73</f>
        <v>3.108647450110865</v>
      </c>
    </row>
    <row r="92" spans="1:12" ht="12.75">
      <c r="A92" s="24" t="s">
        <v>59</v>
      </c>
      <c r="B92" s="29">
        <f>JUN!H61</f>
        <v>1827</v>
      </c>
      <c r="C92" s="29">
        <f>JUN!H62</f>
        <v>2806</v>
      </c>
      <c r="D92" s="31">
        <f>JUN!H63</f>
        <v>1.5358511220580187</v>
      </c>
      <c r="F92" s="29">
        <f>JUN!H66</f>
        <v>1017</v>
      </c>
      <c r="G92" s="29">
        <f>JUN!H67</f>
        <v>1055</v>
      </c>
      <c r="H92" s="31">
        <f>JUN!H68</f>
        <v>1.0373647984267453</v>
      </c>
      <c r="J92" s="29">
        <f>JUN!H71</f>
        <v>446</v>
      </c>
      <c r="K92" s="29">
        <f>JUN!H72</f>
        <v>1381</v>
      </c>
      <c r="L92" s="31">
        <f>JUN!H73</f>
        <v>3.096412556053812</v>
      </c>
    </row>
    <row r="93" spans="1:12" ht="12.75">
      <c r="A93" s="30" t="s">
        <v>47</v>
      </c>
      <c r="B93" s="20">
        <f>SUM(B81:B92)/COUNTIF(B81:B92,"&lt;&gt;0")</f>
        <v>1867</v>
      </c>
      <c r="C93" s="20">
        <f>SUM(C81:C92)/COUNTIF(C81:C92,"&lt;&gt;0")</f>
        <v>2891.25</v>
      </c>
      <c r="D93" s="31">
        <f>C93/B93</f>
        <v>1.5486073915372256</v>
      </c>
      <c r="F93" s="20">
        <f>SUM(F81:F92)/COUNTIF(F81:F92,"&lt;&gt;0")</f>
        <v>1032.9166666666667</v>
      </c>
      <c r="G93" s="20">
        <f>SUM(G81:G92)/COUNTIF(G81:G92,"&lt;&gt;0")</f>
        <v>1081</v>
      </c>
      <c r="H93" s="31">
        <f>G93/F93</f>
        <v>1.0465510286405808</v>
      </c>
      <c r="J93" s="20">
        <f>SUM(J81:J92)/COUNTIF(J81:J92,"&lt;&gt;0")</f>
        <v>468.3333333333333</v>
      </c>
      <c r="K93" s="20">
        <f>SUM(K81:K92)/COUNTIF(K81:K92,"&lt;&gt;0")</f>
        <v>1405.4166666666667</v>
      </c>
      <c r="L93" s="31">
        <f>K93/J93</f>
        <v>3.0008896797153026</v>
      </c>
    </row>
    <row r="97" spans="2:12" ht="12.75">
      <c r="B97" s="44" t="s">
        <v>62</v>
      </c>
      <c r="C97" s="45"/>
      <c r="D97" s="46"/>
      <c r="F97" s="44" t="s">
        <v>2</v>
      </c>
      <c r="G97" s="45"/>
      <c r="H97" s="46"/>
      <c r="J97" s="44" t="s">
        <v>61</v>
      </c>
      <c r="K97" s="45"/>
      <c r="L97" s="46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JUL!H76</f>
        <v>0</v>
      </c>
      <c r="C100" s="29">
        <f>JUL!H77</f>
        <v>0</v>
      </c>
      <c r="D100" s="31" t="e">
        <f>JUL!H78</f>
        <v>#DIV/0!</v>
      </c>
      <c r="F100" s="29">
        <f>JUL!H81</f>
        <v>379</v>
      </c>
      <c r="G100" s="29">
        <f>JUL!H82</f>
        <v>385</v>
      </c>
      <c r="H100" s="31">
        <f>JUL!H83</f>
        <v>1.0158311345646438</v>
      </c>
      <c r="J100" s="29">
        <f>JUL!H86</f>
        <v>0</v>
      </c>
      <c r="K100" s="29">
        <f>JUL!H87</f>
        <v>0</v>
      </c>
      <c r="L100" s="31" t="e">
        <f>JUL!H88</f>
        <v>#DIV/0!</v>
      </c>
    </row>
    <row r="101" spans="1:12" ht="12.75">
      <c r="A101" s="24" t="s">
        <v>49</v>
      </c>
      <c r="B101" s="29">
        <f>AUG!H76</f>
        <v>1</v>
      </c>
      <c r="C101" s="29">
        <f>AUG!H77</f>
        <v>6</v>
      </c>
      <c r="D101" s="31">
        <f>AUG!H78</f>
        <v>6</v>
      </c>
      <c r="F101" s="29">
        <f>AUG!H81</f>
        <v>350</v>
      </c>
      <c r="G101" s="29">
        <f>AUG!H82</f>
        <v>354</v>
      </c>
      <c r="H101" s="31">
        <f>AUG!H83</f>
        <v>1.0114285714285713</v>
      </c>
      <c r="J101" s="29">
        <f>AUG!H86</f>
        <v>0</v>
      </c>
      <c r="K101" s="29">
        <f>AUG!H87</f>
        <v>0</v>
      </c>
      <c r="L101" s="31" t="e">
        <f>AUG!H88</f>
        <v>#DIV/0!</v>
      </c>
    </row>
    <row r="102" spans="1:12" ht="12.75">
      <c r="A102" s="24" t="s">
        <v>50</v>
      </c>
      <c r="B102" s="29">
        <f>SEP!H76</f>
        <v>1</v>
      </c>
      <c r="C102" s="29">
        <f>SEP!H77</f>
        <v>6</v>
      </c>
      <c r="D102" s="31">
        <f>SEP!H78</f>
        <v>6</v>
      </c>
      <c r="F102" s="29">
        <f>SEP!H81</f>
        <v>342</v>
      </c>
      <c r="G102" s="29">
        <f>SEP!H82</f>
        <v>344</v>
      </c>
      <c r="H102" s="31">
        <f>SEP!H83</f>
        <v>1.0058479532163742</v>
      </c>
      <c r="J102" s="29">
        <f>SEP!H86</f>
        <v>0</v>
      </c>
      <c r="K102" s="29">
        <f>SEP!H87</f>
        <v>0</v>
      </c>
      <c r="L102" s="31" t="e">
        <f>SEP!H88</f>
        <v>#DIV/0!</v>
      </c>
    </row>
    <row r="103" spans="1:12" ht="12.75">
      <c r="A103" s="24" t="s">
        <v>51</v>
      </c>
      <c r="B103" s="29">
        <f>OCT!H76</f>
        <v>0</v>
      </c>
      <c r="C103" s="29">
        <f>OCT!H77</f>
        <v>0</v>
      </c>
      <c r="D103" s="31" t="e">
        <f>OCT!H78</f>
        <v>#DIV/0!</v>
      </c>
      <c r="F103" s="29">
        <f>OCT!H81</f>
        <v>359</v>
      </c>
      <c r="G103" s="29">
        <f>OCT!H82</f>
        <v>362</v>
      </c>
      <c r="H103" s="31">
        <f>OCT!H83</f>
        <v>1.0083565459610029</v>
      </c>
      <c r="J103" s="29">
        <f>OCT!H86</f>
        <v>0</v>
      </c>
      <c r="K103" s="29">
        <f>OCT!H87</f>
        <v>0</v>
      </c>
      <c r="L103" s="31" t="e">
        <f>OCT!H88</f>
        <v>#DIV/0!</v>
      </c>
    </row>
    <row r="104" spans="1:12" ht="12.75">
      <c r="A104" s="24" t="s">
        <v>52</v>
      </c>
      <c r="B104" s="29">
        <f>NOV!H76</f>
        <v>2</v>
      </c>
      <c r="C104" s="29">
        <f>NOV!H77</f>
        <v>7</v>
      </c>
      <c r="D104" s="31">
        <f>NOV!H78</f>
        <v>3.5</v>
      </c>
      <c r="F104" s="29">
        <f>NOV!H81</f>
        <v>351</v>
      </c>
      <c r="G104" s="29">
        <f>NOV!H82</f>
        <v>355</v>
      </c>
      <c r="H104" s="31">
        <f>NOV!H83</f>
        <v>1.0113960113960114</v>
      </c>
      <c r="J104" s="29">
        <f>NOV!H86</f>
        <v>0</v>
      </c>
      <c r="K104" s="29">
        <f>NOV!H87</f>
        <v>0</v>
      </c>
      <c r="L104" s="31" t="e">
        <f>NOV!H88</f>
        <v>#DIV/0!</v>
      </c>
    </row>
    <row r="105" spans="1:12" ht="12.75">
      <c r="A105" s="24" t="s">
        <v>53</v>
      </c>
      <c r="B105" s="29">
        <f>DEC!H76</f>
        <v>1</v>
      </c>
      <c r="C105" s="29">
        <f>DEC!H77</f>
        <v>3</v>
      </c>
      <c r="D105" s="31">
        <f>DEC!H78</f>
        <v>3</v>
      </c>
      <c r="F105" s="29">
        <f>DEC!H81</f>
        <v>358</v>
      </c>
      <c r="G105" s="29">
        <f>DEC!H82</f>
        <v>362</v>
      </c>
      <c r="H105" s="31">
        <f>DEC!H83</f>
        <v>1.011173184357542</v>
      </c>
      <c r="J105" s="29">
        <f>DEC!H86</f>
        <v>0</v>
      </c>
      <c r="K105" s="29">
        <f>DEC!H87</f>
        <v>0</v>
      </c>
      <c r="L105" s="31" t="e">
        <f>DEC!H88</f>
        <v>#DIV/0!</v>
      </c>
    </row>
    <row r="106" spans="1:12" ht="12.75">
      <c r="A106" s="24" t="s">
        <v>54</v>
      </c>
      <c r="B106" s="29">
        <f>JAN!H76</f>
        <v>2</v>
      </c>
      <c r="C106" s="29">
        <f>JAN!H77</f>
        <v>6</v>
      </c>
      <c r="D106" s="31">
        <f>JAN!H78</f>
        <v>3</v>
      </c>
      <c r="F106" s="29">
        <f>JAN!H81</f>
        <v>402</v>
      </c>
      <c r="G106" s="29">
        <f>JAN!H82</f>
        <v>407</v>
      </c>
      <c r="H106" s="31">
        <f>JAN!H83</f>
        <v>1.0124378109452736</v>
      </c>
      <c r="J106" s="29">
        <f>JAN!H86</f>
        <v>0</v>
      </c>
      <c r="K106" s="29">
        <f>JAN!H87</f>
        <v>0</v>
      </c>
      <c r="L106" s="31" t="e">
        <f>JAN!H88</f>
        <v>#DIV/0!</v>
      </c>
    </row>
    <row r="107" spans="1:12" ht="12.75">
      <c r="A107" s="24" t="s">
        <v>55</v>
      </c>
      <c r="B107" s="29">
        <f>FEB!H76</f>
        <v>1</v>
      </c>
      <c r="C107" s="29">
        <f>FEB!H77</f>
        <v>4</v>
      </c>
      <c r="D107" s="31">
        <f>FEB!H78</f>
        <v>4</v>
      </c>
      <c r="F107" s="29">
        <f>FEB!H81</f>
        <v>380</v>
      </c>
      <c r="G107" s="29">
        <f>FEB!H82</f>
        <v>386</v>
      </c>
      <c r="H107" s="31">
        <f>FEB!H83</f>
        <v>1.0157894736842106</v>
      </c>
      <c r="J107" s="29">
        <f>FEB!H86</f>
        <v>0</v>
      </c>
      <c r="K107" s="29">
        <f>FEB!H87</f>
        <v>0</v>
      </c>
      <c r="L107" s="31" t="e">
        <f>FEB!H88</f>
        <v>#DIV/0!</v>
      </c>
    </row>
    <row r="108" spans="1:12" ht="12.75">
      <c r="A108" s="24" t="s">
        <v>56</v>
      </c>
      <c r="B108" s="29">
        <f>MAR!H76</f>
        <v>2</v>
      </c>
      <c r="C108" s="29">
        <f>MAR!H77</f>
        <v>8</v>
      </c>
      <c r="D108" s="31">
        <f>MAR!H78</f>
        <v>4</v>
      </c>
      <c r="F108" s="29">
        <f>MAR!H81</f>
        <v>374</v>
      </c>
      <c r="G108" s="29">
        <f>MAR!H82</f>
        <v>380</v>
      </c>
      <c r="H108" s="31">
        <f>MAR!H83</f>
        <v>1.0160427807486632</v>
      </c>
      <c r="J108" s="29">
        <f>MAR!H86</f>
        <v>0</v>
      </c>
      <c r="K108" s="29">
        <f>MAR!H87</f>
        <v>0</v>
      </c>
      <c r="L108" s="31" t="e">
        <f>MAR!H88</f>
        <v>#DIV/0!</v>
      </c>
    </row>
    <row r="109" spans="1:12" ht="12.75">
      <c r="A109" s="24" t="s">
        <v>57</v>
      </c>
      <c r="B109" s="29">
        <f>APR!H76</f>
        <v>1</v>
      </c>
      <c r="C109" s="29">
        <f>APR!H77</f>
        <v>4</v>
      </c>
      <c r="D109" s="31">
        <f>APR!H78</f>
        <v>4</v>
      </c>
      <c r="F109" s="29">
        <f>APR!H81</f>
        <v>375</v>
      </c>
      <c r="G109" s="29">
        <f>APR!H82</f>
        <v>380</v>
      </c>
      <c r="H109" s="31">
        <f>APR!H83</f>
        <v>1.0133333333333334</v>
      </c>
      <c r="J109" s="29">
        <f>APR!H86</f>
        <v>0</v>
      </c>
      <c r="K109" s="29">
        <f>APR!H87</f>
        <v>0</v>
      </c>
      <c r="L109" s="31" t="e">
        <f>APR!H88</f>
        <v>#DIV/0!</v>
      </c>
    </row>
    <row r="110" spans="1:12" ht="12.75">
      <c r="A110" s="24" t="s">
        <v>58</v>
      </c>
      <c r="B110" s="29">
        <f>MAY!H76</f>
        <v>2</v>
      </c>
      <c r="C110" s="29">
        <f>MAY!H77</f>
        <v>8</v>
      </c>
      <c r="D110" s="31">
        <f>MAY!H78</f>
        <v>4</v>
      </c>
      <c r="F110" s="29">
        <f>MAY!H81</f>
        <v>342</v>
      </c>
      <c r="G110" s="29">
        <f>MAY!H82</f>
        <v>348</v>
      </c>
      <c r="H110" s="31">
        <f>MAY!H83</f>
        <v>1.0175438596491229</v>
      </c>
      <c r="J110" s="29">
        <f>MAY!H86</f>
        <v>0</v>
      </c>
      <c r="K110" s="29">
        <f>MAY!H87</f>
        <v>0</v>
      </c>
      <c r="L110" s="31" t="e">
        <f>MAY!H88</f>
        <v>#DIV/0!</v>
      </c>
    </row>
    <row r="111" spans="1:12" ht="12.75">
      <c r="A111" s="24" t="s">
        <v>59</v>
      </c>
      <c r="B111" s="29">
        <f>JUN!H76</f>
        <v>0</v>
      </c>
      <c r="C111" s="29">
        <f>JUN!H77</f>
        <v>0</v>
      </c>
      <c r="D111" s="31" t="e">
        <f>JUN!H78</f>
        <v>#DIV/0!</v>
      </c>
      <c r="F111" s="29">
        <f>JUN!H81</f>
        <v>364</v>
      </c>
      <c r="G111" s="29">
        <f>JUN!H82</f>
        <v>370</v>
      </c>
      <c r="H111" s="31">
        <f>JUN!H83</f>
        <v>1.0164835164835164</v>
      </c>
      <c r="J111" s="29">
        <f>JUN!H86</f>
        <v>0</v>
      </c>
      <c r="K111" s="29">
        <f>JUN!H87</f>
        <v>0</v>
      </c>
      <c r="L111" s="31" t="e">
        <f>JUN!H88</f>
        <v>#DIV/0!</v>
      </c>
    </row>
    <row r="112" spans="1:12" ht="12.75">
      <c r="A112" s="30" t="s">
        <v>47</v>
      </c>
      <c r="B112" s="20">
        <f>SUM(B100:B111)/COUNTIF(B100:B111,"&lt;&gt;0")</f>
        <v>1.4444444444444444</v>
      </c>
      <c r="C112" s="20">
        <f>SUM(C100:C111)/COUNTIF(C100:C111,"&lt;&gt;0")</f>
        <v>5.777777777777778</v>
      </c>
      <c r="D112" s="31">
        <f>C112/B112</f>
        <v>4</v>
      </c>
      <c r="F112" s="20">
        <f>SUM(F100:F111)/COUNTIF(F100:F111,"&lt;&gt;0")</f>
        <v>364.6666666666667</v>
      </c>
      <c r="G112" s="20">
        <f>SUM(G100:G111)/COUNTIF(G100:G111,"&lt;&gt;0")</f>
        <v>369.4166666666667</v>
      </c>
      <c r="H112" s="31">
        <f>G112/F112</f>
        <v>1.0130255941499087</v>
      </c>
      <c r="J112" s="20" t="e">
        <f>SUM(J100:J111)/COUNTIF(J100:J111,"&lt;&gt;0")</f>
        <v>#DIV/0!</v>
      </c>
      <c r="K112" s="20" t="e">
        <f>SUM(K100:K111)/COUNTIF(K100:K111,"&lt;&gt;0")</f>
        <v>#DIV/0!</v>
      </c>
      <c r="L112" s="31" t="e">
        <f>K112/J112</f>
        <v>#DIV/0!</v>
      </c>
    </row>
    <row r="116" ht="12.75">
      <c r="A116" s="18" t="s">
        <v>79</v>
      </c>
    </row>
    <row r="117" ht="12.75">
      <c r="A117" s="18"/>
    </row>
    <row r="118" spans="2:12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5"/>
      <c r="L118" s="46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JUL!C115</f>
        <v>3465043</v>
      </c>
      <c r="C122" s="29">
        <f>JUL!E115</f>
        <v>8007</v>
      </c>
      <c r="D122" s="31">
        <f>JUL!F115</f>
        <v>432.7517172474085</v>
      </c>
      <c r="E122" s="29">
        <f>JUL!G115</f>
        <v>16194</v>
      </c>
      <c r="F122" s="31">
        <f>JUL!H115</f>
        <v>213.97079165122884</v>
      </c>
      <c r="H122" s="29">
        <f>JUL!C116</f>
        <v>652407</v>
      </c>
      <c r="I122" s="29">
        <f>JUL!E116</f>
        <v>1863</v>
      </c>
      <c r="J122" s="31">
        <f>JUL!F116</f>
        <v>350.1916264090177</v>
      </c>
      <c r="K122" s="29">
        <f>JUL!G116</f>
        <v>2902</v>
      </c>
      <c r="L122" s="31">
        <f>JUL!H116</f>
        <v>224.81288766368021</v>
      </c>
    </row>
    <row r="123" spans="1:12" ht="12.75">
      <c r="A123" s="24" t="s">
        <v>49</v>
      </c>
      <c r="B123" s="29">
        <f>AUG!C115</f>
        <v>3512184</v>
      </c>
      <c r="C123" s="29">
        <f>AUG!E115</f>
        <v>8122</v>
      </c>
      <c r="D123" s="31">
        <f>AUG!F115</f>
        <v>432.42846589509975</v>
      </c>
      <c r="E123" s="29">
        <f>AUG!G115</f>
        <v>16400</v>
      </c>
      <c r="F123" s="31">
        <f>AUG!H115</f>
        <v>214.15756097560975</v>
      </c>
      <c r="H123" s="29">
        <f>AUG!C116</f>
        <v>655679</v>
      </c>
      <c r="I123" s="29">
        <f>AUG!E116</f>
        <v>1857</v>
      </c>
      <c r="J123" s="31">
        <f>AUG!F116</f>
        <v>353.08508346795907</v>
      </c>
      <c r="K123" s="29">
        <f>AUG!G116</f>
        <v>2913</v>
      </c>
      <c r="L123" s="31">
        <f>AUG!H116</f>
        <v>225.0871953312736</v>
      </c>
    </row>
    <row r="124" spans="1:12" ht="12.75">
      <c r="A124" s="24" t="s">
        <v>50</v>
      </c>
      <c r="B124" s="29">
        <f>SEP!C115</f>
        <v>3573654</v>
      </c>
      <c r="C124" s="29">
        <f>SEP!E115</f>
        <v>8297</v>
      </c>
      <c r="D124" s="31">
        <f>SEP!F115</f>
        <v>430.71640351934434</v>
      </c>
      <c r="E124" s="29">
        <f>SEP!G115</f>
        <v>16795</v>
      </c>
      <c r="F124" s="31">
        <f>SEP!H115</f>
        <v>212.78082762727</v>
      </c>
      <c r="H124" s="29">
        <f>SEP!C116</f>
        <v>655785</v>
      </c>
      <c r="I124" s="29">
        <f>SEP!E116</f>
        <v>1870</v>
      </c>
      <c r="J124" s="31">
        <f>SEP!F116</f>
        <v>350.68716577540107</v>
      </c>
      <c r="K124" s="29">
        <f>SEP!G116</f>
        <v>2941</v>
      </c>
      <c r="L124" s="31">
        <f>SEP!H116</f>
        <v>222.980278816729</v>
      </c>
    </row>
    <row r="125" spans="1:12" ht="12.75">
      <c r="A125" s="24" t="s">
        <v>51</v>
      </c>
      <c r="B125" s="29">
        <f>OCT!C115</f>
        <v>3722118</v>
      </c>
      <c r="C125" s="29">
        <f>OCT!E115</f>
        <v>8395</v>
      </c>
      <c r="D125" s="31">
        <f>OCT!F115</f>
        <v>443.3731983323407</v>
      </c>
      <c r="E125" s="29">
        <f>OCT!G115</f>
        <v>17046</v>
      </c>
      <c r="F125" s="31">
        <f>OCT!H115</f>
        <v>218.35726856740584</v>
      </c>
      <c r="H125" s="29">
        <f>OCT!C116</f>
        <v>663446</v>
      </c>
      <c r="I125" s="29">
        <f>OCT!E116</f>
        <v>1864</v>
      </c>
      <c r="J125" s="31">
        <f>OCT!F116</f>
        <v>355.92596566523605</v>
      </c>
      <c r="K125" s="29">
        <f>OCT!G116</f>
        <v>2889</v>
      </c>
      <c r="L125" s="31">
        <f>OCT!H116</f>
        <v>229.64555209415022</v>
      </c>
    </row>
    <row r="126" spans="1:12" ht="12.75">
      <c r="A126" s="24" t="s">
        <v>52</v>
      </c>
      <c r="B126" s="29">
        <f>NOV!C115</f>
        <v>3760263</v>
      </c>
      <c r="C126" s="29">
        <f>NOV!E115</f>
        <v>8473</v>
      </c>
      <c r="D126" s="31">
        <f>NOV!F115</f>
        <v>443.79357960580666</v>
      </c>
      <c r="E126" s="29">
        <f>NOV!G115</f>
        <v>17181</v>
      </c>
      <c r="F126" s="31">
        <f>NOV!H115</f>
        <v>218.86170770036668</v>
      </c>
      <c r="H126" s="29">
        <f>NOV!C116</f>
        <v>339459</v>
      </c>
      <c r="I126" s="29">
        <f>NOV!E116</f>
        <v>1856</v>
      </c>
      <c r="J126" s="31">
        <f>NOV!F116</f>
        <v>182.89816810344828</v>
      </c>
      <c r="K126" s="29">
        <f>NOV!G116</f>
        <v>2902</v>
      </c>
      <c r="L126" s="31">
        <f>NOV!H116</f>
        <v>116.97415575465196</v>
      </c>
    </row>
    <row r="127" spans="1:12" ht="12.75">
      <c r="A127" s="24" t="s">
        <v>53</v>
      </c>
      <c r="B127" s="29">
        <f>DEC!C115</f>
        <v>3777774</v>
      </c>
      <c r="C127" s="29">
        <f>DEC!E115</f>
        <v>8563</v>
      </c>
      <c r="D127" s="31">
        <f>DEC!F115</f>
        <v>441.17412121919887</v>
      </c>
      <c r="E127" s="29">
        <f>DEC!G115</f>
        <v>17323</v>
      </c>
      <c r="F127" s="31">
        <f>DEC!H115</f>
        <v>218.07850834151128</v>
      </c>
      <c r="H127" s="29">
        <f>DEC!C116</f>
        <v>672555</v>
      </c>
      <c r="I127" s="29">
        <f>DEC!E116</f>
        <v>1881</v>
      </c>
      <c r="J127" s="31">
        <f>DEC!F116</f>
        <v>357.5518341307815</v>
      </c>
      <c r="K127" s="29">
        <f>DEC!G116</f>
        <v>2918</v>
      </c>
      <c r="L127" s="31">
        <f>DEC!H116</f>
        <v>230.48492117888966</v>
      </c>
    </row>
    <row r="128" spans="1:12" ht="12.75">
      <c r="A128" s="24" t="s">
        <v>54</v>
      </c>
      <c r="B128" s="29">
        <f>JAN!C115</f>
        <v>3805052</v>
      </c>
      <c r="C128" s="29">
        <f>JAN!E115</f>
        <v>8667</v>
      </c>
      <c r="D128" s="31">
        <f>JAN!F115</f>
        <v>439.02757586246685</v>
      </c>
      <c r="E128" s="29">
        <f>JAN!G115</f>
        <v>17492</v>
      </c>
      <c r="F128" s="31">
        <f>JAN!H115</f>
        <v>217.53098559341413</v>
      </c>
      <c r="H128" s="29">
        <f>JAN!C116</f>
        <v>676095</v>
      </c>
      <c r="I128" s="29">
        <f>JAN!E116</f>
        <v>1917</v>
      </c>
      <c r="J128" s="31">
        <f>JAN!F116</f>
        <v>352.68388106416273</v>
      </c>
      <c r="K128" s="29">
        <f>JAN!G116</f>
        <v>2942</v>
      </c>
      <c r="L128" s="31">
        <f>JAN!H116</f>
        <v>229.80795377294356</v>
      </c>
    </row>
    <row r="129" spans="1:12" ht="12.75">
      <c r="A129" s="24" t="s">
        <v>55</v>
      </c>
      <c r="B129" s="29">
        <f>FEB!C115</f>
        <v>3821860</v>
      </c>
      <c r="C129" s="29">
        <f>FEB!E115</f>
        <v>8765</v>
      </c>
      <c r="D129" s="31">
        <f>FEB!F115</f>
        <v>436.03650884198515</v>
      </c>
      <c r="E129" s="29">
        <f>FEB!G115</f>
        <v>17555</v>
      </c>
      <c r="F129" s="31">
        <f>FEB!H115</f>
        <v>217.7077755625178</v>
      </c>
      <c r="H129" s="29">
        <f>FEB!C116</f>
        <v>666097</v>
      </c>
      <c r="I129" s="29">
        <f>FEB!E116</f>
        <v>1894</v>
      </c>
      <c r="J129" s="31">
        <f>FEB!F116</f>
        <v>351.6879619852165</v>
      </c>
      <c r="K129" s="29">
        <f>FEB!G116</f>
        <v>2914</v>
      </c>
      <c r="L129" s="31">
        <f>FEB!H116</f>
        <v>228.58510638297872</v>
      </c>
    </row>
    <row r="130" spans="1:12" ht="12.75">
      <c r="A130" s="24" t="s">
        <v>56</v>
      </c>
      <c r="B130" s="29">
        <f>MAR!C115</f>
        <v>3860329</v>
      </c>
      <c r="C130" s="29">
        <f>MAR!E115</f>
        <v>8878</v>
      </c>
      <c r="D130" s="31">
        <f>MAR!F115</f>
        <v>434.8196665915747</v>
      </c>
      <c r="E130" s="29">
        <f>MAR!G115</f>
        <v>17653</v>
      </c>
      <c r="F130" s="31">
        <f>MAR!H115</f>
        <v>218.6783549538322</v>
      </c>
      <c r="H130" s="29">
        <f>MAR!C116</f>
        <v>661685</v>
      </c>
      <c r="I130" s="29">
        <f>MAR!E116</f>
        <v>1883</v>
      </c>
      <c r="J130" s="31">
        <f>MAR!F116</f>
        <v>351.3993627190653</v>
      </c>
      <c r="K130" s="29">
        <f>MAR!G116</f>
        <v>2893</v>
      </c>
      <c r="L130" s="31">
        <f>MAR!H116</f>
        <v>228.71932250259246</v>
      </c>
    </row>
    <row r="131" spans="1:12" ht="12.75">
      <c r="A131" s="24" t="s">
        <v>57</v>
      </c>
      <c r="B131" s="29">
        <f>APR!C115</f>
        <v>3883387</v>
      </c>
      <c r="C131" s="29">
        <f>APR!E115</f>
        <v>8928</v>
      </c>
      <c r="D131" s="31">
        <f>APR!F115</f>
        <v>434.96718189964156</v>
      </c>
      <c r="E131" s="29">
        <f>APR!G115</f>
        <v>17752</v>
      </c>
      <c r="F131" s="31">
        <f>APR!H115</f>
        <v>218.75771744028842</v>
      </c>
      <c r="H131" s="29">
        <f>APR!C116</f>
        <v>654414</v>
      </c>
      <c r="I131" s="29">
        <f>APR!E116</f>
        <v>1865</v>
      </c>
      <c r="J131" s="31">
        <f>APR!F116</f>
        <v>350.8922252010724</v>
      </c>
      <c r="K131" s="29">
        <f>APR!G116</f>
        <v>2842</v>
      </c>
      <c r="L131" s="31">
        <f>APR!H116</f>
        <v>230.26530612244898</v>
      </c>
    </row>
    <row r="132" spans="1:12" ht="12.75">
      <c r="A132" s="24" t="s">
        <v>58</v>
      </c>
      <c r="B132" s="29">
        <f>MAY!C115</f>
        <v>3895146</v>
      </c>
      <c r="C132" s="29">
        <f>MAY!E115</f>
        <v>8943</v>
      </c>
      <c r="D132" s="31">
        <f>MAY!F115</f>
        <v>435.55249916135523</v>
      </c>
      <c r="E132" s="29">
        <f>MAY!G115</f>
        <v>17785</v>
      </c>
      <c r="F132" s="31">
        <f>MAY!H115</f>
        <v>219.01298847343267</v>
      </c>
      <c r="H132" s="29">
        <f>MAY!C116</f>
        <v>646788</v>
      </c>
      <c r="I132" s="29">
        <f>MAY!E116</f>
        <v>1827</v>
      </c>
      <c r="J132" s="31">
        <f>MAY!F116</f>
        <v>354.0164203612479</v>
      </c>
      <c r="K132" s="29">
        <f>MAY!G116</f>
        <v>2833</v>
      </c>
      <c r="L132" s="31">
        <f>MAY!H116</f>
        <v>228.30497705612424</v>
      </c>
    </row>
    <row r="133" spans="1:12" ht="12.75">
      <c r="A133" s="24" t="s">
        <v>59</v>
      </c>
      <c r="B133" s="29">
        <f>JUN!C115</f>
        <v>3885121</v>
      </c>
      <c r="C133" s="29">
        <f>JUN!E115</f>
        <v>8931</v>
      </c>
      <c r="D133" s="31">
        <f>JUN!F115</f>
        <v>435.0152278580226</v>
      </c>
      <c r="E133" s="29">
        <f>JUN!G115</f>
        <v>17762</v>
      </c>
      <c r="F133" s="31">
        <f>JUN!H115</f>
        <v>218.73218106069137</v>
      </c>
      <c r="H133" s="29">
        <f>JUN!C116</f>
        <v>643311</v>
      </c>
      <c r="I133" s="29">
        <f>JUN!E116</f>
        <v>1827</v>
      </c>
      <c r="J133" s="31">
        <f>JUN!F116</f>
        <v>352.11330049261085</v>
      </c>
      <c r="K133" s="29">
        <f>JUN!G116</f>
        <v>2806</v>
      </c>
      <c r="L133" s="31">
        <f>JUN!H116</f>
        <v>229.26265146115466</v>
      </c>
    </row>
    <row r="134" spans="1:12" ht="12.75">
      <c r="A134" s="30" t="s">
        <v>47</v>
      </c>
      <c r="B134" s="20">
        <f>SUM(B122:B133)/COUNTIF(B122:B133,"&lt;&gt;0")</f>
        <v>3746827.5833333335</v>
      </c>
      <c r="C134" s="20">
        <f>SUM(C122:C133)/COUNTIF(C122:C133,"&lt;&gt;0")</f>
        <v>8580.75</v>
      </c>
      <c r="D134" s="31">
        <f>B134/C134</f>
        <v>436.6550223853781</v>
      </c>
      <c r="E134" s="29">
        <f>SUM(E122:E133)/COUNTIF(E122:E133,"&lt;&gt;0")</f>
        <v>17244.833333333332</v>
      </c>
      <c r="F134" s="31">
        <f>B134/E134</f>
        <v>217.2724729145928</v>
      </c>
      <c r="H134" s="20">
        <f>SUM(H122:H133)/COUNTIF(H122:H133,"&lt;&gt;0")</f>
        <v>632310.0833333334</v>
      </c>
      <c r="I134" s="20">
        <f>SUM(I122:I133)/COUNTIF(I122:I133,"&lt;&gt;0")</f>
        <v>1867</v>
      </c>
      <c r="J134" s="31">
        <f>H134/I134</f>
        <v>338.6770665952509</v>
      </c>
      <c r="K134" s="29">
        <f>SUM(K122:K133)/COUNTIF(K122:K133,"&lt;&gt;0")</f>
        <v>2891.25</v>
      </c>
      <c r="L134" s="31">
        <f>H134/K134</f>
        <v>218.69782389393285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JUL!I130</f>
        <v>652407</v>
      </c>
      <c r="D142" s="29">
        <f>JUL!I131</f>
        <v>220085</v>
      </c>
      <c r="E142" s="29">
        <f>JUL!I132</f>
        <v>320562</v>
      </c>
      <c r="F142" s="29">
        <f>JUL!I133</f>
        <v>0</v>
      </c>
      <c r="G142" s="29">
        <f>JUL!I134</f>
        <v>111760</v>
      </c>
      <c r="H142" s="29">
        <f>JUL!I135</f>
        <v>0</v>
      </c>
    </row>
    <row r="143" spans="1:8" ht="12.75">
      <c r="A143" s="24" t="s">
        <v>49</v>
      </c>
      <c r="C143" s="29">
        <f>AUG!I130</f>
        <v>655679</v>
      </c>
      <c r="D143" s="29">
        <f>AUG!I131</f>
        <v>229583</v>
      </c>
      <c r="E143" s="29">
        <f>AUG!I132</f>
        <v>321405</v>
      </c>
      <c r="F143" s="29">
        <f>AUG!I133</f>
        <v>1491</v>
      </c>
      <c r="G143" s="29">
        <f>AUG!I134</f>
        <v>103200</v>
      </c>
      <c r="H143" s="29">
        <f>AUG!I135</f>
        <v>0</v>
      </c>
    </row>
    <row r="144" spans="1:8" ht="12.75">
      <c r="A144" s="24" t="s">
        <v>50</v>
      </c>
      <c r="C144" s="29">
        <f>SEP!I130</f>
        <v>655785</v>
      </c>
      <c r="D144" s="29">
        <f>SEP!I131</f>
        <v>224933</v>
      </c>
      <c r="E144" s="29">
        <f>SEP!I132</f>
        <v>330711</v>
      </c>
      <c r="F144" s="29">
        <f>SEP!I133</f>
        <v>1341</v>
      </c>
      <c r="G144" s="29">
        <f>SEP!I134</f>
        <v>98800</v>
      </c>
      <c r="H144" s="29">
        <f>SEP!I135</f>
        <v>0</v>
      </c>
    </row>
    <row r="145" spans="1:8" ht="12.75">
      <c r="A145" s="24" t="s">
        <v>51</v>
      </c>
      <c r="C145" s="29">
        <f>OCT!I130</f>
        <v>663446</v>
      </c>
      <c r="D145" s="29">
        <f>OCT!I131</f>
        <v>230825</v>
      </c>
      <c r="E145" s="29">
        <f>OCT!I132</f>
        <v>326233</v>
      </c>
      <c r="F145" s="29">
        <f>OCT!I133</f>
        <v>0</v>
      </c>
      <c r="G145" s="29">
        <f>OCT!I134</f>
        <v>106388</v>
      </c>
      <c r="H145" s="29">
        <f>OCT!I135</f>
        <v>0</v>
      </c>
    </row>
    <row r="146" spans="1:8" ht="12.75">
      <c r="A146" s="24" t="s">
        <v>52</v>
      </c>
      <c r="C146" s="29">
        <f>NOV!I130</f>
        <v>339459</v>
      </c>
      <c r="D146" s="29">
        <f>NOV!I131</f>
        <v>233036</v>
      </c>
      <c r="E146" s="29">
        <f>NOV!I132</f>
        <v>1137</v>
      </c>
      <c r="F146" s="29">
        <f>NOV!I133</f>
        <v>1137</v>
      </c>
      <c r="G146" s="29">
        <f>NOV!I134</f>
        <v>104149</v>
      </c>
      <c r="H146" s="29">
        <f>NOV!I135</f>
        <v>0</v>
      </c>
    </row>
    <row r="147" spans="1:8" ht="12.75">
      <c r="A147" s="24" t="s">
        <v>53</v>
      </c>
      <c r="C147" s="29">
        <f>DEC!I130</f>
        <v>672555</v>
      </c>
      <c r="D147" s="29">
        <f>DEC!I131</f>
        <v>233648</v>
      </c>
      <c r="E147" s="29">
        <f>DEC!I132</f>
        <v>332249</v>
      </c>
      <c r="F147" s="29">
        <f>DEC!I133</f>
        <v>534</v>
      </c>
      <c r="G147" s="29">
        <f>DEC!I134</f>
        <v>106124</v>
      </c>
      <c r="H147" s="29">
        <f>DEC!I135</f>
        <v>0</v>
      </c>
    </row>
    <row r="148" spans="1:8" ht="12.75">
      <c r="A148" s="24" t="s">
        <v>54</v>
      </c>
      <c r="C148" s="29">
        <f>JAN!I130</f>
        <v>676095</v>
      </c>
      <c r="D148" s="29">
        <f>JAN!I131</f>
        <v>229743</v>
      </c>
      <c r="E148" s="29">
        <f>JAN!I132</f>
        <v>325742</v>
      </c>
      <c r="F148" s="29">
        <f>JAN!I133</f>
        <v>1372</v>
      </c>
      <c r="G148" s="29">
        <f>JAN!I134</f>
        <v>119238</v>
      </c>
      <c r="H148" s="29">
        <f>JAN!I135</f>
        <v>0</v>
      </c>
    </row>
    <row r="149" spans="1:8" ht="12.75">
      <c r="A149" s="24" t="s">
        <v>55</v>
      </c>
      <c r="C149" s="29">
        <f>FEB!I130</f>
        <v>666097</v>
      </c>
      <c r="D149" s="29">
        <f>FEB!I131</f>
        <v>229706</v>
      </c>
      <c r="E149" s="29">
        <f>FEB!I132</f>
        <v>321064</v>
      </c>
      <c r="F149" s="29">
        <f>FEB!I133</f>
        <v>1065</v>
      </c>
      <c r="G149" s="29">
        <f>FEB!I134</f>
        <v>114262</v>
      </c>
      <c r="H149" s="29">
        <f>FEB!I135</f>
        <v>0</v>
      </c>
    </row>
    <row r="150" spans="1:8" ht="12.75">
      <c r="A150" s="24" t="s">
        <v>56</v>
      </c>
      <c r="C150" s="29">
        <f>MAR!I130</f>
        <v>661685</v>
      </c>
      <c r="D150" s="29">
        <f>MAR!I131</f>
        <v>231921</v>
      </c>
      <c r="E150" s="29">
        <f>MAR!I132</f>
        <v>315239</v>
      </c>
      <c r="F150" s="29">
        <f>MAR!I133</f>
        <v>1835</v>
      </c>
      <c r="G150" s="29">
        <f>MAR!I134</f>
        <v>112690</v>
      </c>
      <c r="H150" s="29">
        <f>MAR!I135</f>
        <v>0</v>
      </c>
    </row>
    <row r="151" spans="1:8" ht="12.75">
      <c r="A151" s="24" t="s">
        <v>57</v>
      </c>
      <c r="C151" s="29">
        <f>APR!I130</f>
        <v>654414</v>
      </c>
      <c r="D151" s="29">
        <f>APR!I131</f>
        <v>230054</v>
      </c>
      <c r="E151" s="29">
        <f>APR!I132</f>
        <v>310165</v>
      </c>
      <c r="F151" s="29">
        <f>APR!I133</f>
        <v>1017</v>
      </c>
      <c r="G151" s="29">
        <f>APR!GI134</f>
        <v>0</v>
      </c>
      <c r="H151" s="29">
        <f>APR!I135</f>
        <v>0</v>
      </c>
    </row>
    <row r="152" spans="1:8" ht="12.75">
      <c r="A152" s="24" t="s">
        <v>58</v>
      </c>
      <c r="C152" s="29">
        <f>MAY!I130</f>
        <v>646788</v>
      </c>
      <c r="D152" s="29">
        <f>MAY!I131</f>
        <v>227445</v>
      </c>
      <c r="E152" s="29">
        <f>MAY!I132</f>
        <v>313242</v>
      </c>
      <c r="F152" s="29">
        <f>MAY!I133</f>
        <v>2130</v>
      </c>
      <c r="G152" s="29">
        <f>MAY!I134</f>
        <v>103971</v>
      </c>
      <c r="H152" s="29">
        <f>MAY!I135</f>
        <v>0</v>
      </c>
    </row>
    <row r="153" spans="1:8" ht="12.75">
      <c r="A153" s="24" t="s">
        <v>59</v>
      </c>
      <c r="C153" s="29">
        <f>JUN!I130</f>
        <v>643311</v>
      </c>
      <c r="D153" s="29">
        <f>JUN!I131</f>
        <v>223111</v>
      </c>
      <c r="E153" s="29">
        <f>JUN!I132</f>
        <v>310240</v>
      </c>
      <c r="F153" s="29">
        <f>JUN!I133</f>
        <v>0</v>
      </c>
      <c r="G153" s="29">
        <f>JUN!I134</f>
        <v>109960</v>
      </c>
      <c r="H153" s="29">
        <f>JUN!I135</f>
        <v>0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632310.0833333334</v>
      </c>
      <c r="D154" s="34">
        <f t="shared" si="6"/>
        <v>228674.16666666666</v>
      </c>
      <c r="E154" s="34">
        <f t="shared" si="6"/>
        <v>293999.0833333333</v>
      </c>
      <c r="F154" s="34">
        <f t="shared" si="6"/>
        <v>1324.6666666666667</v>
      </c>
      <c r="G154" s="34">
        <f t="shared" si="6"/>
        <v>108231.09090909091</v>
      </c>
      <c r="H154" s="34" t="e">
        <f t="shared" si="6"/>
        <v>#DIV/0!</v>
      </c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4" max="255" man="1"/>
    <brk id="115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8">
      <selection activeCell="H44" sqref="H44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JUL!B9</f>
        <v>428</v>
      </c>
      <c r="C5" s="20">
        <f>JUL!C9</f>
        <v>11</v>
      </c>
      <c r="D5" s="20">
        <f>JUL!D9</f>
        <v>0</v>
      </c>
      <c r="E5" s="20">
        <f>JUL!E9</f>
        <v>44</v>
      </c>
      <c r="F5" s="20">
        <f>JUL!F9</f>
        <v>123</v>
      </c>
      <c r="G5" s="20">
        <f>JUL!G9</f>
        <v>2</v>
      </c>
      <c r="H5" s="20">
        <f>JUL!H9</f>
        <v>1804</v>
      </c>
      <c r="I5" s="20">
        <f aca="true" t="shared" si="0" ref="I5:I16">SUM(B5:H5)</f>
        <v>2412</v>
      </c>
    </row>
    <row r="6" spans="1:9" ht="12.75">
      <c r="A6" s="24" t="s">
        <v>49</v>
      </c>
      <c r="B6" s="20">
        <f>AUG!B9</f>
        <v>425</v>
      </c>
      <c r="C6" s="20">
        <f>AUG!C9</f>
        <v>4</v>
      </c>
      <c r="D6" s="20">
        <f>AUG!D9</f>
        <v>0</v>
      </c>
      <c r="E6" s="20">
        <f>AUG!E9</f>
        <v>44</v>
      </c>
      <c r="F6" s="20">
        <f>AUG!F9</f>
        <v>122</v>
      </c>
      <c r="G6" s="20">
        <f>AUG!G9</f>
        <v>2</v>
      </c>
      <c r="H6" s="20">
        <f>AUG!H9</f>
        <v>1843</v>
      </c>
      <c r="I6" s="20">
        <f t="shared" si="0"/>
        <v>2440</v>
      </c>
    </row>
    <row r="7" spans="1:9" ht="12.75">
      <c r="A7" s="24" t="s">
        <v>50</v>
      </c>
      <c r="B7" s="20">
        <f>SEP!B9</f>
        <v>433</v>
      </c>
      <c r="C7" s="20">
        <f>SEP!C9</f>
        <v>8</v>
      </c>
      <c r="D7" s="20">
        <f>SEP!D9</f>
        <v>0</v>
      </c>
      <c r="E7" s="20">
        <f>SEP!E9</f>
        <v>45</v>
      </c>
      <c r="F7" s="20">
        <f>SEP!F9</f>
        <v>124</v>
      </c>
      <c r="G7" s="20">
        <f>SEP!G9</f>
        <v>3</v>
      </c>
      <c r="H7" s="20">
        <f>SEP!H9</f>
        <v>1867</v>
      </c>
      <c r="I7" s="20">
        <f t="shared" si="0"/>
        <v>2480</v>
      </c>
    </row>
    <row r="8" spans="1:9" ht="12.75">
      <c r="A8" s="24" t="s">
        <v>51</v>
      </c>
      <c r="B8" s="20">
        <f>OCT!B9</f>
        <v>404</v>
      </c>
      <c r="C8" s="20">
        <f>OCT!C9</f>
        <v>8</v>
      </c>
      <c r="D8" s="20">
        <f>OCT!D9</f>
        <v>0</v>
      </c>
      <c r="E8" s="20">
        <f>OCT!E9</f>
        <v>46</v>
      </c>
      <c r="F8" s="20">
        <f>OCT!F9</f>
        <v>129</v>
      </c>
      <c r="G8" s="20">
        <f>OCT!G9</f>
        <v>3</v>
      </c>
      <c r="H8" s="20">
        <f>OCT!H9</f>
        <v>1947</v>
      </c>
      <c r="I8" s="20">
        <f t="shared" si="0"/>
        <v>2537</v>
      </c>
    </row>
    <row r="9" spans="1:9" ht="12.75">
      <c r="A9" s="24" t="s">
        <v>52</v>
      </c>
      <c r="B9" s="20">
        <f>NOV!B9</f>
        <v>428</v>
      </c>
      <c r="C9" s="20">
        <f>NOV!C9</f>
        <v>10</v>
      </c>
      <c r="D9" s="20">
        <f>NOV!D9</f>
        <v>0</v>
      </c>
      <c r="E9" s="20">
        <f>NOV!E9</f>
        <v>45</v>
      </c>
      <c r="F9" s="20">
        <f>NOV!F9</f>
        <v>124</v>
      </c>
      <c r="G9" s="20">
        <f>NOV!G9</f>
        <v>4</v>
      </c>
      <c r="H9" s="20">
        <f>NOV!H9</f>
        <v>1969</v>
      </c>
      <c r="I9" s="20">
        <f t="shared" si="0"/>
        <v>2580</v>
      </c>
    </row>
    <row r="10" spans="1:9" ht="12.75">
      <c r="A10" s="24" t="s">
        <v>53</v>
      </c>
      <c r="B10" s="20">
        <f>DEC!B9</f>
        <v>434</v>
      </c>
      <c r="C10" s="20">
        <f>DEC!C9</f>
        <v>8</v>
      </c>
      <c r="D10" s="20">
        <f>DEC!D9</f>
        <v>0</v>
      </c>
      <c r="E10" s="20">
        <f>DEC!E9</f>
        <v>41</v>
      </c>
      <c r="F10" s="20">
        <f>DEC!F9</f>
        <v>125</v>
      </c>
      <c r="G10" s="20">
        <f>DEC!G9</f>
        <v>4</v>
      </c>
      <c r="H10" s="20">
        <f>DEC!H9</f>
        <v>1976</v>
      </c>
      <c r="I10" s="20">
        <f t="shared" si="0"/>
        <v>2588</v>
      </c>
    </row>
    <row r="11" spans="1:9" ht="12.75">
      <c r="A11" s="24" t="s">
        <v>54</v>
      </c>
      <c r="B11" s="20">
        <f>JAN!B9</f>
        <v>454</v>
      </c>
      <c r="C11" s="20">
        <f>JAN!C9</f>
        <v>8</v>
      </c>
      <c r="D11" s="20">
        <f>JAN!D9</f>
        <v>0</v>
      </c>
      <c r="E11" s="20">
        <f>JAN!E9</f>
        <v>41</v>
      </c>
      <c r="F11" s="20">
        <f>JAN!F9</f>
        <v>126</v>
      </c>
      <c r="G11" s="20">
        <f>JAN!G9</f>
        <v>3</v>
      </c>
      <c r="H11" s="20">
        <f>JAN!H9</f>
        <v>1955</v>
      </c>
      <c r="I11" s="20">
        <f t="shared" si="0"/>
        <v>2587</v>
      </c>
    </row>
    <row r="12" spans="1:9" ht="12.75">
      <c r="A12" s="24" t="s">
        <v>55</v>
      </c>
      <c r="B12" s="20">
        <f>FEB!B9</f>
        <v>428</v>
      </c>
      <c r="C12" s="20">
        <f>FEB!C9</f>
        <v>16</v>
      </c>
      <c r="D12" s="20">
        <f>FEB!D9</f>
        <v>0</v>
      </c>
      <c r="E12" s="20">
        <f>FEB!E9</f>
        <v>33</v>
      </c>
      <c r="F12" s="20">
        <f>FEB!F9</f>
        <v>134</v>
      </c>
      <c r="G12" s="20">
        <f>FEB!G9</f>
        <v>5</v>
      </c>
      <c r="H12" s="20">
        <f>FEB!H9</f>
        <v>1944</v>
      </c>
      <c r="I12" s="20">
        <f t="shared" si="0"/>
        <v>2560</v>
      </c>
    </row>
    <row r="13" spans="1:9" ht="12.75">
      <c r="A13" s="24" t="s">
        <v>56</v>
      </c>
      <c r="B13" s="20">
        <f>MAR!B9</f>
        <v>439</v>
      </c>
      <c r="C13" s="20">
        <f>MAR!C9</f>
        <v>8</v>
      </c>
      <c r="D13" s="20">
        <f>MAR!D9</f>
        <v>0</v>
      </c>
      <c r="E13" s="20">
        <f>MAR!E9</f>
        <v>32</v>
      </c>
      <c r="F13" s="20">
        <f>MAR!F9</f>
        <v>133</v>
      </c>
      <c r="G13" s="20">
        <f>MAR!G9</f>
        <v>5</v>
      </c>
      <c r="H13" s="20">
        <f>MAR!H9</f>
        <v>1947</v>
      </c>
      <c r="I13" s="20">
        <f t="shared" si="0"/>
        <v>2564</v>
      </c>
    </row>
    <row r="14" spans="1:9" ht="12.75">
      <c r="A14" s="24" t="s">
        <v>57</v>
      </c>
      <c r="B14" s="20">
        <f>APR!B9</f>
        <v>427</v>
      </c>
      <c r="C14" s="20">
        <f>APR!C9</f>
        <v>10</v>
      </c>
      <c r="D14" s="20">
        <f>APR!D9</f>
        <v>0</v>
      </c>
      <c r="E14" s="20">
        <f>APR!E9</f>
        <v>32</v>
      </c>
      <c r="F14" s="20">
        <f>APR!F9</f>
        <v>128</v>
      </c>
      <c r="G14" s="20">
        <f>APR!G9</f>
        <v>5</v>
      </c>
      <c r="H14" s="20">
        <f>APR!H9</f>
        <v>1964</v>
      </c>
      <c r="I14" s="20">
        <f t="shared" si="0"/>
        <v>2566</v>
      </c>
    </row>
    <row r="15" spans="1:9" ht="12.75">
      <c r="A15" s="24" t="s">
        <v>58</v>
      </c>
      <c r="B15" s="20">
        <f>MAY!B9</f>
        <v>415</v>
      </c>
      <c r="C15" s="20">
        <f>MAY!C9</f>
        <v>3</v>
      </c>
      <c r="D15" s="20">
        <f>MAY!D9</f>
        <v>0</v>
      </c>
      <c r="E15" s="20">
        <f>MAY!E9</f>
        <v>31</v>
      </c>
      <c r="F15" s="20">
        <f>MAY!F9</f>
        <v>129</v>
      </c>
      <c r="G15" s="20">
        <f>MAY!G9</f>
        <v>6</v>
      </c>
      <c r="H15" s="20">
        <f>MAY!H9</f>
        <v>1947</v>
      </c>
      <c r="I15" s="20">
        <f t="shared" si="0"/>
        <v>2531</v>
      </c>
    </row>
    <row r="16" spans="1:9" ht="12.75">
      <c r="A16" s="24" t="s">
        <v>59</v>
      </c>
      <c r="B16" s="20">
        <f>JUN!B9</f>
        <v>416</v>
      </c>
      <c r="C16" s="20">
        <f>JUN!C9</f>
        <v>3</v>
      </c>
      <c r="D16" s="20">
        <f>JUN!D9</f>
        <v>0</v>
      </c>
      <c r="E16" s="20">
        <f>JUN!E9</f>
        <v>24</v>
      </c>
      <c r="F16" s="20">
        <f>JUN!F9</f>
        <v>127</v>
      </c>
      <c r="G16" s="20">
        <f>JUN!G9</f>
        <v>6</v>
      </c>
      <c r="H16" s="20">
        <f>JUN!H9</f>
        <v>1938</v>
      </c>
      <c r="I16" s="20">
        <f t="shared" si="0"/>
        <v>2514</v>
      </c>
    </row>
    <row r="17" spans="1:9" ht="12.75">
      <c r="A17" s="17" t="s">
        <v>47</v>
      </c>
      <c r="B17" s="20">
        <f>SUM(B5:B16)/COUNTIF(B5:B16,"&lt;&gt;0")</f>
        <v>427.5833333333333</v>
      </c>
      <c r="C17" s="20">
        <f aca="true" t="shared" si="1" ref="C17:I17">SUM(C5:C16)/COUNTIF(C5:C16,"&lt;&gt;0")</f>
        <v>8.083333333333334</v>
      </c>
      <c r="D17" s="20" t="e">
        <f t="shared" si="1"/>
        <v>#DIV/0!</v>
      </c>
      <c r="E17" s="20">
        <f t="shared" si="1"/>
        <v>38.166666666666664</v>
      </c>
      <c r="F17" s="20">
        <f t="shared" si="1"/>
        <v>127</v>
      </c>
      <c r="G17" s="20">
        <f t="shared" si="1"/>
        <v>4</v>
      </c>
      <c r="H17" s="20">
        <f t="shared" si="1"/>
        <v>1925.0833333333333</v>
      </c>
      <c r="I17" s="20">
        <f t="shared" si="1"/>
        <v>2529.9166666666665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JUL!B20</f>
        <v>122</v>
      </c>
      <c r="C21" s="23">
        <f>JUL!C20</f>
        <v>3</v>
      </c>
      <c r="D21" s="23">
        <f>JUL!D20</f>
        <v>0</v>
      </c>
      <c r="E21" s="23">
        <f>JUL!E20</f>
        <v>43</v>
      </c>
      <c r="F21" s="23">
        <f>JUL!F20</f>
        <v>114</v>
      </c>
      <c r="G21" s="23">
        <f>JUL!G20</f>
        <v>2</v>
      </c>
      <c r="H21" s="23">
        <f>JUL!H20</f>
        <v>788</v>
      </c>
      <c r="I21" s="20">
        <f aca="true" t="shared" si="2" ref="I21:I32">SUM(B21:H21)</f>
        <v>1072</v>
      </c>
    </row>
    <row r="22" spans="1:9" ht="12.75">
      <c r="A22" s="24" t="s">
        <v>49</v>
      </c>
      <c r="B22" s="23">
        <f>AUG!B20</f>
        <v>120</v>
      </c>
      <c r="C22" s="23">
        <f>AUG!C20</f>
        <v>1</v>
      </c>
      <c r="D22" s="23">
        <f>AUG!D20</f>
        <v>0</v>
      </c>
      <c r="E22" s="23">
        <f>AUG!E20</f>
        <v>43</v>
      </c>
      <c r="F22" s="23">
        <f>AUG!F20</f>
        <v>113</v>
      </c>
      <c r="G22" s="23">
        <f>AUG!G20</f>
        <v>2</v>
      </c>
      <c r="H22" s="23">
        <f>AUG!H20</f>
        <v>812</v>
      </c>
      <c r="I22" s="20">
        <f t="shared" si="2"/>
        <v>1091</v>
      </c>
    </row>
    <row r="23" spans="1:9" ht="12.75">
      <c r="A23" s="24" t="s">
        <v>50</v>
      </c>
      <c r="B23" s="23">
        <f>SEP!B20</f>
        <v>124</v>
      </c>
      <c r="C23" s="23">
        <f>SEP!C20</f>
        <v>2</v>
      </c>
      <c r="D23" s="23">
        <f>SEP!D20</f>
        <v>0</v>
      </c>
      <c r="E23" s="23">
        <f>SEP!E20</f>
        <v>44</v>
      </c>
      <c r="F23" s="23">
        <f>SEP!F20</f>
        <v>115</v>
      </c>
      <c r="G23" s="23">
        <f>SEP!G20</f>
        <v>3</v>
      </c>
      <c r="H23" s="23">
        <f>SEP!H20</f>
        <v>819</v>
      </c>
      <c r="I23" s="20">
        <f t="shared" si="2"/>
        <v>1107</v>
      </c>
    </row>
    <row r="24" spans="1:9" ht="12.75">
      <c r="A24" s="24" t="s">
        <v>51</v>
      </c>
      <c r="B24" s="23">
        <f>OCT!B20</f>
        <v>116</v>
      </c>
      <c r="C24" s="23">
        <f>OCT!C20</f>
        <v>2</v>
      </c>
      <c r="D24" s="23">
        <f>OCT!D20</f>
        <v>0</v>
      </c>
      <c r="E24" s="23">
        <f>OCT!E20</f>
        <v>45</v>
      </c>
      <c r="F24" s="23">
        <f>OCT!F20</f>
        <v>117</v>
      </c>
      <c r="G24" s="23">
        <f>OCT!G20</f>
        <v>3</v>
      </c>
      <c r="H24" s="23">
        <f>OCT!H20</f>
        <v>859</v>
      </c>
      <c r="I24" s="20">
        <f t="shared" si="2"/>
        <v>1142</v>
      </c>
    </row>
    <row r="25" spans="1:9" ht="12.75">
      <c r="A25" s="24" t="s">
        <v>52</v>
      </c>
      <c r="B25" s="20">
        <f>NOV!B20</f>
        <v>119</v>
      </c>
      <c r="C25" s="20">
        <f>NOV!C20</f>
        <v>2</v>
      </c>
      <c r="D25" s="20">
        <f>NOV!D20</f>
        <v>0</v>
      </c>
      <c r="E25" s="20">
        <f>NOV!E20</f>
        <v>44</v>
      </c>
      <c r="F25" s="20">
        <f>NOV!F20</f>
        <v>116</v>
      </c>
      <c r="G25" s="20">
        <f>NOV!G20</f>
        <v>4</v>
      </c>
      <c r="H25" s="20">
        <f>NOV!H20</f>
        <v>865</v>
      </c>
      <c r="I25" s="20">
        <f t="shared" si="2"/>
        <v>1150</v>
      </c>
    </row>
    <row r="26" spans="1:9" ht="12.75">
      <c r="A26" s="24" t="s">
        <v>53</v>
      </c>
      <c r="B26" s="20">
        <f>DEC!B20</f>
        <v>122</v>
      </c>
      <c r="C26" s="20">
        <f>DEC!C20</f>
        <v>2</v>
      </c>
      <c r="D26" s="20">
        <f>DEC!D20</f>
        <v>0</v>
      </c>
      <c r="E26" s="20">
        <f>DEC!E20</f>
        <v>41</v>
      </c>
      <c r="F26" s="20">
        <f>DEC!F20</f>
        <v>117</v>
      </c>
      <c r="G26" s="20">
        <f>DEC!G20</f>
        <v>4</v>
      </c>
      <c r="H26" s="20">
        <f>DEC!H20</f>
        <v>875</v>
      </c>
      <c r="I26" s="20">
        <f t="shared" si="2"/>
        <v>1161</v>
      </c>
    </row>
    <row r="27" spans="1:9" ht="12.75">
      <c r="A27" s="24" t="s">
        <v>54</v>
      </c>
      <c r="B27" s="20">
        <f>JAN!B20</f>
        <v>129</v>
      </c>
      <c r="C27" s="20">
        <f>JAN!C20</f>
        <v>2</v>
      </c>
      <c r="D27" s="20">
        <f>JAN!D20</f>
        <v>0</v>
      </c>
      <c r="E27" s="20">
        <f>JAN!E20</f>
        <v>41</v>
      </c>
      <c r="F27" s="20">
        <f>JAN!F20</f>
        <v>118</v>
      </c>
      <c r="G27" s="20">
        <f>JAN!G20</f>
        <v>3</v>
      </c>
      <c r="H27" s="20">
        <f>JAN!H20</f>
        <v>867</v>
      </c>
      <c r="I27" s="20">
        <f t="shared" si="2"/>
        <v>1160</v>
      </c>
    </row>
    <row r="28" spans="1:9" ht="12.75">
      <c r="A28" s="24" t="s">
        <v>55</v>
      </c>
      <c r="B28" s="20">
        <f>FEB!B20</f>
        <v>122</v>
      </c>
      <c r="C28" s="20">
        <f>FEB!C20</f>
        <v>3</v>
      </c>
      <c r="D28" s="20">
        <f>FEB!D20</f>
        <v>0</v>
      </c>
      <c r="E28" s="20">
        <f>FEB!E20</f>
        <v>33</v>
      </c>
      <c r="F28" s="20">
        <f>FEB!F20</f>
        <v>124</v>
      </c>
      <c r="G28" s="20">
        <f>FEB!G20</f>
        <v>4</v>
      </c>
      <c r="H28" s="20">
        <f>FEB!H20</f>
        <v>868</v>
      </c>
      <c r="I28" s="20">
        <f t="shared" si="2"/>
        <v>1154</v>
      </c>
    </row>
    <row r="29" spans="1:9" ht="12.75">
      <c r="A29" s="24" t="s">
        <v>56</v>
      </c>
      <c r="B29" s="20">
        <f>MAR!B20</f>
        <v>122</v>
      </c>
      <c r="C29" s="20">
        <f>MAR!C20</f>
        <v>2</v>
      </c>
      <c r="D29" s="20">
        <f>MAR!D20</f>
        <v>0</v>
      </c>
      <c r="E29" s="20">
        <f>MAR!E20</f>
        <v>32</v>
      </c>
      <c r="F29" s="20">
        <f>MAR!F20</f>
        <v>124</v>
      </c>
      <c r="G29" s="20">
        <f>MAR!G20</f>
        <v>4</v>
      </c>
      <c r="H29" s="20">
        <f>MAR!H20</f>
        <v>860</v>
      </c>
      <c r="I29" s="20">
        <f t="shared" si="2"/>
        <v>1144</v>
      </c>
    </row>
    <row r="30" spans="1:9" ht="12.75">
      <c r="A30" s="24" t="s">
        <v>57</v>
      </c>
      <c r="B30" s="20">
        <f>APR!B20</f>
        <v>119</v>
      </c>
      <c r="C30" s="20">
        <f>APR!C20</f>
        <v>2</v>
      </c>
      <c r="D30" s="20">
        <f>APR!D20</f>
        <v>0</v>
      </c>
      <c r="E30" s="20">
        <f>APR!E20</f>
        <v>32</v>
      </c>
      <c r="F30" s="20">
        <f>APR!F20</f>
        <v>120</v>
      </c>
      <c r="G30" s="20">
        <f>APR!G20</f>
        <v>4</v>
      </c>
      <c r="H30" s="20">
        <f>APR!H20</f>
        <v>871</v>
      </c>
      <c r="I30" s="20">
        <f t="shared" si="2"/>
        <v>1148</v>
      </c>
    </row>
    <row r="31" spans="1:9" ht="12.75">
      <c r="A31" s="24" t="s">
        <v>58</v>
      </c>
      <c r="B31" s="20">
        <f>MAY!B20</f>
        <v>116</v>
      </c>
      <c r="C31" s="20">
        <f>MAY!C20</f>
        <v>1</v>
      </c>
      <c r="D31" s="20">
        <f>MAY!D20</f>
        <v>0</v>
      </c>
      <c r="E31" s="20">
        <f>MAY!E20</f>
        <v>31</v>
      </c>
      <c r="F31" s="20">
        <f>MAY!F20</f>
        <v>121</v>
      </c>
      <c r="G31" s="20">
        <f>MAY!G20</f>
        <v>5</v>
      </c>
      <c r="H31" s="20">
        <f>MAY!H20</f>
        <v>863</v>
      </c>
      <c r="I31" s="20">
        <f t="shared" si="2"/>
        <v>1137</v>
      </c>
    </row>
    <row r="32" spans="1:9" ht="12.75">
      <c r="A32" s="24" t="s">
        <v>59</v>
      </c>
      <c r="B32" s="20">
        <f>JUN!B20</f>
        <v>117</v>
      </c>
      <c r="C32" s="20">
        <f>JUN!C20</f>
        <v>1</v>
      </c>
      <c r="D32" s="20">
        <f>JUN!D20</f>
        <v>0</v>
      </c>
      <c r="E32" s="20">
        <f>JUN!E20</f>
        <v>24</v>
      </c>
      <c r="F32" s="20">
        <f>JUN!F20</f>
        <v>119</v>
      </c>
      <c r="G32" s="20">
        <f>JUN!G20</f>
        <v>5</v>
      </c>
      <c r="H32" s="20">
        <f>JUN!H20</f>
        <v>868</v>
      </c>
      <c r="I32" s="20">
        <f t="shared" si="2"/>
        <v>1134</v>
      </c>
    </row>
    <row r="33" spans="1:9" ht="12.75">
      <c r="A33" s="17" t="s">
        <v>47</v>
      </c>
      <c r="B33" s="20">
        <f aca="true" t="shared" si="3" ref="B33:I33">SUM(B21:B32)/COUNTIF(B21:B32,"&lt;&gt;0")</f>
        <v>120.66666666666667</v>
      </c>
      <c r="C33" s="20">
        <f t="shared" si="3"/>
        <v>1.9166666666666667</v>
      </c>
      <c r="D33" s="20" t="e">
        <f t="shared" si="3"/>
        <v>#DIV/0!</v>
      </c>
      <c r="E33" s="20">
        <f t="shared" si="3"/>
        <v>37.75</v>
      </c>
      <c r="F33" s="20">
        <f t="shared" si="3"/>
        <v>118.16666666666667</v>
      </c>
      <c r="G33" s="20">
        <f t="shared" si="3"/>
        <v>3.5833333333333335</v>
      </c>
      <c r="H33" s="20">
        <f t="shared" si="3"/>
        <v>851.25</v>
      </c>
      <c r="I33" s="20">
        <f t="shared" si="3"/>
        <v>1133.3333333333333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JUL!B31</f>
        <v>94072</v>
      </c>
      <c r="C37" s="20">
        <f>JUL!C31</f>
        <v>2917</v>
      </c>
      <c r="D37" s="20">
        <f>JUL!D31</f>
        <v>0</v>
      </c>
      <c r="E37" s="20">
        <f>JUL!E31</f>
        <v>12492</v>
      </c>
      <c r="F37" s="20">
        <f>JUL!F31</f>
        <v>23152</v>
      </c>
      <c r="G37" s="20">
        <f>JUL!G31</f>
        <v>628</v>
      </c>
      <c r="H37" s="20">
        <f>JUL!H31</f>
        <v>385675</v>
      </c>
      <c r="I37" s="20">
        <f aca="true" t="shared" si="4" ref="I37:I48">SUM(B37:H37)</f>
        <v>518936</v>
      </c>
    </row>
    <row r="38" spans="1:9" ht="12.75">
      <c r="A38" s="24" t="s">
        <v>49</v>
      </c>
      <c r="B38" s="20">
        <f>AUG!B31</f>
        <v>93987</v>
      </c>
      <c r="C38" s="20">
        <f>AUG!C31</f>
        <v>881</v>
      </c>
      <c r="D38" s="20">
        <f>AUG!D31</f>
        <v>0</v>
      </c>
      <c r="E38" s="20">
        <f>AUG!E31</f>
        <v>12458</v>
      </c>
      <c r="F38" s="20">
        <f>AUG!F31</f>
        <v>22902</v>
      </c>
      <c r="G38" s="20">
        <f>AUG!G31</f>
        <v>628</v>
      </c>
      <c r="H38" s="20">
        <f>AUG!H31</f>
        <v>393708</v>
      </c>
      <c r="I38" s="20">
        <f t="shared" si="4"/>
        <v>524564</v>
      </c>
    </row>
    <row r="39" spans="1:9" ht="12.75">
      <c r="A39" s="24" t="s">
        <v>50</v>
      </c>
      <c r="B39" s="20">
        <f>SEP!B31</f>
        <v>95199</v>
      </c>
      <c r="C39" s="20">
        <f>SEP!C31</f>
        <v>2154</v>
      </c>
      <c r="D39" s="20">
        <f>SEP!D31</f>
        <v>0</v>
      </c>
      <c r="E39" s="20">
        <f>SEP!E31</f>
        <v>12714</v>
      </c>
      <c r="F39" s="20">
        <f>SEP!F31</f>
        <v>23267</v>
      </c>
      <c r="G39" s="20">
        <f>SEP!G31</f>
        <v>942</v>
      </c>
      <c r="H39" s="20">
        <f>SEP!H31</f>
        <v>398568</v>
      </c>
      <c r="I39" s="20">
        <f t="shared" si="4"/>
        <v>532844</v>
      </c>
    </row>
    <row r="40" spans="1:9" ht="12.75">
      <c r="A40" s="24" t="s">
        <v>51</v>
      </c>
      <c r="B40" s="20">
        <f>OCT!B31</f>
        <v>90949</v>
      </c>
      <c r="C40" s="20">
        <f>OCT!C31</f>
        <v>2077</v>
      </c>
      <c r="D40" s="20">
        <f>OCT!D31</f>
        <v>0</v>
      </c>
      <c r="E40" s="20">
        <f>OCT!E31</f>
        <v>13422</v>
      </c>
      <c r="F40" s="20">
        <f>OCT!F31</f>
        <v>25270</v>
      </c>
      <c r="G40" s="20">
        <f>OCT!G31</f>
        <v>957</v>
      </c>
      <c r="H40" s="20">
        <f>OCT!H31</f>
        <v>427052</v>
      </c>
      <c r="I40" s="20">
        <f t="shared" si="4"/>
        <v>559727</v>
      </c>
    </row>
    <row r="41" spans="1:9" ht="12.75">
      <c r="A41" s="24" t="s">
        <v>52</v>
      </c>
      <c r="B41" s="20">
        <f>NOV!B31</f>
        <v>2050</v>
      </c>
      <c r="C41" s="20">
        <f>NOV!C31</f>
        <v>2050</v>
      </c>
      <c r="D41" s="20">
        <f>NOV!D31</f>
        <v>0</v>
      </c>
      <c r="E41" s="20">
        <f>NOV!E31</f>
        <v>13036</v>
      </c>
      <c r="F41" s="20">
        <f>NOV!F31</f>
        <v>24564</v>
      </c>
      <c r="G41" s="20">
        <f>NOV!G31</f>
        <v>1243</v>
      </c>
      <c r="H41" s="20">
        <f>NOV!H31</f>
        <v>428077</v>
      </c>
      <c r="I41" s="20">
        <f t="shared" si="4"/>
        <v>471020</v>
      </c>
    </row>
    <row r="42" spans="1:9" ht="12.75">
      <c r="A42" s="24" t="s">
        <v>53</v>
      </c>
      <c r="B42" s="20">
        <f>DEC!B31</f>
        <v>96782</v>
      </c>
      <c r="C42" s="20">
        <f>DEC!C31</f>
        <v>1539</v>
      </c>
      <c r="D42" s="20">
        <f>DEC!D31</f>
        <v>0</v>
      </c>
      <c r="E42" s="20">
        <f>DEC!E31</f>
        <v>12016</v>
      </c>
      <c r="F42" s="20">
        <f>DEC!F31</f>
        <v>24953</v>
      </c>
      <c r="G42" s="20">
        <f>DEC!G31</f>
        <v>1243</v>
      </c>
      <c r="H42" s="20">
        <f>DEC!H31</f>
        <v>426365</v>
      </c>
      <c r="I42" s="20">
        <f t="shared" si="4"/>
        <v>562898</v>
      </c>
    </row>
    <row r="43" spans="1:9" ht="12.75">
      <c r="A43" s="24" t="s">
        <v>54</v>
      </c>
      <c r="B43" s="20">
        <f>JAN!B31</f>
        <v>99491</v>
      </c>
      <c r="C43" s="20">
        <f>JAN!C31</f>
        <v>1375</v>
      </c>
      <c r="D43" s="20">
        <f>JAN!D31</f>
        <v>0</v>
      </c>
      <c r="E43" s="20">
        <f>JAN!E31</f>
        <v>11992</v>
      </c>
      <c r="F43" s="20">
        <f>JAN!F31</f>
        <v>24914</v>
      </c>
      <c r="G43" s="20">
        <f>JAN!G31</f>
        <v>957</v>
      </c>
      <c r="H43" s="20">
        <f>JAN!H31</f>
        <v>418798</v>
      </c>
      <c r="I43" s="20">
        <f t="shared" si="4"/>
        <v>557527</v>
      </c>
    </row>
    <row r="44" spans="1:9" ht="12.75">
      <c r="A44" s="24" t="s">
        <v>55</v>
      </c>
      <c r="B44" s="20">
        <f>FEB!B31</f>
        <v>94283</v>
      </c>
      <c r="C44" s="20">
        <f>FEB!C31</f>
        <v>3244</v>
      </c>
      <c r="D44" s="20">
        <f>FEB!D31</f>
        <v>0</v>
      </c>
      <c r="E44" s="20">
        <f>FEB!E31</f>
        <v>9643</v>
      </c>
      <c r="F44" s="20">
        <f>FEB!F31</f>
        <v>26554</v>
      </c>
      <c r="G44" s="20">
        <f>FEB!G31</f>
        <v>1470</v>
      </c>
      <c r="H44" s="20">
        <f>FEB!H31</f>
        <v>419347</v>
      </c>
      <c r="I44" s="20">
        <f t="shared" si="4"/>
        <v>554541</v>
      </c>
    </row>
    <row r="45" spans="1:9" ht="12.75">
      <c r="A45" s="24" t="s">
        <v>56</v>
      </c>
      <c r="B45" s="20">
        <f>MAR!B31</f>
        <v>98054</v>
      </c>
      <c r="C45" s="20">
        <f>MAR!C31</f>
        <v>1573</v>
      </c>
      <c r="D45" s="20">
        <f>MAR!D31</f>
        <v>0</v>
      </c>
      <c r="E45" s="20">
        <f>MAR!E31</f>
        <v>9365</v>
      </c>
      <c r="F45" s="20">
        <f>MAR!F31</f>
        <v>26043</v>
      </c>
      <c r="G45" s="20">
        <f>MAR!G31</f>
        <v>1470</v>
      </c>
      <c r="H45" s="20">
        <f>MAR!H31</f>
        <v>420296</v>
      </c>
      <c r="I45" s="20">
        <f t="shared" si="4"/>
        <v>556801</v>
      </c>
    </row>
    <row r="46" spans="1:9" ht="12.75">
      <c r="A46" s="24" t="s">
        <v>57</v>
      </c>
      <c r="B46" s="20">
        <f>APR!B31</f>
        <v>95775</v>
      </c>
      <c r="C46" s="20">
        <f>APR!C31</f>
        <v>2051</v>
      </c>
      <c r="D46" s="20">
        <f>APR!D31</f>
        <v>0</v>
      </c>
      <c r="E46" s="20">
        <f>APR!E31</f>
        <v>9279</v>
      </c>
      <c r="F46" s="20">
        <f>APR!F31</f>
        <v>25363</v>
      </c>
      <c r="G46" s="20">
        <f>APR!G31</f>
        <v>1470</v>
      </c>
      <c r="H46" s="20">
        <f>APR!H31</f>
        <v>425773</v>
      </c>
      <c r="I46" s="20">
        <f t="shared" si="4"/>
        <v>559711</v>
      </c>
    </row>
    <row r="47" spans="1:9" ht="12.75">
      <c r="A47" s="24" t="s">
        <v>58</v>
      </c>
      <c r="B47" s="20">
        <f>MAY!B31</f>
        <v>91544</v>
      </c>
      <c r="C47" s="20">
        <f>MAY!C31</f>
        <v>643</v>
      </c>
      <c r="D47" s="20">
        <f>MAY!D31</f>
        <v>0</v>
      </c>
      <c r="E47" s="20">
        <f>MAY!E31</f>
        <v>9050</v>
      </c>
      <c r="F47" s="20">
        <f>MAY!F31</f>
        <v>25759</v>
      </c>
      <c r="G47" s="20">
        <f>MAY!G31</f>
        <v>1756</v>
      </c>
      <c r="H47" s="20">
        <f>MAY!H31</f>
        <v>422989</v>
      </c>
      <c r="I47" s="20">
        <f t="shared" si="4"/>
        <v>551741</v>
      </c>
    </row>
    <row r="48" spans="1:9" ht="12.75">
      <c r="A48" s="24" t="s">
        <v>59</v>
      </c>
      <c r="B48" s="20">
        <f>JUN!B31</f>
        <v>92056</v>
      </c>
      <c r="C48" s="20">
        <f>JUN!C31</f>
        <v>643</v>
      </c>
      <c r="D48" s="20">
        <f>JUN!D31</f>
        <v>0</v>
      </c>
      <c r="E48" s="20">
        <f>JUN!E31</f>
        <v>6920</v>
      </c>
      <c r="F48" s="20">
        <f>JUN!F31</f>
        <v>25187</v>
      </c>
      <c r="G48" s="20">
        <f>JUN!G31</f>
        <v>1756</v>
      </c>
      <c r="H48" s="20">
        <f>JUN!H31</f>
        <v>421581</v>
      </c>
      <c r="I48" s="20">
        <f t="shared" si="4"/>
        <v>548143</v>
      </c>
    </row>
    <row r="49" spans="1:9" ht="12.75">
      <c r="A49" s="17" t="s">
        <v>47</v>
      </c>
      <c r="B49" s="20">
        <f aca="true" t="shared" si="5" ref="B49:I49">SUM(B37:B48)/COUNTIF(B37:B48,"&lt;&gt;0")</f>
        <v>87020.16666666667</v>
      </c>
      <c r="C49" s="20">
        <f t="shared" si="5"/>
        <v>1762.25</v>
      </c>
      <c r="D49" s="20" t="e">
        <f t="shared" si="5"/>
        <v>#DIV/0!</v>
      </c>
      <c r="E49" s="20">
        <f t="shared" si="5"/>
        <v>11032.25</v>
      </c>
      <c r="F49" s="20">
        <f t="shared" si="5"/>
        <v>24827.333333333332</v>
      </c>
      <c r="G49" s="20">
        <f t="shared" si="5"/>
        <v>1210</v>
      </c>
      <c r="H49" s="20">
        <f t="shared" si="5"/>
        <v>415685.75</v>
      </c>
      <c r="I49" s="20">
        <f t="shared" si="5"/>
        <v>541537.75</v>
      </c>
    </row>
    <row r="50" spans="1:9" ht="12.75">
      <c r="A50" s="17"/>
      <c r="B50" s="20"/>
      <c r="C50" s="20"/>
      <c r="D50" s="20"/>
      <c r="E50" s="20"/>
      <c r="F50" s="20"/>
      <c r="G50" s="20"/>
      <c r="H50" s="20"/>
      <c r="I50" s="20"/>
    </row>
    <row r="53" ht="12.75">
      <c r="A53" s="18" t="s">
        <v>66</v>
      </c>
    </row>
    <row r="54" ht="12.75">
      <c r="A54" s="18"/>
    </row>
    <row r="55" spans="3:13" ht="12.75">
      <c r="C55" s="44" t="s">
        <v>19</v>
      </c>
      <c r="D55" s="45"/>
      <c r="E55" s="46"/>
      <c r="G55" s="44" t="s">
        <v>23</v>
      </c>
      <c r="H55" s="45"/>
      <c r="I55" s="46"/>
      <c r="K55" s="44" t="s">
        <v>24</v>
      </c>
      <c r="L55" s="45"/>
      <c r="M55" s="46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JUL!I42</f>
        <v>1072</v>
      </c>
      <c r="D58" s="29">
        <f>JUL!I43</f>
        <v>2412</v>
      </c>
      <c r="E58" s="31">
        <f>JUL!I44</f>
        <v>2.25</v>
      </c>
      <c r="G58" s="29">
        <f>JUL!I47</f>
        <v>788</v>
      </c>
      <c r="H58" s="29">
        <f>JUL!I48</f>
        <v>1804</v>
      </c>
      <c r="I58" s="31">
        <f>JUL!I49</f>
        <v>2.2893401015228427</v>
      </c>
      <c r="K58" s="29">
        <f>JUL!I52</f>
        <v>284</v>
      </c>
      <c r="L58" s="29">
        <f>JUL!I53</f>
        <v>608</v>
      </c>
      <c r="M58" s="31">
        <f>JUL!I54</f>
        <v>2.140845070422535</v>
      </c>
    </row>
    <row r="59" spans="1:13" ht="12.75">
      <c r="A59" s="24" t="s">
        <v>49</v>
      </c>
      <c r="C59" s="29">
        <f>AUG!I42</f>
        <v>1091</v>
      </c>
      <c r="D59" s="29">
        <f>AUG!I43</f>
        <v>2440</v>
      </c>
      <c r="E59" s="31">
        <f>AUG!I44</f>
        <v>2.2364802933088908</v>
      </c>
      <c r="G59" s="29">
        <f>AUG!I47</f>
        <v>812</v>
      </c>
      <c r="H59" s="29">
        <f>AUG!I48</f>
        <v>1843</v>
      </c>
      <c r="I59" s="31">
        <f>AUG!I49</f>
        <v>2.269704433497537</v>
      </c>
      <c r="K59" s="29">
        <f>AUG!I52</f>
        <v>277</v>
      </c>
      <c r="L59" s="29">
        <f>AUG!I53</f>
        <v>597</v>
      </c>
      <c r="M59" s="31">
        <f>AUG!I54</f>
        <v>2.155234657039711</v>
      </c>
    </row>
    <row r="60" spans="1:13" ht="12.75">
      <c r="A60" s="24" t="s">
        <v>50</v>
      </c>
      <c r="C60" s="29">
        <f>SEP!I42</f>
        <v>1107</v>
      </c>
      <c r="D60" s="29">
        <f>SEP!I43</f>
        <v>2480</v>
      </c>
      <c r="E60" s="31">
        <f>SEP!I44</f>
        <v>2.2402890695573623</v>
      </c>
      <c r="G60" s="29">
        <f>SEP!I47</f>
        <v>819</v>
      </c>
      <c r="H60" s="29">
        <f>SEP!I48</f>
        <v>1867</v>
      </c>
      <c r="I60" s="31">
        <f>SEP!I49</f>
        <v>2.2796092796092795</v>
      </c>
      <c r="K60" s="29">
        <f>SEP!I52</f>
        <v>288</v>
      </c>
      <c r="L60" s="29">
        <f>SEP!I53</f>
        <v>613</v>
      </c>
      <c r="M60" s="31">
        <f>SEP!I54</f>
        <v>2.1284722222222223</v>
      </c>
    </row>
    <row r="61" spans="1:13" ht="12.75">
      <c r="A61" s="24" t="s">
        <v>51</v>
      </c>
      <c r="C61" s="29">
        <f>OCT!I42</f>
        <v>1142</v>
      </c>
      <c r="D61" s="29">
        <f>OCT!I43</f>
        <v>2537</v>
      </c>
      <c r="E61" s="31">
        <f>OCT!I44</f>
        <v>2.2215411558669</v>
      </c>
      <c r="G61" s="29">
        <f>OCT!I47</f>
        <v>859</v>
      </c>
      <c r="H61" s="29">
        <f>OCT!I48</f>
        <v>1947</v>
      </c>
      <c r="I61" s="31">
        <f>OCT!I49</f>
        <v>2.2665890570430736</v>
      </c>
      <c r="K61" s="29">
        <f>OCT!I52</f>
        <v>283</v>
      </c>
      <c r="L61" s="29">
        <f>OCT!I53</f>
        <v>590</v>
      </c>
      <c r="M61" s="31">
        <f>OCT!I54</f>
        <v>2.0848056537102475</v>
      </c>
    </row>
    <row r="62" spans="1:13" ht="12.75">
      <c r="A62" s="24" t="s">
        <v>52</v>
      </c>
      <c r="C62" s="29">
        <f>NOV!I42</f>
        <v>1150</v>
      </c>
      <c r="D62" s="29">
        <f>NOV!I43</f>
        <v>2580</v>
      </c>
      <c r="E62" s="31">
        <f>NOV!I44</f>
        <v>2.243478260869565</v>
      </c>
      <c r="G62" s="29">
        <f>NOV!I47</f>
        <v>865</v>
      </c>
      <c r="H62" s="29">
        <f>NOV!I48</f>
        <v>1969</v>
      </c>
      <c r="I62" s="31">
        <f>NOV!I49</f>
        <v>2.276300578034682</v>
      </c>
      <c r="K62" s="29">
        <f>NOV!I52</f>
        <v>285</v>
      </c>
      <c r="L62" s="29">
        <f>NOV!I53</f>
        <v>611</v>
      </c>
      <c r="M62" s="31">
        <f>NOV!I54</f>
        <v>2.143859649122807</v>
      </c>
    </row>
    <row r="63" spans="1:13" ht="12.75">
      <c r="A63" s="24" t="s">
        <v>53</v>
      </c>
      <c r="C63" s="29">
        <f>DEC!I42</f>
        <v>1161</v>
      </c>
      <c r="D63" s="29">
        <f>DEC!I43</f>
        <v>2588</v>
      </c>
      <c r="E63" s="31">
        <f>DEC!I44</f>
        <v>2.2291128337639967</v>
      </c>
      <c r="G63" s="29">
        <f>DEC!I47</f>
        <v>875</v>
      </c>
      <c r="H63" s="29">
        <f>DEC!I48</f>
        <v>1976</v>
      </c>
      <c r="I63" s="31">
        <f>DEC!I49</f>
        <v>2.2582857142857145</v>
      </c>
      <c r="K63" s="29">
        <f>DEC!I52</f>
        <v>286</v>
      </c>
      <c r="L63" s="29">
        <f>DEC!I53</f>
        <v>612</v>
      </c>
      <c r="M63" s="31">
        <f>DEC!I54</f>
        <v>2.13986013986014</v>
      </c>
    </row>
    <row r="64" spans="1:13" ht="12.75">
      <c r="A64" s="24" t="s">
        <v>54</v>
      </c>
      <c r="C64" s="29">
        <f>JAN!I42</f>
        <v>1160</v>
      </c>
      <c r="D64" s="29">
        <f>JAN!I43</f>
        <v>2587</v>
      </c>
      <c r="E64" s="31">
        <f>JAN!I44</f>
        <v>2.2301724137931034</v>
      </c>
      <c r="G64" s="29">
        <f>JAN!I47</f>
        <v>867</v>
      </c>
      <c r="H64" s="29">
        <f>JAN!I48</f>
        <v>1955</v>
      </c>
      <c r="I64" s="31">
        <f>JAN!I49</f>
        <v>2.2549019607843137</v>
      </c>
      <c r="K64" s="29">
        <f>JAN!I52</f>
        <v>293</v>
      </c>
      <c r="L64" s="29">
        <f>JAN!I53</f>
        <v>632</v>
      </c>
      <c r="M64" s="31">
        <f>JAN!I54</f>
        <v>2.156996587030717</v>
      </c>
    </row>
    <row r="65" spans="1:13" ht="12.75">
      <c r="A65" s="24" t="s">
        <v>55</v>
      </c>
      <c r="C65" s="29">
        <f>FEB!I42</f>
        <v>1154</v>
      </c>
      <c r="D65" s="29">
        <f>FEB!I43</f>
        <v>2560</v>
      </c>
      <c r="E65" s="31">
        <f>FEB!I44</f>
        <v>2.218370883882149</v>
      </c>
      <c r="G65" s="29">
        <f>FEB!I47</f>
        <v>868</v>
      </c>
      <c r="H65" s="29">
        <f>FEB!I48</f>
        <v>1944</v>
      </c>
      <c r="I65" s="31">
        <f>FEB!I49</f>
        <v>2.23963133640553</v>
      </c>
      <c r="K65" s="29">
        <f>FEB!I52</f>
        <v>286</v>
      </c>
      <c r="L65" s="29">
        <f>FEB!I53</f>
        <v>616</v>
      </c>
      <c r="M65" s="31">
        <f>FEB!I54</f>
        <v>2.1538461538461537</v>
      </c>
    </row>
    <row r="66" spans="1:13" ht="12.75">
      <c r="A66" s="24" t="s">
        <v>56</v>
      </c>
      <c r="C66" s="29">
        <f>MAR!I42</f>
        <v>1144</v>
      </c>
      <c r="D66" s="29">
        <f>MAR!I43</f>
        <v>2564</v>
      </c>
      <c r="E66" s="31">
        <f>MAR!I44</f>
        <v>2.2412587412587412</v>
      </c>
      <c r="G66" s="29">
        <f>MAR!I47</f>
        <v>860</v>
      </c>
      <c r="H66" s="29">
        <f>MAR!I48</f>
        <v>1947</v>
      </c>
      <c r="I66" s="31">
        <f>MAR!I49</f>
        <v>2.263953488372093</v>
      </c>
      <c r="K66" s="29">
        <f>MAR!I52</f>
        <v>284</v>
      </c>
      <c r="L66" s="29">
        <f>MAR!I53</f>
        <v>617</v>
      </c>
      <c r="M66" s="31">
        <f>MAR!I54</f>
        <v>2.1725352112676055</v>
      </c>
    </row>
    <row r="67" spans="1:13" ht="12.75">
      <c r="A67" s="24" t="s">
        <v>57</v>
      </c>
      <c r="C67" s="29">
        <f>APR!I42</f>
        <v>1148</v>
      </c>
      <c r="D67" s="29">
        <f>APR!I43</f>
        <v>2566</v>
      </c>
      <c r="E67" s="31">
        <f>APR!I44</f>
        <v>2.235191637630662</v>
      </c>
      <c r="G67" s="29">
        <f>APR!I47</f>
        <v>871</v>
      </c>
      <c r="H67" s="29">
        <f>APR!I48</f>
        <v>1964</v>
      </c>
      <c r="I67" s="31">
        <f>APR!I49</f>
        <v>2.2548794489093</v>
      </c>
      <c r="K67" s="29">
        <f>APR!I52</f>
        <v>277</v>
      </c>
      <c r="L67" s="29">
        <f>APR!I53</f>
        <v>602</v>
      </c>
      <c r="M67" s="31">
        <f>APR!I54</f>
        <v>2.1732851985559565</v>
      </c>
    </row>
    <row r="68" spans="1:13" ht="12.75">
      <c r="A68" s="24" t="s">
        <v>58</v>
      </c>
      <c r="C68" s="29">
        <f>MAY!I42</f>
        <v>1137</v>
      </c>
      <c r="D68" s="29">
        <f>MAY!I43</f>
        <v>2531</v>
      </c>
      <c r="E68" s="31">
        <f>MAY!I44</f>
        <v>2.226033421284081</v>
      </c>
      <c r="G68" s="29">
        <f>MAY!I47</f>
        <v>863</v>
      </c>
      <c r="H68" s="29">
        <f>MAY!I48</f>
        <v>1947</v>
      </c>
      <c r="I68" s="31">
        <f>MAY!I49</f>
        <v>2.2560834298957126</v>
      </c>
      <c r="K68" s="29">
        <f>MAY!I52</f>
        <v>274</v>
      </c>
      <c r="L68" s="29">
        <f>MAY!I53</f>
        <v>584</v>
      </c>
      <c r="M68" s="31">
        <f>MAY!I54</f>
        <v>2.1313868613138687</v>
      </c>
    </row>
    <row r="69" spans="1:13" ht="12.75">
      <c r="A69" s="24" t="s">
        <v>59</v>
      </c>
      <c r="C69" s="29">
        <f>JUN!I42</f>
        <v>1134</v>
      </c>
      <c r="D69" s="29">
        <f>JUN!I43</f>
        <v>2514</v>
      </c>
      <c r="E69" s="31">
        <f>JUN!I44</f>
        <v>2.2169312169312168</v>
      </c>
      <c r="G69" s="29">
        <f>JUN!I47</f>
        <v>868</v>
      </c>
      <c r="H69" s="29">
        <f>JUN!I48</f>
        <v>1938</v>
      </c>
      <c r="I69" s="31">
        <f>JUN!I49</f>
        <v>2.2327188940092166</v>
      </c>
      <c r="K69" s="29">
        <f>JUN!I52</f>
        <v>266</v>
      </c>
      <c r="L69" s="29">
        <f>JUN!I53</f>
        <v>576</v>
      </c>
      <c r="M69" s="31">
        <f>JUN!I54</f>
        <v>2.1654135338345863</v>
      </c>
    </row>
    <row r="70" spans="1:13" ht="12.75">
      <c r="A70" s="30" t="s">
        <v>47</v>
      </c>
      <c r="C70" s="20">
        <f>SUM(C58:C69)/COUNTIF(C58:C69,"&lt;&gt;0")</f>
        <v>1133.3333333333333</v>
      </c>
      <c r="D70" s="20">
        <f>SUM(D58:D69)/COUNTIF(D58:D69,"&lt;&gt;0")</f>
        <v>2529.9166666666665</v>
      </c>
      <c r="E70" s="31">
        <f>D70/C70</f>
        <v>2.232279411764706</v>
      </c>
      <c r="G70" s="20">
        <f>SUM(G58:G69)/COUNTIF(G58:G69,"&lt;&gt;0")</f>
        <v>851.25</v>
      </c>
      <c r="H70" s="20">
        <f>SUM(H58:H69)/COUNTIF(H58:H69,"&lt;&gt;0")</f>
        <v>1925.0833333333333</v>
      </c>
      <c r="I70" s="31">
        <f>H70/G70</f>
        <v>2.261478218306412</v>
      </c>
      <c r="K70" s="20">
        <f>SUM(K58:K69)/COUNTIF(K58:K69,"&lt;&gt;0")</f>
        <v>281.9166666666667</v>
      </c>
      <c r="L70" s="20">
        <f>SUM(L58:L69)/COUNTIF(L58:L69,"&lt;&gt;0")</f>
        <v>604.8333333333334</v>
      </c>
      <c r="M70" s="31">
        <f>L70/K70</f>
        <v>2.145433047590896</v>
      </c>
    </row>
    <row r="76" ht="12.75">
      <c r="A76" s="18" t="s">
        <v>67</v>
      </c>
    </row>
    <row r="78" spans="2:12" ht="12.75">
      <c r="B78" s="44" t="s">
        <v>43</v>
      </c>
      <c r="C78" s="45"/>
      <c r="D78" s="46"/>
      <c r="F78" s="44" t="s">
        <v>4</v>
      </c>
      <c r="G78" s="45"/>
      <c r="H78" s="46"/>
      <c r="J78" s="44" t="s">
        <v>63</v>
      </c>
      <c r="K78" s="45"/>
      <c r="L78" s="46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JUL!I61</f>
        <v>284</v>
      </c>
      <c r="C81" s="29">
        <f>JUL!I62</f>
        <v>608</v>
      </c>
      <c r="D81" s="31">
        <f>JUL!I63</f>
        <v>2.140845070422535</v>
      </c>
      <c r="F81" s="29">
        <f>JUL!I66</f>
        <v>116</v>
      </c>
      <c r="G81" s="29">
        <f>JUL!I67</f>
        <v>125</v>
      </c>
      <c r="H81" s="31">
        <f>JUL!I68</f>
        <v>1.0775862068965518</v>
      </c>
      <c r="J81" s="29">
        <f>JUL!I71</f>
        <v>122</v>
      </c>
      <c r="K81" s="29">
        <f>JUL!I72</f>
        <v>428</v>
      </c>
      <c r="L81" s="31">
        <f>JUL!I73</f>
        <v>3.5081967213114753</v>
      </c>
    </row>
    <row r="82" spans="1:12" ht="12.75">
      <c r="A82" s="24" t="s">
        <v>49</v>
      </c>
      <c r="B82" s="29">
        <f>AUG!I61</f>
        <v>279</v>
      </c>
      <c r="C82" s="29">
        <f>AUG!I62</f>
        <v>597</v>
      </c>
      <c r="D82" s="31">
        <f>AUG!I63</f>
        <v>2.139784946236559</v>
      </c>
      <c r="F82" s="29">
        <f>AUG!I66</f>
        <v>115</v>
      </c>
      <c r="G82" s="29">
        <f>AUG!I67</f>
        <v>124</v>
      </c>
      <c r="H82" s="31">
        <f>AUG!I68</f>
        <v>1.0782608695652174</v>
      </c>
      <c r="J82" s="29">
        <f>AUG!I71</f>
        <v>120</v>
      </c>
      <c r="K82" s="29">
        <f>AUG!I72</f>
        <v>425</v>
      </c>
      <c r="L82" s="31">
        <f>AUG!I73</f>
        <v>3.5416666666666665</v>
      </c>
    </row>
    <row r="83" spans="1:12" ht="12.75">
      <c r="A83" s="24" t="s">
        <v>50</v>
      </c>
      <c r="B83" s="29">
        <f>SEP!I61</f>
        <v>288</v>
      </c>
      <c r="C83" s="29">
        <f>SEP!I62</f>
        <v>613</v>
      </c>
      <c r="D83" s="31">
        <f>SEP!I63</f>
        <v>2.1284722222222223</v>
      </c>
      <c r="F83" s="29">
        <f>SEP!I66</f>
        <v>118</v>
      </c>
      <c r="G83" s="29">
        <f>SEP!I67</f>
        <v>127</v>
      </c>
      <c r="H83" s="31">
        <f>SEP!I68</f>
        <v>1.076271186440678</v>
      </c>
      <c r="J83" s="29">
        <f>SEP!I71</f>
        <v>124</v>
      </c>
      <c r="K83" s="29">
        <f>SEP!I72</f>
        <v>433</v>
      </c>
      <c r="L83" s="31">
        <f>SEP!I73</f>
        <v>3.4919354838709675</v>
      </c>
    </row>
    <row r="84" spans="1:12" ht="12.75">
      <c r="A84" s="24" t="s">
        <v>51</v>
      </c>
      <c r="B84" s="29">
        <f>OCT!I61</f>
        <v>283</v>
      </c>
      <c r="C84" s="29">
        <f>OCT!I62</f>
        <v>590</v>
      </c>
      <c r="D84" s="31">
        <f>OCT!I63</f>
        <v>2.0848056537102475</v>
      </c>
      <c r="F84" s="29">
        <f>OCT!I66</f>
        <v>120</v>
      </c>
      <c r="G84" s="29">
        <f>OCT!I67</f>
        <v>132</v>
      </c>
      <c r="H84" s="31">
        <f>OCT!I68</f>
        <v>1.1</v>
      </c>
      <c r="J84" s="29">
        <f>OCT!I71</f>
        <v>116</v>
      </c>
      <c r="K84" s="29">
        <f>OCT!I67</f>
        <v>132</v>
      </c>
      <c r="L84" s="31">
        <f>OCT!I73</f>
        <v>3.4827586206896552</v>
      </c>
    </row>
    <row r="85" spans="1:12" ht="12.75">
      <c r="A85" s="24" t="s">
        <v>52</v>
      </c>
      <c r="B85" s="29">
        <f>NOV!I61</f>
        <v>285</v>
      </c>
      <c r="C85" s="29">
        <f>NOV!I62</f>
        <v>611</v>
      </c>
      <c r="D85" s="31">
        <f>NOV!I63</f>
        <v>2.143859649122807</v>
      </c>
      <c r="F85" s="29">
        <f>NOV!I66</f>
        <v>120</v>
      </c>
      <c r="G85" s="29">
        <f>NOV!I67</f>
        <v>128</v>
      </c>
      <c r="H85" s="31">
        <f>NOV!I63</f>
        <v>2.143859649122807</v>
      </c>
      <c r="J85" s="29">
        <f>NOV!I71</f>
        <v>119</v>
      </c>
      <c r="K85" s="29">
        <f>NOV!I72</f>
        <v>428</v>
      </c>
      <c r="L85" s="31">
        <f>NOV!I73</f>
        <v>3.596638655462185</v>
      </c>
    </row>
    <row r="86" spans="1:12" ht="12.75">
      <c r="A86" s="24" t="s">
        <v>53</v>
      </c>
      <c r="B86" s="29">
        <f>DEC!I61</f>
        <v>286</v>
      </c>
      <c r="C86" s="29">
        <f>DEC!I62</f>
        <v>612</v>
      </c>
      <c r="D86" s="31">
        <f>DEC!I63</f>
        <v>2.13986013986014</v>
      </c>
      <c r="F86" s="29">
        <f>DEC!I66</f>
        <v>121</v>
      </c>
      <c r="G86" s="29">
        <f>DEC!I67</f>
        <v>129</v>
      </c>
      <c r="H86" s="31">
        <f>DEC!I63</f>
        <v>2.13986013986014</v>
      </c>
      <c r="J86" s="29">
        <f>DEC!I71</f>
        <v>122</v>
      </c>
      <c r="K86" s="29">
        <f>DEC!I72</f>
        <v>434</v>
      </c>
      <c r="L86" s="31">
        <f>DEC!I73</f>
        <v>3.557377049180328</v>
      </c>
    </row>
    <row r="87" spans="1:12" ht="12.75">
      <c r="A87" s="24" t="s">
        <v>54</v>
      </c>
      <c r="B87" s="29">
        <f>JAN!I61</f>
        <v>293</v>
      </c>
      <c r="C87" s="29">
        <f>JAN!I62</f>
        <v>632</v>
      </c>
      <c r="D87" s="31">
        <f>JAN!I63</f>
        <v>2.156996587030717</v>
      </c>
      <c r="F87" s="29">
        <f>JAN!I66</f>
        <v>121</v>
      </c>
      <c r="G87" s="29">
        <f>JAN!I67</f>
        <v>129</v>
      </c>
      <c r="H87" s="31">
        <f>JAN!I68</f>
        <v>1.0661157024793388</v>
      </c>
      <c r="J87" s="29">
        <f>JAN!I71</f>
        <v>129</v>
      </c>
      <c r="K87" s="29">
        <f>JAN!I72</f>
        <v>454</v>
      </c>
      <c r="L87" s="31">
        <f>JAN!I73</f>
        <v>3.5193798449612403</v>
      </c>
    </row>
    <row r="88" spans="1:12" ht="12.75">
      <c r="A88" s="24" t="s">
        <v>55</v>
      </c>
      <c r="B88" s="29">
        <f>FEB!I61</f>
        <v>286</v>
      </c>
      <c r="C88" s="29">
        <f>FEB!I62</f>
        <v>616</v>
      </c>
      <c r="D88" s="31">
        <f>FEB!I63</f>
        <v>2.1538461538461537</v>
      </c>
      <c r="F88" s="29">
        <f>FEB!I66</f>
        <v>128</v>
      </c>
      <c r="G88" s="29">
        <f>FEB!I67</f>
        <v>139</v>
      </c>
      <c r="H88" s="31">
        <f>FEB!I68</f>
        <v>1.0859375</v>
      </c>
      <c r="J88" s="29">
        <f>FEB!I71</f>
        <v>122</v>
      </c>
      <c r="K88" s="29">
        <f>FEB!I72</f>
        <v>428</v>
      </c>
      <c r="L88" s="31">
        <f>FEB!I73</f>
        <v>3.5081967213114753</v>
      </c>
    </row>
    <row r="89" spans="1:12" ht="12.75">
      <c r="A89" s="24" t="s">
        <v>56</v>
      </c>
      <c r="B89" s="29">
        <f>MAR!I61</f>
        <v>284</v>
      </c>
      <c r="C89" s="29">
        <f>MAR!I62</f>
        <v>617</v>
      </c>
      <c r="D89" s="31">
        <f>MAR!I63</f>
        <v>2.1725352112676055</v>
      </c>
      <c r="F89" s="29">
        <f>MAR!I66</f>
        <v>128</v>
      </c>
      <c r="G89" s="29">
        <f>MAR!I67</f>
        <v>138</v>
      </c>
      <c r="H89" s="31">
        <f>MAR!I68</f>
        <v>1.078125</v>
      </c>
      <c r="J89" s="29">
        <f>MAR!I71</f>
        <v>122</v>
      </c>
      <c r="K89" s="29">
        <f>MAR!I72</f>
        <v>439</v>
      </c>
      <c r="L89" s="31">
        <f>MAR!I73</f>
        <v>3.598360655737705</v>
      </c>
    </row>
    <row r="90" spans="1:12" ht="12.75">
      <c r="A90" s="24" t="s">
        <v>57</v>
      </c>
      <c r="B90" s="29">
        <f>APR!I61</f>
        <v>277</v>
      </c>
      <c r="C90" s="29">
        <f>APR!I62</f>
        <v>602</v>
      </c>
      <c r="D90" s="31">
        <f>APR!I63</f>
        <v>2.1732851985559565</v>
      </c>
      <c r="F90" s="29">
        <f>APR!I66</f>
        <v>124</v>
      </c>
      <c r="G90" s="29">
        <f>APR!I67</f>
        <v>133</v>
      </c>
      <c r="H90" s="31">
        <f>APR!I68</f>
        <v>1.0725806451612903</v>
      </c>
      <c r="J90" s="29">
        <f>APR!I71</f>
        <v>119</v>
      </c>
      <c r="K90" s="29">
        <f>APR!I72</f>
        <v>427</v>
      </c>
      <c r="L90" s="31">
        <f>APR!I73</f>
        <v>3.588235294117647</v>
      </c>
    </row>
    <row r="91" spans="1:12" ht="12.75">
      <c r="A91" s="24" t="s">
        <v>58</v>
      </c>
      <c r="B91" s="29">
        <f>MAY!I61</f>
        <v>274</v>
      </c>
      <c r="C91" s="29">
        <f>MAY!I62</f>
        <v>584</v>
      </c>
      <c r="D91" s="31">
        <f>MAY!I63</f>
        <v>2.1313868613138687</v>
      </c>
      <c r="F91" s="29">
        <f>MAY!I66</f>
        <v>126</v>
      </c>
      <c r="G91" s="29">
        <f>MAY!I67</f>
        <v>135</v>
      </c>
      <c r="H91" s="31">
        <f>MAY!I68</f>
        <v>1.0714285714285714</v>
      </c>
      <c r="J91" s="29">
        <f>MAY!I71</f>
        <v>116</v>
      </c>
      <c r="K91" s="29">
        <f>MAY!I72</f>
        <v>415</v>
      </c>
      <c r="L91" s="31">
        <f>MAY!I73</f>
        <v>3.5775862068965516</v>
      </c>
    </row>
    <row r="92" spans="1:12" ht="12.75">
      <c r="A92" s="24" t="s">
        <v>59</v>
      </c>
      <c r="B92" s="29">
        <f>JUN!I61</f>
        <v>266</v>
      </c>
      <c r="C92" s="29">
        <f>JUN!I62</f>
        <v>576</v>
      </c>
      <c r="D92" s="31">
        <f>JUN!I63</f>
        <v>2.1654135338345863</v>
      </c>
      <c r="F92" s="29">
        <f>JUN!I66</f>
        <v>124</v>
      </c>
      <c r="G92" s="29">
        <f>JUN!I67</f>
        <v>133</v>
      </c>
      <c r="H92" s="31">
        <f>JUN!I68</f>
        <v>1.0725806451612903</v>
      </c>
      <c r="J92" s="29">
        <f>JUN!I71</f>
        <v>117</v>
      </c>
      <c r="K92" s="29">
        <f>JUN!I72</f>
        <v>416</v>
      </c>
      <c r="L92" s="31">
        <f>JUN!I73</f>
        <v>3.5555555555555554</v>
      </c>
    </row>
    <row r="93" spans="1:12" ht="12.75">
      <c r="A93" s="30" t="s">
        <v>47</v>
      </c>
      <c r="B93" s="20">
        <f>SUM(B81:B92)/COUNTIF(B81:B92,"&lt;&gt;0")</f>
        <v>282.0833333333333</v>
      </c>
      <c r="C93" s="20">
        <f>SUM(C81:C92)/COUNTIF(C81:C92,"&lt;&gt;0")</f>
        <v>604.8333333333334</v>
      </c>
      <c r="D93" s="31">
        <f>C93/B93</f>
        <v>2.144165435745938</v>
      </c>
      <c r="F93" s="20">
        <f>SUM(F81:F92)/COUNTIF(F81:F92,"&lt;&gt;0")</f>
        <v>121.75</v>
      </c>
      <c r="G93" s="20">
        <f>SUM(G81:G92)/COUNTIF(G81:G92,"&lt;&gt;0")</f>
        <v>131</v>
      </c>
      <c r="H93" s="31">
        <f>G93/F93</f>
        <v>1.0759753593429158</v>
      </c>
      <c r="J93" s="20">
        <f>SUM(J81:J92)/COUNTIF(J81:J92,"&lt;&gt;0")</f>
        <v>120.66666666666667</v>
      </c>
      <c r="K93" s="20">
        <f>SUM(K81:K92)/COUNTIF(K81:K92,"&lt;&gt;0")</f>
        <v>404.9166666666667</v>
      </c>
      <c r="L93" s="31">
        <f>K93/J93</f>
        <v>3.3556629834254146</v>
      </c>
    </row>
    <row r="97" spans="2:12" ht="12.75">
      <c r="B97" s="44" t="s">
        <v>62</v>
      </c>
      <c r="C97" s="45"/>
      <c r="D97" s="46"/>
      <c r="F97" s="44" t="s">
        <v>2</v>
      </c>
      <c r="G97" s="45"/>
      <c r="H97" s="46"/>
      <c r="J97" s="44" t="s">
        <v>61</v>
      </c>
      <c r="K97" s="45"/>
      <c r="L97" s="46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JUL!I76</f>
        <v>3</v>
      </c>
      <c r="C100" s="29">
        <f>JUL!I77</f>
        <v>11</v>
      </c>
      <c r="D100" s="31">
        <f>JUL!I78</f>
        <v>3.6666666666666665</v>
      </c>
      <c r="F100" s="29">
        <f>JUL!I81</f>
        <v>43</v>
      </c>
      <c r="G100" s="29">
        <f>JUL!I82</f>
        <v>44</v>
      </c>
      <c r="H100" s="31">
        <f>JUL!I83</f>
        <v>1.0232558139534884</v>
      </c>
      <c r="J100" s="29">
        <f>JUL!I86</f>
        <v>0</v>
      </c>
      <c r="K100" s="29">
        <f>JUL!I87</f>
        <v>0</v>
      </c>
      <c r="L100" s="31" t="e">
        <f>JUL!I88</f>
        <v>#DIV/0!</v>
      </c>
    </row>
    <row r="101" spans="1:12" ht="12.75">
      <c r="A101" s="24" t="s">
        <v>49</v>
      </c>
      <c r="B101" s="29">
        <f>AUG!I76</f>
        <v>1</v>
      </c>
      <c r="C101" s="29">
        <f>AUG!I77</f>
        <v>4</v>
      </c>
      <c r="D101" s="31">
        <f>AUG!I78</f>
        <v>4</v>
      </c>
      <c r="F101" s="29">
        <f>AUG!I81</f>
        <v>43</v>
      </c>
      <c r="G101" s="29">
        <f>AUG!I82</f>
        <v>44</v>
      </c>
      <c r="H101" s="31">
        <f>AUG!I83</f>
        <v>1.0232558139534884</v>
      </c>
      <c r="J101" s="29">
        <f>AUG!I86</f>
        <v>0</v>
      </c>
      <c r="K101" s="29">
        <f>AUG!I87</f>
        <v>0</v>
      </c>
      <c r="L101" s="31" t="e">
        <f>AUG!I88</f>
        <v>#DIV/0!</v>
      </c>
    </row>
    <row r="102" spans="1:12" ht="12.75">
      <c r="A102" s="24" t="s">
        <v>50</v>
      </c>
      <c r="B102" s="29">
        <f>SEP!I76</f>
        <v>2</v>
      </c>
      <c r="C102" s="29">
        <f>SEP!I77</f>
        <v>8</v>
      </c>
      <c r="D102" s="31">
        <f>SEP!I78</f>
        <v>4</v>
      </c>
      <c r="F102" s="29">
        <f>SEP!I81</f>
        <v>44</v>
      </c>
      <c r="G102" s="29">
        <f>SEP!I82</f>
        <v>45</v>
      </c>
      <c r="H102" s="31">
        <f>SEP!I83</f>
        <v>1.0227272727272727</v>
      </c>
      <c r="J102" s="29">
        <f>SEP!I86</f>
        <v>0</v>
      </c>
      <c r="K102" s="29">
        <f>SEP!I87</f>
        <v>0</v>
      </c>
      <c r="L102" s="31" t="e">
        <f>SEP!I88</f>
        <v>#DIV/0!</v>
      </c>
    </row>
    <row r="103" spans="1:12" ht="12.75">
      <c r="A103" s="24" t="s">
        <v>51</v>
      </c>
      <c r="B103" s="29">
        <f>OCT!I76</f>
        <v>2</v>
      </c>
      <c r="C103" s="29">
        <f>OCT!I77</f>
        <v>8</v>
      </c>
      <c r="D103" s="31">
        <f>OCT!I78</f>
        <v>4</v>
      </c>
      <c r="F103" s="29">
        <f>OCT!I81</f>
        <v>45</v>
      </c>
      <c r="G103" s="29">
        <f>OCT!I82</f>
        <v>46</v>
      </c>
      <c r="H103" s="31">
        <f>OCT!I83</f>
        <v>1.0222222222222221</v>
      </c>
      <c r="J103" s="29">
        <f>OCT!I86</f>
        <v>0</v>
      </c>
      <c r="K103" s="29">
        <f>OCT!I87</f>
        <v>0</v>
      </c>
      <c r="L103" s="31" t="e">
        <f>OCT!I88</f>
        <v>#DIV/0!</v>
      </c>
    </row>
    <row r="104" spans="1:12" ht="12.75">
      <c r="A104" s="24" t="s">
        <v>52</v>
      </c>
      <c r="B104" s="29">
        <f>NOV!I76</f>
        <v>2</v>
      </c>
      <c r="C104" s="29">
        <f>NOV!I77</f>
        <v>10</v>
      </c>
      <c r="D104" s="31">
        <f>NOV!I78</f>
        <v>5</v>
      </c>
      <c r="F104" s="29">
        <f>NOV!I81</f>
        <v>44</v>
      </c>
      <c r="G104" s="29">
        <f>NOV!I82</f>
        <v>45</v>
      </c>
      <c r="H104" s="31">
        <f>NOV!I83</f>
        <v>1.0227272727272727</v>
      </c>
      <c r="J104" s="29">
        <f>NOV!I86</f>
        <v>0</v>
      </c>
      <c r="K104" s="29">
        <f>NOV!I87</f>
        <v>0</v>
      </c>
      <c r="L104" s="31" t="e">
        <f>NOV!I88</f>
        <v>#DIV/0!</v>
      </c>
    </row>
    <row r="105" spans="1:12" ht="12.75">
      <c r="A105" s="24" t="s">
        <v>53</v>
      </c>
      <c r="B105" s="29">
        <f>DEC!I76</f>
        <v>2</v>
      </c>
      <c r="C105" s="29">
        <f>DEC!I77</f>
        <v>8</v>
      </c>
      <c r="D105" s="31">
        <f>DEC!I78</f>
        <v>4</v>
      </c>
      <c r="F105" s="29">
        <f>DEC!I81</f>
        <v>41</v>
      </c>
      <c r="G105" s="29">
        <f>DEC!I82</f>
        <v>41</v>
      </c>
      <c r="H105" s="31">
        <f>DEC!I83</f>
        <v>1</v>
      </c>
      <c r="J105" s="29">
        <f>DEC!I86</f>
        <v>0</v>
      </c>
      <c r="K105" s="29">
        <f>DEC!I87</f>
        <v>0</v>
      </c>
      <c r="L105" s="31" t="e">
        <f>DEC!I88</f>
        <v>#DIV/0!</v>
      </c>
    </row>
    <row r="106" spans="1:12" ht="12.75">
      <c r="A106" s="24" t="s">
        <v>54</v>
      </c>
      <c r="B106" s="29">
        <f>JAN!I76</f>
        <v>2</v>
      </c>
      <c r="C106" s="29">
        <f>JAN!I77</f>
        <v>8</v>
      </c>
      <c r="D106" s="31">
        <f>JAN!I78</f>
        <v>4</v>
      </c>
      <c r="F106" s="29">
        <f>JAN!I81</f>
        <v>41</v>
      </c>
      <c r="G106" s="29">
        <f>JAN!I82</f>
        <v>41</v>
      </c>
      <c r="H106" s="31">
        <f>JAN!I83</f>
        <v>1</v>
      </c>
      <c r="J106" s="29">
        <f>JAN!I86</f>
        <v>0</v>
      </c>
      <c r="K106" s="29">
        <f>JAN!I87</f>
        <v>0</v>
      </c>
      <c r="L106" s="31" t="e">
        <f>JAN!I88</f>
        <v>#DIV/0!</v>
      </c>
    </row>
    <row r="107" spans="1:12" ht="12.75">
      <c r="A107" s="24" t="s">
        <v>55</v>
      </c>
      <c r="B107" s="29">
        <f>FEB!I76</f>
        <v>3</v>
      </c>
      <c r="C107" s="29">
        <f>FEB!I77</f>
        <v>16</v>
      </c>
      <c r="D107" s="31">
        <f>FEB!I78</f>
        <v>5.333333333333333</v>
      </c>
      <c r="F107" s="29">
        <f>FEB!I81</f>
        <v>33</v>
      </c>
      <c r="G107" s="29">
        <f>FEB!I82</f>
        <v>33</v>
      </c>
      <c r="H107" s="31">
        <f>FEB!I83</f>
        <v>1</v>
      </c>
      <c r="J107" s="29">
        <f>FEB!I86</f>
        <v>0</v>
      </c>
      <c r="K107" s="29">
        <f>FEB!I87</f>
        <v>0</v>
      </c>
      <c r="L107" s="31" t="e">
        <f>FEB!I88</f>
        <v>#DIV/0!</v>
      </c>
    </row>
    <row r="108" spans="1:12" ht="12.75">
      <c r="A108" s="24" t="s">
        <v>56</v>
      </c>
      <c r="B108" s="29">
        <f>MAR!I76</f>
        <v>2</v>
      </c>
      <c r="C108" s="29">
        <f>MAR!I77</f>
        <v>8</v>
      </c>
      <c r="D108" s="31">
        <f>MAR!I78</f>
        <v>4</v>
      </c>
      <c r="F108" s="29">
        <f>MAR!I81</f>
        <v>32</v>
      </c>
      <c r="G108" s="29">
        <f>MAR!I82</f>
        <v>32</v>
      </c>
      <c r="H108" s="31">
        <f>MAR!I83</f>
        <v>1</v>
      </c>
      <c r="J108" s="29">
        <f>MAR!I86</f>
        <v>0</v>
      </c>
      <c r="K108" s="29">
        <f>MAR!I87</f>
        <v>0</v>
      </c>
      <c r="L108" s="31" t="e">
        <f>MAR!I88</f>
        <v>#DIV/0!</v>
      </c>
    </row>
    <row r="109" spans="1:12" ht="12.75">
      <c r="A109" s="24" t="s">
        <v>57</v>
      </c>
      <c r="B109" s="29">
        <f>APR!I76</f>
        <v>2</v>
      </c>
      <c r="C109" s="29">
        <f>APR!I77</f>
        <v>10</v>
      </c>
      <c r="D109" s="31">
        <f>APR!I78</f>
        <v>5</v>
      </c>
      <c r="F109" s="29">
        <f>APR!I81</f>
        <v>32</v>
      </c>
      <c r="G109" s="29">
        <f>APR!I82</f>
        <v>32</v>
      </c>
      <c r="H109" s="31">
        <f>APR!I83</f>
        <v>1</v>
      </c>
      <c r="J109" s="29">
        <f>APR!I86</f>
        <v>0</v>
      </c>
      <c r="K109" s="29">
        <f>APR!I87</f>
        <v>0</v>
      </c>
      <c r="L109" s="31" t="e">
        <f>APR!I88</f>
        <v>#DIV/0!</v>
      </c>
    </row>
    <row r="110" spans="1:12" ht="12.75">
      <c r="A110" s="24" t="s">
        <v>58</v>
      </c>
      <c r="B110" s="29">
        <f>MAY!I76</f>
        <v>1</v>
      </c>
      <c r="C110" s="29">
        <f>MAY!I77</f>
        <v>3</v>
      </c>
      <c r="D110" s="31">
        <f>MAY!I78</f>
        <v>3</v>
      </c>
      <c r="F110" s="29">
        <f>MAY!I81</f>
        <v>31</v>
      </c>
      <c r="G110" s="29">
        <f>MAY!I82</f>
        <v>31</v>
      </c>
      <c r="H110" s="31">
        <f>MAY!I83</f>
        <v>1</v>
      </c>
      <c r="J110" s="29">
        <f>MAY!I86</f>
        <v>0</v>
      </c>
      <c r="K110" s="29">
        <f>MAY!I87</f>
        <v>0</v>
      </c>
      <c r="L110" s="31" t="e">
        <f>MAY!I88</f>
        <v>#DIV/0!</v>
      </c>
    </row>
    <row r="111" spans="1:12" ht="12.75">
      <c r="A111" s="24" t="s">
        <v>59</v>
      </c>
      <c r="B111" s="29">
        <f>JUN!I76</f>
        <v>1</v>
      </c>
      <c r="C111" s="29">
        <f>JUN!I77</f>
        <v>3</v>
      </c>
      <c r="D111" s="31">
        <f>JUN!I78</f>
        <v>3</v>
      </c>
      <c r="F111" s="29">
        <f>JUN!I81</f>
        <v>24</v>
      </c>
      <c r="G111" s="29">
        <f>JUN!I82</f>
        <v>24</v>
      </c>
      <c r="H111" s="31">
        <f>JUN!I83</f>
        <v>1</v>
      </c>
      <c r="J111" s="29">
        <f>JUN!I86</f>
        <v>0</v>
      </c>
      <c r="K111" s="29">
        <f>JUN!I87</f>
        <v>0</v>
      </c>
      <c r="L111" s="31" t="e">
        <f>JUN!I88</f>
        <v>#DIV/0!</v>
      </c>
    </row>
    <row r="112" spans="1:12" ht="12.75">
      <c r="A112" s="30" t="s">
        <v>47</v>
      </c>
      <c r="B112" s="20">
        <f>SUM(B100:B111)/COUNTIF(B100:B111,"&lt;&gt;0")</f>
        <v>1.9166666666666667</v>
      </c>
      <c r="C112" s="20">
        <f>SUM(C100:C111)/COUNTIF(C100:C111,"&lt;&gt;0")</f>
        <v>8.083333333333334</v>
      </c>
      <c r="D112" s="31">
        <f>C112/B112</f>
        <v>4.217391304347826</v>
      </c>
      <c r="F112" s="20">
        <f>SUM(F100:F111)/COUNTIF(F100:F111,"&lt;&gt;0")</f>
        <v>37.75</v>
      </c>
      <c r="G112" s="20">
        <f>SUM(G100:G111)/COUNTIF(G100:G111,"&lt;&gt;0")</f>
        <v>38.166666666666664</v>
      </c>
      <c r="H112" s="31">
        <f>G112/F112</f>
        <v>1.0110375275938188</v>
      </c>
      <c r="J112" s="20" t="e">
        <f>SUM(J100:J111)/COUNTIF(J100:J111,"&lt;&gt;0")</f>
        <v>#DIV/0!</v>
      </c>
      <c r="K112" s="20" t="e">
        <f>SUM(K100:K111)/COUNTIF(K100:K111,"&lt;&gt;0")</f>
        <v>#DIV/0!</v>
      </c>
      <c r="L112" s="31" t="e">
        <f>K112/J112</f>
        <v>#DIV/0!</v>
      </c>
    </row>
    <row r="116" ht="12.75">
      <c r="A116" s="18" t="s">
        <v>79</v>
      </c>
    </row>
    <row r="117" ht="12.75">
      <c r="A117" s="18"/>
    </row>
    <row r="118" spans="2:12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5"/>
      <c r="L118" s="46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JUL!C119</f>
        <v>385675</v>
      </c>
      <c r="C122" s="29">
        <f>JUL!E119</f>
        <v>788</v>
      </c>
      <c r="D122" s="31">
        <f>JUL!F119</f>
        <v>489.4352791878173</v>
      </c>
      <c r="E122" s="29">
        <f>JUL!G119</f>
        <v>1804</v>
      </c>
      <c r="F122" s="31">
        <f>JUL!H119</f>
        <v>213.78880266075387</v>
      </c>
      <c r="H122" s="29">
        <f>JUL!C120</f>
        <v>133261</v>
      </c>
      <c r="I122" s="29">
        <f>JUL!E120</f>
        <v>284</v>
      </c>
      <c r="J122" s="31">
        <f>JUL!F120</f>
        <v>469.2288732394366</v>
      </c>
      <c r="K122" s="29">
        <f>JUL!G120</f>
        <v>608</v>
      </c>
      <c r="L122" s="31">
        <f>JUL!H120</f>
        <v>219.17927631578948</v>
      </c>
    </row>
    <row r="123" spans="1:12" ht="12.75">
      <c r="A123" s="24" t="s">
        <v>49</v>
      </c>
      <c r="B123" s="29">
        <f>AUG!C119</f>
        <v>393708</v>
      </c>
      <c r="C123" s="29">
        <f>AUG!E119</f>
        <v>812</v>
      </c>
      <c r="D123" s="31">
        <f>AUG!F119</f>
        <v>484.86206896551727</v>
      </c>
      <c r="E123" s="29">
        <f>AUG!G119</f>
        <v>1843</v>
      </c>
      <c r="F123" s="31">
        <f>AUG!H119</f>
        <v>213.6234400434075</v>
      </c>
      <c r="H123" s="29">
        <f>AUG!C120</f>
        <v>130856</v>
      </c>
      <c r="I123" s="29">
        <f>AUG!E120</f>
        <v>279</v>
      </c>
      <c r="J123" s="31">
        <f>AUG!F120</f>
        <v>469.0179211469534</v>
      </c>
      <c r="K123" s="29">
        <f>AUG!G120</f>
        <v>597</v>
      </c>
      <c r="L123" s="31">
        <f>AUG!H120</f>
        <v>219.1892797319933</v>
      </c>
    </row>
    <row r="124" spans="1:12" ht="12.75">
      <c r="A124" s="24" t="s">
        <v>50</v>
      </c>
      <c r="B124" s="29">
        <f>SEP!C119</f>
        <v>398568</v>
      </c>
      <c r="C124" s="29">
        <f>SEP!E119</f>
        <v>819</v>
      </c>
      <c r="D124" s="31">
        <f>SEP!F119</f>
        <v>486.65201465201466</v>
      </c>
      <c r="E124" s="29">
        <f>SEP!G119</f>
        <v>1867</v>
      </c>
      <c r="F124" s="31">
        <f>SEP!H119</f>
        <v>213.48044991965722</v>
      </c>
      <c r="H124" s="29">
        <f>SEP!C120</f>
        <v>134276</v>
      </c>
      <c r="I124" s="29">
        <f>SEP!E120</f>
        <v>288</v>
      </c>
      <c r="J124" s="31">
        <f>SEP!F120</f>
        <v>466.2361111111111</v>
      </c>
      <c r="K124" s="29">
        <f>SEP!G120</f>
        <v>613</v>
      </c>
      <c r="L124" s="31">
        <f>SEP!H120</f>
        <v>219.047308319739</v>
      </c>
    </row>
    <row r="125" spans="1:12" ht="12.75">
      <c r="A125" s="24" t="s">
        <v>51</v>
      </c>
      <c r="B125" s="29">
        <f>OCT!C119</f>
        <v>427052</v>
      </c>
      <c r="C125" s="29">
        <f>OCT!E119</f>
        <v>859</v>
      </c>
      <c r="D125" s="31">
        <f>OCT!F119</f>
        <v>497.1501746216531</v>
      </c>
      <c r="E125" s="29">
        <f>OCT!G119</f>
        <v>1947</v>
      </c>
      <c r="F125" s="31">
        <f>OCT!H119</f>
        <v>219.33846944016435</v>
      </c>
      <c r="H125" s="29">
        <f>OCT!C120</f>
        <v>132675</v>
      </c>
      <c r="I125" s="29">
        <f>OCT!E120</f>
        <v>283</v>
      </c>
      <c r="J125" s="31">
        <f>OCT!F120</f>
        <v>468.81625441696116</v>
      </c>
      <c r="K125" s="29">
        <f>OCT!G120</f>
        <v>590</v>
      </c>
      <c r="L125" s="31">
        <f>OCT!H120</f>
        <v>224.8728813559322</v>
      </c>
    </row>
    <row r="126" spans="1:12" ht="12.75">
      <c r="A126" s="24" t="s">
        <v>52</v>
      </c>
      <c r="B126" s="29">
        <f>NOV!C119</f>
        <v>428077</v>
      </c>
      <c r="C126" s="29">
        <f>NOV!E119</f>
        <v>865</v>
      </c>
      <c r="D126" s="31">
        <f>NOV!F119</f>
        <v>494.88670520231216</v>
      </c>
      <c r="E126" s="29">
        <f>NOV!G119</f>
        <v>1969</v>
      </c>
      <c r="F126" s="31">
        <f>NOV!H119</f>
        <v>217.40832910106653</v>
      </c>
      <c r="H126" s="29">
        <f>NOV!C120</f>
        <v>42943</v>
      </c>
      <c r="I126" s="29">
        <f>NOV!E120</f>
        <v>285</v>
      </c>
      <c r="J126" s="31">
        <f>NOV!F120</f>
        <v>150.67719298245615</v>
      </c>
      <c r="K126" s="29">
        <f>NOV!G120</f>
        <v>611</v>
      </c>
      <c r="L126" s="31">
        <f>NOV!H120</f>
        <v>70.28314238952537</v>
      </c>
    </row>
    <row r="127" spans="1:12" ht="12.75">
      <c r="A127" s="24" t="s">
        <v>53</v>
      </c>
      <c r="B127" s="29">
        <f>DEC!C119</f>
        <v>426365</v>
      </c>
      <c r="C127" s="29">
        <f>DEC!E119</f>
        <v>875</v>
      </c>
      <c r="D127" s="31">
        <f>DEC!F119</f>
        <v>487.2742857142857</v>
      </c>
      <c r="E127" s="29">
        <f>DEC!G119</f>
        <v>1976</v>
      </c>
      <c r="F127" s="31">
        <f>DEC!H119</f>
        <v>215.77176113360323</v>
      </c>
      <c r="H127" s="29">
        <f>DEC!C119</f>
        <v>426365</v>
      </c>
      <c r="I127" s="29">
        <f>DEC!E119</f>
        <v>875</v>
      </c>
      <c r="J127" s="31">
        <f>DEC!F120</f>
        <v>477.3881118881119</v>
      </c>
      <c r="K127" s="29">
        <f>DEC!G120</f>
        <v>612</v>
      </c>
      <c r="L127" s="31">
        <f>DEC!H120</f>
        <v>223.09313725490196</v>
      </c>
    </row>
    <row r="128" spans="1:12" ht="12.75">
      <c r="A128" s="24" t="s">
        <v>54</v>
      </c>
      <c r="B128" s="29">
        <f>JAN!C119</f>
        <v>418798</v>
      </c>
      <c r="C128" s="29">
        <f>JAN!E119</f>
        <v>867</v>
      </c>
      <c r="D128" s="31">
        <f>JAN!F119</f>
        <v>483.04267589388695</v>
      </c>
      <c r="E128" s="29">
        <f>JAN!G119</f>
        <v>1955</v>
      </c>
      <c r="F128" s="31">
        <f>JAN!H119</f>
        <v>214.21892583120206</v>
      </c>
      <c r="H128" s="29">
        <f>JAN!C120</f>
        <v>138729</v>
      </c>
      <c r="I128" s="29">
        <f>JAN!E120</f>
        <v>293</v>
      </c>
      <c r="J128" s="31">
        <f>JAN!F120</f>
        <v>473.4778156996587</v>
      </c>
      <c r="K128" s="29">
        <f>JAN!G120</f>
        <v>632</v>
      </c>
      <c r="L128" s="31">
        <f>JAN!H120</f>
        <v>219.50791139240508</v>
      </c>
    </row>
    <row r="129" spans="1:12" ht="12.75">
      <c r="A129" s="24" t="s">
        <v>55</v>
      </c>
      <c r="B129" s="29">
        <f>FEB!C119</f>
        <v>419347</v>
      </c>
      <c r="C129" s="29">
        <f>FEB!E119</f>
        <v>868</v>
      </c>
      <c r="D129" s="31">
        <f>FEB!F119</f>
        <v>483.11866359447004</v>
      </c>
      <c r="E129" s="29">
        <f>FEB!G119</f>
        <v>1944</v>
      </c>
      <c r="F129" s="31">
        <f>FEB!H119</f>
        <v>215.71347736625515</v>
      </c>
      <c r="H129" s="29">
        <f>FEB!C120</f>
        <v>135194</v>
      </c>
      <c r="I129" s="29">
        <f>FEB!E120</f>
        <v>286</v>
      </c>
      <c r="J129" s="31">
        <f>FEB!F120</f>
        <v>472.7062937062937</v>
      </c>
      <c r="K129" s="29">
        <f>FEB!G120</f>
        <v>616</v>
      </c>
      <c r="L129" s="31">
        <f>FEB!H120</f>
        <v>219.4707792207792</v>
      </c>
    </row>
    <row r="130" spans="1:12" ht="12.75">
      <c r="A130" s="24" t="s">
        <v>56</v>
      </c>
      <c r="B130" s="29">
        <f>MAR!C1119</f>
        <v>0</v>
      </c>
      <c r="C130" s="29">
        <f>MAR!E119</f>
        <v>860</v>
      </c>
      <c r="D130" s="31">
        <f>MAR!F119</f>
        <v>488.71627906976744</v>
      </c>
      <c r="E130" s="29">
        <f>MAR!G119</f>
        <v>1947</v>
      </c>
      <c r="F130" s="31">
        <f>MAR!H119</f>
        <v>215.86851566512584</v>
      </c>
      <c r="H130" s="29">
        <f>MAR!C120</f>
        <v>136505</v>
      </c>
      <c r="I130" s="29">
        <f>MAR!E120</f>
        <v>284</v>
      </c>
      <c r="J130" s="31">
        <f>MAR!F120</f>
        <v>480.65140845070425</v>
      </c>
      <c r="K130" s="29">
        <f>MAR!G120</f>
        <v>617</v>
      </c>
      <c r="L130" s="31">
        <f>MAR!H120</f>
        <v>221.23987034035656</v>
      </c>
    </row>
    <row r="131" spans="1:12" ht="12.75">
      <c r="A131" s="24" t="s">
        <v>57</v>
      </c>
      <c r="B131" s="29">
        <f>APR!C119</f>
        <v>425773</v>
      </c>
      <c r="C131" s="29">
        <f>APR!E119</f>
        <v>871</v>
      </c>
      <c r="D131" s="31">
        <f>APR!F119</f>
        <v>488.8323765786452</v>
      </c>
      <c r="E131" s="29">
        <f>APR!G119</f>
        <v>1964</v>
      </c>
      <c r="F131" s="31">
        <f>APR!H119</f>
        <v>216.78869653767822</v>
      </c>
      <c r="H131" s="29">
        <f>APR!C120</f>
        <v>133938</v>
      </c>
      <c r="I131" s="29">
        <f>APR!E120</f>
        <v>277</v>
      </c>
      <c r="J131" s="31">
        <f>APR!F120</f>
        <v>483.53068592057764</v>
      </c>
      <c r="K131" s="29">
        <f>APR!G120</f>
        <v>602</v>
      </c>
      <c r="L131" s="31">
        <f>APR!H120</f>
        <v>222.48837209302326</v>
      </c>
    </row>
    <row r="132" spans="1:12" ht="12.75">
      <c r="A132" s="24" t="s">
        <v>58</v>
      </c>
      <c r="B132" s="29">
        <f>MAY!C119</f>
        <v>422989</v>
      </c>
      <c r="C132" s="29">
        <f>MAY!E119</f>
        <v>863</v>
      </c>
      <c r="D132" s="31">
        <f>MAY!F119</f>
        <v>490.13789107763614</v>
      </c>
      <c r="E132" s="29">
        <f>MAY!G119</f>
        <v>1947</v>
      </c>
      <c r="F132" s="31">
        <f>MAY!H119</f>
        <v>217.25166923472008</v>
      </c>
      <c r="H132" s="29">
        <f>MAY!C120</f>
        <v>128752</v>
      </c>
      <c r="I132" s="29">
        <f>MAY!E120</f>
        <v>274</v>
      </c>
      <c r="J132" s="31">
        <f>MAY!F120</f>
        <v>469.8978102189781</v>
      </c>
      <c r="K132" s="29">
        <f>MAY!G120</f>
        <v>584</v>
      </c>
      <c r="L132" s="31">
        <f>MAY!H120</f>
        <v>220.46575342465752</v>
      </c>
    </row>
    <row r="133" spans="1:12" ht="12.75">
      <c r="A133" s="24" t="s">
        <v>59</v>
      </c>
      <c r="B133" s="29">
        <f>JUN!C119</f>
        <v>421581</v>
      </c>
      <c r="C133" s="29">
        <f>JUN!E119</f>
        <v>868</v>
      </c>
      <c r="D133" s="31">
        <f>JUN!F119</f>
        <v>485.69239631336404</v>
      </c>
      <c r="E133" s="29">
        <f>JUN!G119</f>
        <v>1938</v>
      </c>
      <c r="F133" s="31">
        <f>JUN!H119</f>
        <v>217.53405572755418</v>
      </c>
      <c r="H133" s="29">
        <f>JUN!C120</f>
        <v>126562</v>
      </c>
      <c r="I133" s="29">
        <f>JUN!E120</f>
        <v>266</v>
      </c>
      <c r="J133" s="31">
        <f>JUN!F120</f>
        <v>475.796992481203</v>
      </c>
      <c r="K133" s="29">
        <f>JUN!G120</f>
        <v>576</v>
      </c>
      <c r="L133" s="31">
        <f>JUN!H120</f>
        <v>219.72569444444446</v>
      </c>
    </row>
    <row r="134" spans="1:12" ht="12.75">
      <c r="A134" s="30" t="s">
        <v>47</v>
      </c>
      <c r="B134" s="20">
        <f>SUM(B122:B133)/COUNTIF(B122:B133,"&lt;&gt;0")</f>
        <v>415266.63636363635</v>
      </c>
      <c r="C134" s="20">
        <f>SUM(C122:C133)/COUNTIF(C122:C133,"&lt;&gt;0")</f>
        <v>851.25</v>
      </c>
      <c r="D134" s="31">
        <f>B134/C134</f>
        <v>487.83158456814846</v>
      </c>
      <c r="E134" s="29">
        <f>SUM(E122:E133)/COUNTIF(E122:E133,"&lt;&gt;0")</f>
        <v>1925.0833333333333</v>
      </c>
      <c r="F134" s="31">
        <f>B134/E134</f>
        <v>215.7135897304721</v>
      </c>
      <c r="H134" s="20">
        <f>SUM(H122:H133)/COUNTIF(H122:H133,"&lt;&gt;0")</f>
        <v>150004.66666666666</v>
      </c>
      <c r="I134" s="20">
        <f>SUM(I122:I133)/COUNTIF(I122:I133,"&lt;&gt;0")</f>
        <v>331.1666666666667</v>
      </c>
      <c r="J134" s="31">
        <f>H134/I134</f>
        <v>452.9582284851534</v>
      </c>
      <c r="K134" s="29">
        <f>SUM(K122:K133)/COUNTIF(K122:K133,"&lt;&gt;0")</f>
        <v>604.8333333333334</v>
      </c>
      <c r="L134" s="31">
        <f>H134/K134</f>
        <v>248.00992008817852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JUL!J130</f>
        <v>133261</v>
      </c>
      <c r="D142" s="29">
        <f>JUL!J131</f>
        <v>23780</v>
      </c>
      <c r="E142" s="29">
        <f>JUL!J132</f>
        <v>94072</v>
      </c>
      <c r="F142" s="29">
        <f>JUL!J133</f>
        <v>2917</v>
      </c>
      <c r="G142" s="29">
        <f>JUL!J134</f>
        <v>12492</v>
      </c>
      <c r="H142" s="29">
        <f>JUL!J135</f>
        <v>0</v>
      </c>
    </row>
    <row r="143" spans="1:8" ht="12.75">
      <c r="A143" s="24" t="s">
        <v>49</v>
      </c>
      <c r="C143" s="29">
        <f>AUG!J130</f>
        <v>130856</v>
      </c>
      <c r="D143" s="29">
        <f>AUG!J131</f>
        <v>23530</v>
      </c>
      <c r="E143" s="29">
        <f>AUG!J132</f>
        <v>93987</v>
      </c>
      <c r="F143" s="29">
        <f>AUG!J133</f>
        <v>881</v>
      </c>
      <c r="G143" s="29">
        <f>AUG!J134</f>
        <v>12458</v>
      </c>
      <c r="H143" s="29">
        <f>AUG!J135</f>
        <v>0</v>
      </c>
    </row>
    <row r="144" spans="1:8" ht="12.75">
      <c r="A144" s="24" t="s">
        <v>50</v>
      </c>
      <c r="C144" s="29">
        <f>SEP!J130</f>
        <v>134276</v>
      </c>
      <c r="D144" s="29">
        <f>SEP!J131</f>
        <v>24209</v>
      </c>
      <c r="E144" s="29">
        <f>SEP!J132</f>
        <v>95199</v>
      </c>
      <c r="F144" s="29">
        <f>SEP!J133</f>
        <v>2154</v>
      </c>
      <c r="G144" s="29">
        <f>SEP!J134</f>
        <v>12714</v>
      </c>
      <c r="H144" s="29">
        <f>SEP!J135</f>
        <v>0</v>
      </c>
    </row>
    <row r="145" spans="1:8" ht="12.75">
      <c r="A145" s="24" t="s">
        <v>51</v>
      </c>
      <c r="C145" s="29">
        <f>OCT!J130</f>
        <v>132675</v>
      </c>
      <c r="D145" s="29">
        <f>OCT!J131</f>
        <v>26227</v>
      </c>
      <c r="E145" s="29">
        <f>OCT!J132</f>
        <v>90949</v>
      </c>
      <c r="F145" s="29">
        <f>OCT!J133</f>
        <v>2077</v>
      </c>
      <c r="G145" s="29">
        <f>OCT!J134</f>
        <v>13422</v>
      </c>
      <c r="H145" s="29">
        <f>OCT!J135</f>
        <v>0</v>
      </c>
    </row>
    <row r="146" spans="1:8" ht="12.75">
      <c r="A146" s="24" t="s">
        <v>52</v>
      </c>
      <c r="C146" s="29">
        <f>NOV!J130</f>
        <v>42943</v>
      </c>
      <c r="D146" s="29">
        <f>NOV!J131</f>
        <v>25807</v>
      </c>
      <c r="E146" s="29">
        <f>NOV!J132</f>
        <v>2050</v>
      </c>
      <c r="F146" s="29">
        <f>NOV!J133</f>
        <v>2050</v>
      </c>
      <c r="G146" s="29">
        <f>NOV!J134</f>
        <v>13036</v>
      </c>
      <c r="H146" s="29">
        <f>NOV!J135</f>
        <v>0</v>
      </c>
    </row>
    <row r="147" spans="1:8" ht="12.75">
      <c r="A147" s="24" t="s">
        <v>53</v>
      </c>
      <c r="C147" s="29">
        <f>DEC!J130</f>
        <v>136533</v>
      </c>
      <c r="D147" s="29">
        <f>DEC!J131</f>
        <v>26196</v>
      </c>
      <c r="E147" s="29">
        <f>DEC!J132</f>
        <v>96782</v>
      </c>
      <c r="F147" s="29">
        <f>DEC!J133</f>
        <v>1539</v>
      </c>
      <c r="G147" s="29">
        <f>DEC!J134</f>
        <v>12016</v>
      </c>
      <c r="H147" s="29">
        <f>DEC!J135</f>
        <v>0</v>
      </c>
    </row>
    <row r="148" spans="1:8" ht="12.75">
      <c r="A148" s="24" t="s">
        <v>54</v>
      </c>
      <c r="C148" s="29">
        <f>JAN!J130</f>
        <v>138729</v>
      </c>
      <c r="D148" s="29">
        <f>JAN!J131</f>
        <v>25871</v>
      </c>
      <c r="E148" s="29">
        <f>JAN!J132</f>
        <v>99491</v>
      </c>
      <c r="F148" s="29">
        <f>JAN!J133</f>
        <v>1375</v>
      </c>
      <c r="G148" s="29">
        <f>JAN!J134</f>
        <v>11992</v>
      </c>
      <c r="H148" s="29">
        <f>JAN!J135</f>
        <v>0</v>
      </c>
    </row>
    <row r="149" spans="1:8" ht="12.75">
      <c r="A149" s="24" t="s">
        <v>55</v>
      </c>
      <c r="C149" s="29">
        <f>FEB!J130</f>
        <v>135194</v>
      </c>
      <c r="D149" s="29">
        <f>FEB!J131</f>
        <v>28024</v>
      </c>
      <c r="E149" s="29">
        <f>FEB!J132</f>
        <v>94283</v>
      </c>
      <c r="F149" s="29">
        <f>FEB!J133</f>
        <v>3244</v>
      </c>
      <c r="G149" s="29">
        <f>FEB!J134</f>
        <v>9643</v>
      </c>
      <c r="H149" s="29">
        <f>FEB!J135</f>
        <v>0</v>
      </c>
    </row>
    <row r="150" spans="1:8" ht="12.75">
      <c r="A150" s="24" t="s">
        <v>56</v>
      </c>
      <c r="C150" s="29">
        <f>MAR!J130</f>
        <v>136505</v>
      </c>
      <c r="D150" s="29">
        <f>MAR!J131</f>
        <v>27513</v>
      </c>
      <c r="E150" s="29">
        <f>MAR!J132</f>
        <v>98054</v>
      </c>
      <c r="F150" s="29">
        <f>MAR!J133</f>
        <v>1573</v>
      </c>
      <c r="G150" s="29">
        <f>MAR!J134</f>
        <v>9365</v>
      </c>
      <c r="H150" s="29">
        <f>MAR!J135</f>
        <v>0</v>
      </c>
    </row>
    <row r="151" spans="1:8" ht="12.75">
      <c r="A151" s="24" t="s">
        <v>57</v>
      </c>
      <c r="C151" s="29">
        <f>APR!J130</f>
        <v>133938</v>
      </c>
      <c r="D151" s="29">
        <f>APR!J131</f>
        <v>26833</v>
      </c>
      <c r="E151" s="29">
        <f>APR!J132</f>
        <v>95775</v>
      </c>
      <c r="F151" s="29">
        <f>APR!GJ33</f>
        <v>0</v>
      </c>
      <c r="G151" s="29">
        <f>APR!J134</f>
        <v>9279</v>
      </c>
      <c r="H151" s="29">
        <f>APR!J135</f>
        <v>0</v>
      </c>
    </row>
    <row r="152" spans="1:8" ht="12.75">
      <c r="A152" s="24" t="s">
        <v>58</v>
      </c>
      <c r="C152" s="29">
        <f>MAY!J130</f>
        <v>128752</v>
      </c>
      <c r="D152" s="29">
        <f>MAY!J131</f>
        <v>27515</v>
      </c>
      <c r="E152" s="29">
        <f>MAY!J132</f>
        <v>91544</v>
      </c>
      <c r="F152" s="29">
        <f>MAY!J133</f>
        <v>643</v>
      </c>
      <c r="G152" s="29">
        <f>MAY!J134</f>
        <v>9050</v>
      </c>
      <c r="H152" s="29">
        <f>MAY!J135</f>
        <v>0</v>
      </c>
    </row>
    <row r="153" spans="1:8" ht="12.75">
      <c r="A153" s="24" t="s">
        <v>59</v>
      </c>
      <c r="C153" s="29">
        <f>JUN!J130</f>
        <v>126562</v>
      </c>
      <c r="D153" s="29">
        <f>JUN!J131</f>
        <v>26943</v>
      </c>
      <c r="E153" s="29">
        <f>JUN!J132</f>
        <v>92056</v>
      </c>
      <c r="F153" s="29">
        <f>JUN!J133</f>
        <v>643</v>
      </c>
      <c r="G153" s="29">
        <f>JUN!J134</f>
        <v>6920</v>
      </c>
      <c r="H153" s="29">
        <f>JUN!J135</f>
        <v>0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125852</v>
      </c>
      <c r="D154" s="34">
        <f t="shared" si="6"/>
        <v>26037.333333333332</v>
      </c>
      <c r="E154" s="34">
        <f t="shared" si="6"/>
        <v>87020.16666666667</v>
      </c>
      <c r="F154" s="34">
        <f t="shared" si="6"/>
        <v>1736</v>
      </c>
      <c r="G154" s="34">
        <f t="shared" si="6"/>
        <v>11032.25</v>
      </c>
      <c r="H154" s="34" t="e">
        <f t="shared" si="6"/>
        <v>#DIV/0!</v>
      </c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0">
      <selection activeCell="F23" sqref="F23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JUL!B10</f>
        <v>56</v>
      </c>
      <c r="C5" s="20">
        <f>JUL!C10</f>
        <v>0</v>
      </c>
      <c r="D5" s="20">
        <f>JUL!D10</f>
        <v>0</v>
      </c>
      <c r="E5" s="20">
        <f>JUL!E10</f>
        <v>6</v>
      </c>
      <c r="F5" s="20">
        <f>JUL!F10</f>
        <v>27</v>
      </c>
      <c r="G5" s="20">
        <f>JUL!G10</f>
        <v>1</v>
      </c>
      <c r="H5" s="20">
        <f>JUL!H10</f>
        <v>282</v>
      </c>
      <c r="I5" s="20">
        <f aca="true" t="shared" si="0" ref="I5:I16">SUM(B5:H5)</f>
        <v>372</v>
      </c>
    </row>
    <row r="6" spans="1:9" ht="12.75">
      <c r="A6" s="24" t="s">
        <v>49</v>
      </c>
      <c r="B6" s="20">
        <f>AUG!B10</f>
        <v>57</v>
      </c>
      <c r="C6" s="20">
        <f>AUG!C10</f>
        <v>2</v>
      </c>
      <c r="D6" s="20">
        <f>AUG!D10</f>
        <v>0</v>
      </c>
      <c r="E6" s="20">
        <f>AUG!E10</f>
        <v>6</v>
      </c>
      <c r="F6" s="20">
        <f>AUG!F10</f>
        <v>27</v>
      </c>
      <c r="G6" s="20">
        <f>AUG!G10</f>
        <v>1</v>
      </c>
      <c r="H6" s="20">
        <f>AUG!H10</f>
        <v>295</v>
      </c>
      <c r="I6" s="20">
        <f t="shared" si="0"/>
        <v>388</v>
      </c>
    </row>
    <row r="7" spans="1:9" ht="12.75">
      <c r="A7" s="24" t="s">
        <v>50</v>
      </c>
      <c r="B7" s="20">
        <f>SEP!B10</f>
        <v>51</v>
      </c>
      <c r="C7" s="20">
        <f>SEP!C10</f>
        <v>0</v>
      </c>
      <c r="D7" s="20">
        <f>SEP!D10</f>
        <v>0</v>
      </c>
      <c r="E7" s="20">
        <f>SEP!E10</f>
        <v>6</v>
      </c>
      <c r="F7" s="20">
        <f>SEP!F10</f>
        <v>23</v>
      </c>
      <c r="G7" s="20">
        <f>SEP!G10</f>
        <v>1</v>
      </c>
      <c r="H7" s="20">
        <f>SEP!H10</f>
        <v>293</v>
      </c>
      <c r="I7" s="20">
        <f t="shared" si="0"/>
        <v>374</v>
      </c>
    </row>
    <row r="8" spans="1:9" ht="12.75">
      <c r="A8" s="24" t="s">
        <v>51</v>
      </c>
      <c r="B8" s="20">
        <f>OCT!B10</f>
        <v>56</v>
      </c>
      <c r="C8" s="20">
        <f>OCT!C10</f>
        <v>3</v>
      </c>
      <c r="D8" s="20">
        <f>OCT!D10</f>
        <v>0</v>
      </c>
      <c r="E8" s="20">
        <f>OCT!E10</f>
        <v>7</v>
      </c>
      <c r="F8" s="20">
        <f>OCT!F10</f>
        <v>23</v>
      </c>
      <c r="G8" s="20">
        <f>OCT!G10</f>
        <v>1</v>
      </c>
      <c r="H8" s="20">
        <f>OCT!H10</f>
        <v>271</v>
      </c>
      <c r="I8" s="20">
        <f t="shared" si="0"/>
        <v>361</v>
      </c>
    </row>
    <row r="9" spans="1:9" ht="12.75">
      <c r="A9" s="24" t="s">
        <v>52</v>
      </c>
      <c r="B9" s="20">
        <f>NOV!B10</f>
        <v>52</v>
      </c>
      <c r="C9" s="20">
        <f>NOV!C10</f>
        <v>3</v>
      </c>
      <c r="D9" s="20">
        <f>NOV!D10</f>
        <v>0</v>
      </c>
      <c r="E9" s="20">
        <f>NOV!E10</f>
        <v>8</v>
      </c>
      <c r="F9" s="20">
        <f>NOV!F10</f>
        <v>24</v>
      </c>
      <c r="G9" s="20">
        <f>NOV!G10</f>
        <v>0</v>
      </c>
      <c r="H9" s="20">
        <f>NOV!H10</f>
        <v>273</v>
      </c>
      <c r="I9" s="20">
        <f t="shared" si="0"/>
        <v>360</v>
      </c>
    </row>
    <row r="10" spans="1:9" ht="12.75">
      <c r="A10" s="24" t="s">
        <v>53</v>
      </c>
      <c r="B10" s="20">
        <f>DEC!B10</f>
        <v>51</v>
      </c>
      <c r="C10" s="20">
        <f>DEC!C10</f>
        <v>0</v>
      </c>
      <c r="D10" s="20">
        <f>DEC!D10</f>
        <v>0</v>
      </c>
      <c r="E10" s="20">
        <f>DEC!E10</f>
        <v>9</v>
      </c>
      <c r="F10" s="20">
        <f>DEC!F10</f>
        <v>24</v>
      </c>
      <c r="G10" s="20">
        <f>DEC!G10</f>
        <v>0</v>
      </c>
      <c r="H10" s="20">
        <f>DEC!H10</f>
        <v>275</v>
      </c>
      <c r="I10" s="20">
        <f t="shared" si="0"/>
        <v>359</v>
      </c>
    </row>
    <row r="11" spans="1:9" ht="12.75">
      <c r="A11" s="24" t="s">
        <v>54</v>
      </c>
      <c r="B11" s="20">
        <f>JAN!B10</f>
        <v>47</v>
      </c>
      <c r="C11" s="20">
        <f>JAN!C10</f>
        <v>0</v>
      </c>
      <c r="D11" s="20">
        <f>JAN!D10</f>
        <v>0</v>
      </c>
      <c r="E11" s="20">
        <f>JAN!E10</f>
        <v>7</v>
      </c>
      <c r="F11" s="20">
        <f>JAN!F10</f>
        <v>24</v>
      </c>
      <c r="G11" s="20">
        <f>JAN!G10</f>
        <v>1</v>
      </c>
      <c r="H11" s="20">
        <f>JAN!H10</f>
        <v>280</v>
      </c>
      <c r="I11" s="20">
        <f t="shared" si="0"/>
        <v>359</v>
      </c>
    </row>
    <row r="12" spans="1:9" ht="12.75">
      <c r="A12" s="24" t="s">
        <v>55</v>
      </c>
      <c r="B12" s="20">
        <f>FEB!B10</f>
        <v>44</v>
      </c>
      <c r="C12" s="20">
        <f>FEB!C10</f>
        <v>4</v>
      </c>
      <c r="D12" s="20">
        <f>FEB!D10</f>
        <v>0</v>
      </c>
      <c r="E12" s="20">
        <f>FEB!E10</f>
        <v>8</v>
      </c>
      <c r="F12" s="20">
        <f>FEB!F10</f>
        <v>22</v>
      </c>
      <c r="G12" s="20">
        <f>FEB!G10</f>
        <v>2</v>
      </c>
      <c r="H12" s="20">
        <f>FEB!H10</f>
        <v>272</v>
      </c>
      <c r="I12" s="20">
        <f t="shared" si="0"/>
        <v>352</v>
      </c>
    </row>
    <row r="13" spans="1:9" ht="12.75">
      <c r="A13" s="24" t="s">
        <v>56</v>
      </c>
      <c r="B13" s="20">
        <f>MAR!B10</f>
        <v>39</v>
      </c>
      <c r="C13" s="20">
        <f>MAR!C10</f>
        <v>0</v>
      </c>
      <c r="D13" s="20">
        <f>MAR!D10</f>
        <v>0</v>
      </c>
      <c r="E13" s="20">
        <f>MAR!E10</f>
        <v>9</v>
      </c>
      <c r="F13" s="20">
        <f>MAR!F10</f>
        <v>23</v>
      </c>
      <c r="G13" s="20">
        <f>MAR!G10</f>
        <v>2</v>
      </c>
      <c r="H13" s="20">
        <f>MAR!H10</f>
        <v>270</v>
      </c>
      <c r="I13" s="20">
        <f t="shared" si="0"/>
        <v>343</v>
      </c>
    </row>
    <row r="14" spans="1:9" ht="12.75">
      <c r="A14" s="24" t="s">
        <v>57</v>
      </c>
      <c r="B14" s="20">
        <f>APR!B10</f>
        <v>39</v>
      </c>
      <c r="C14" s="20">
        <f>APR!C10</f>
        <v>0</v>
      </c>
      <c r="D14" s="20">
        <f>APR!D10</f>
        <v>0</v>
      </c>
      <c r="E14" s="20">
        <f>APR!E10</f>
        <v>10</v>
      </c>
      <c r="F14" s="20">
        <f>APR!F10</f>
        <v>23</v>
      </c>
      <c r="G14" s="20">
        <f>APR!G10</f>
        <v>2</v>
      </c>
      <c r="H14" s="20">
        <f>APR!H10</f>
        <v>264</v>
      </c>
      <c r="I14" s="20">
        <f t="shared" si="0"/>
        <v>338</v>
      </c>
    </row>
    <row r="15" spans="1:9" ht="12.75">
      <c r="A15" s="24" t="s">
        <v>58</v>
      </c>
      <c r="B15" s="20">
        <f>MAY!B10</f>
        <v>35</v>
      </c>
      <c r="C15" s="20">
        <f>MAY!C10</f>
        <v>0</v>
      </c>
      <c r="D15" s="20">
        <f>MAY!D10</f>
        <v>0</v>
      </c>
      <c r="E15" s="20">
        <f>MAY!E10</f>
        <v>11</v>
      </c>
      <c r="F15" s="20">
        <f>MAY!F10</f>
        <v>23</v>
      </c>
      <c r="G15" s="20">
        <f>MAY!G10</f>
        <v>2</v>
      </c>
      <c r="H15" s="20">
        <f>MAY!H10</f>
        <v>257</v>
      </c>
      <c r="I15" s="20">
        <f t="shared" si="0"/>
        <v>328</v>
      </c>
    </row>
    <row r="16" spans="1:9" ht="12.75">
      <c r="A16" s="24" t="s">
        <v>59</v>
      </c>
      <c r="B16" s="20">
        <f>JUN!B10</f>
        <v>34</v>
      </c>
      <c r="C16" s="20">
        <f>JUN!C10</f>
        <v>0</v>
      </c>
      <c r="D16" s="20">
        <f>JUN!D10</f>
        <v>0</v>
      </c>
      <c r="E16" s="20">
        <f>JUN!E10</f>
        <v>10</v>
      </c>
      <c r="F16" s="20">
        <f>JUN!F10</f>
        <v>23</v>
      </c>
      <c r="G16" s="20">
        <f>JUN!G10</f>
        <v>2</v>
      </c>
      <c r="H16" s="20">
        <f>JUN!H10</f>
        <v>263</v>
      </c>
      <c r="I16" s="20">
        <f t="shared" si="0"/>
        <v>332</v>
      </c>
    </row>
    <row r="17" spans="1:9" ht="12.75">
      <c r="A17" s="17" t="s">
        <v>47</v>
      </c>
      <c r="B17" s="20">
        <f>SUM(B5:B16)/COUNTIF(B5:B16,"&lt;&gt;0")</f>
        <v>46.75</v>
      </c>
      <c r="C17" s="20">
        <f aca="true" t="shared" si="1" ref="C17:I17">SUM(C5:C16)/COUNTIF(C5:C16,"&lt;&gt;0")</f>
        <v>3</v>
      </c>
      <c r="D17" s="20" t="e">
        <f t="shared" si="1"/>
        <v>#DIV/0!</v>
      </c>
      <c r="E17" s="20">
        <f t="shared" si="1"/>
        <v>8.083333333333334</v>
      </c>
      <c r="F17" s="20">
        <f t="shared" si="1"/>
        <v>23.833333333333332</v>
      </c>
      <c r="G17" s="20">
        <f t="shared" si="1"/>
        <v>1.5</v>
      </c>
      <c r="H17" s="20">
        <f t="shared" si="1"/>
        <v>274.5833333333333</v>
      </c>
      <c r="I17" s="20">
        <f t="shared" si="1"/>
        <v>355.5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JUL!B21</f>
        <v>17</v>
      </c>
      <c r="C21" s="23">
        <f>JUL!C21</f>
        <v>0</v>
      </c>
      <c r="D21" s="23">
        <f>JUL!D21</f>
        <v>0</v>
      </c>
      <c r="E21" s="23">
        <f>JUL!E21</f>
        <v>6</v>
      </c>
      <c r="F21" s="23">
        <f>JUL!F21</f>
        <v>26</v>
      </c>
      <c r="G21" s="23">
        <f>JUL!G21</f>
        <v>1</v>
      </c>
      <c r="H21" s="23">
        <f>JUL!H21</f>
        <v>132</v>
      </c>
      <c r="I21" s="20">
        <f aca="true" t="shared" si="2" ref="I21:I32">SUM(B21:H21)</f>
        <v>182</v>
      </c>
    </row>
    <row r="22" spans="1:9" ht="12.75">
      <c r="A22" s="24" t="s">
        <v>49</v>
      </c>
      <c r="B22" s="23">
        <f>AUG!B21</f>
        <v>17</v>
      </c>
      <c r="C22" s="23">
        <f>AUG!C21</f>
        <v>1</v>
      </c>
      <c r="D22" s="23">
        <f>AUG!D21</f>
        <v>0</v>
      </c>
      <c r="E22" s="23">
        <f>AUG!E21</f>
        <v>6</v>
      </c>
      <c r="F22" s="23">
        <f>AUG!F21</f>
        <v>26</v>
      </c>
      <c r="G22" s="23">
        <f>AUG!G21</f>
        <v>1</v>
      </c>
      <c r="H22" s="23">
        <f>AUG!H21</f>
        <v>139</v>
      </c>
      <c r="I22" s="20">
        <f t="shared" si="2"/>
        <v>190</v>
      </c>
    </row>
    <row r="23" spans="1:9" ht="12.75">
      <c r="A23" s="24" t="s">
        <v>50</v>
      </c>
      <c r="B23" s="23">
        <f>SEP!B21</f>
        <v>15</v>
      </c>
      <c r="C23" s="23">
        <f>SEP!C21</f>
        <v>0</v>
      </c>
      <c r="D23" s="23">
        <f>SEP!D21</f>
        <v>0</v>
      </c>
      <c r="E23" s="23">
        <f>SEP!E21</f>
        <v>6</v>
      </c>
      <c r="F23" s="23">
        <f>SEP!F21</f>
        <v>22</v>
      </c>
      <c r="G23" s="23">
        <f>SEP!G21</f>
        <v>1</v>
      </c>
      <c r="H23" s="23">
        <f>SEP!H21</f>
        <v>138</v>
      </c>
      <c r="I23" s="20">
        <f t="shared" si="2"/>
        <v>182</v>
      </c>
    </row>
    <row r="24" spans="1:9" ht="12.75">
      <c r="A24" s="24" t="s">
        <v>51</v>
      </c>
      <c r="B24" s="23">
        <f>OCT!B21</f>
        <v>17</v>
      </c>
      <c r="C24" s="23">
        <f>OCT!C21</f>
        <v>1</v>
      </c>
      <c r="D24" s="23">
        <f>OCT!D21</f>
        <v>0</v>
      </c>
      <c r="E24" s="23">
        <f>OCT!E21</f>
        <v>7</v>
      </c>
      <c r="F24" s="23">
        <f>OCT!F21</f>
        <v>22</v>
      </c>
      <c r="G24" s="23">
        <f>OCT!G21</f>
        <v>1</v>
      </c>
      <c r="H24" s="23">
        <f>OCT!H21</f>
        <v>128</v>
      </c>
      <c r="I24" s="20">
        <f t="shared" si="2"/>
        <v>176</v>
      </c>
    </row>
    <row r="25" spans="1:9" ht="12.75">
      <c r="A25" s="24" t="s">
        <v>52</v>
      </c>
      <c r="B25" s="20">
        <f>NOV!B21</f>
        <v>17</v>
      </c>
      <c r="C25" s="20">
        <f>NOV!C21</f>
        <v>1</v>
      </c>
      <c r="D25" s="20">
        <f>NOV!D21</f>
        <v>0</v>
      </c>
      <c r="E25" s="20">
        <f>NOV!E21</f>
        <v>8</v>
      </c>
      <c r="F25" s="20">
        <f>NOV!F21</f>
        <v>23</v>
      </c>
      <c r="G25" s="20">
        <f>NOV!G21</f>
        <v>0</v>
      </c>
      <c r="H25" s="20">
        <f>NOV!H21</f>
        <v>126</v>
      </c>
      <c r="I25" s="20">
        <f t="shared" si="2"/>
        <v>175</v>
      </c>
    </row>
    <row r="26" spans="1:9" ht="12.75">
      <c r="A26" s="24" t="s">
        <v>53</v>
      </c>
      <c r="B26" s="20">
        <f>DEC!B21</f>
        <v>18</v>
      </c>
      <c r="C26" s="20">
        <f>DEC!C21</f>
        <v>0</v>
      </c>
      <c r="D26" s="20">
        <f>DEC!D21</f>
        <v>0</v>
      </c>
      <c r="E26" s="20">
        <f>DEC!E21</f>
        <v>9</v>
      </c>
      <c r="F26" s="20">
        <f>DEC!F21</f>
        <v>23</v>
      </c>
      <c r="G26" s="20">
        <f>DEC!G21</f>
        <v>0</v>
      </c>
      <c r="H26" s="20">
        <f>DEC!H21</f>
        <v>125</v>
      </c>
      <c r="I26" s="20">
        <f t="shared" si="2"/>
        <v>175</v>
      </c>
    </row>
    <row r="27" spans="1:9" ht="12.75">
      <c r="A27" s="24" t="s">
        <v>54</v>
      </c>
      <c r="B27" s="20">
        <f>JAN!B21</f>
        <v>15</v>
      </c>
      <c r="C27" s="20">
        <f>JAN!C21</f>
        <v>0</v>
      </c>
      <c r="D27" s="20">
        <f>JAN!D21</f>
        <v>0</v>
      </c>
      <c r="E27" s="20">
        <f>JAN!E21</f>
        <v>7</v>
      </c>
      <c r="F27" s="20">
        <f>JAN!F21</f>
        <v>23</v>
      </c>
      <c r="G27" s="20">
        <f>JAN!G21</f>
        <v>1</v>
      </c>
      <c r="H27" s="20">
        <f>JAN!H21</f>
        <v>130</v>
      </c>
      <c r="I27" s="20">
        <f t="shared" si="2"/>
        <v>176</v>
      </c>
    </row>
    <row r="28" spans="1:9" ht="12.75">
      <c r="A28" s="24" t="s">
        <v>55</v>
      </c>
      <c r="B28" s="20">
        <f>FEB!B21</f>
        <v>14</v>
      </c>
      <c r="C28" s="20">
        <f>FEB!C21</f>
        <v>1</v>
      </c>
      <c r="D28" s="20">
        <f>FEB!D21</f>
        <v>0</v>
      </c>
      <c r="E28" s="20">
        <f>FEB!E21</f>
        <v>8</v>
      </c>
      <c r="F28" s="20">
        <f>FEB!F21</f>
        <v>21</v>
      </c>
      <c r="G28" s="20">
        <f>FEB!G21</f>
        <v>2</v>
      </c>
      <c r="H28" s="20">
        <f>FEB!H21</f>
        <v>127</v>
      </c>
      <c r="I28" s="20">
        <f t="shared" si="2"/>
        <v>173</v>
      </c>
    </row>
    <row r="29" spans="1:9" ht="12.75">
      <c r="A29" s="24" t="s">
        <v>56</v>
      </c>
      <c r="B29" s="20">
        <f>MAR!B21</f>
        <v>12</v>
      </c>
      <c r="C29" s="20">
        <f>MAR!C21</f>
        <v>0</v>
      </c>
      <c r="D29" s="20">
        <f>MAR!D21</f>
        <v>0</v>
      </c>
      <c r="E29" s="20">
        <f>MAR!E21</f>
        <v>9</v>
      </c>
      <c r="F29" s="20">
        <f>MAR!F21</f>
        <v>22</v>
      </c>
      <c r="G29" s="20">
        <f>MAR!G21</f>
        <v>2</v>
      </c>
      <c r="H29" s="20">
        <f>MAR!H21</f>
        <v>126</v>
      </c>
      <c r="I29" s="20">
        <f t="shared" si="2"/>
        <v>171</v>
      </c>
    </row>
    <row r="30" spans="1:9" ht="12.75">
      <c r="A30" s="24" t="s">
        <v>57</v>
      </c>
      <c r="B30" s="20">
        <f>APR!B21</f>
        <v>12</v>
      </c>
      <c r="C30" s="20">
        <f>APR!C21</f>
        <v>0</v>
      </c>
      <c r="D30" s="20">
        <f>APR!D21</f>
        <v>0</v>
      </c>
      <c r="E30" s="20">
        <f>APR!E21</f>
        <v>10</v>
      </c>
      <c r="F30" s="20">
        <f>APR!F21</f>
        <v>22</v>
      </c>
      <c r="G30" s="20">
        <f>APR!G21</f>
        <v>2</v>
      </c>
      <c r="H30" s="20">
        <f>APR!H21</f>
        <v>122</v>
      </c>
      <c r="I30" s="20">
        <f t="shared" si="2"/>
        <v>168</v>
      </c>
    </row>
    <row r="31" spans="1:9" ht="12.75">
      <c r="A31" s="24" t="s">
        <v>58</v>
      </c>
      <c r="B31" s="20">
        <f>MAY!B21</f>
        <v>10</v>
      </c>
      <c r="C31" s="20">
        <f>MAY!C21</f>
        <v>0</v>
      </c>
      <c r="D31" s="20">
        <f>MAY!D21</f>
        <v>0</v>
      </c>
      <c r="E31" s="20">
        <f>MAY!E21</f>
        <v>11</v>
      </c>
      <c r="F31" s="20">
        <f>MAY!F21</f>
        <v>22</v>
      </c>
      <c r="G31" s="20">
        <f>MAY!G21</f>
        <v>2</v>
      </c>
      <c r="H31" s="20">
        <f>MAY!H21</f>
        <v>119</v>
      </c>
      <c r="I31" s="20">
        <f t="shared" si="2"/>
        <v>164</v>
      </c>
    </row>
    <row r="32" spans="1:9" ht="12.75">
      <c r="A32" s="24" t="s">
        <v>59</v>
      </c>
      <c r="B32" s="20">
        <f>JUN!B21</f>
        <v>9</v>
      </c>
      <c r="C32" s="20">
        <f>JUN!C21</f>
        <v>0</v>
      </c>
      <c r="D32" s="20">
        <f>JUN!D21</f>
        <v>0</v>
      </c>
      <c r="E32" s="20">
        <f>JUN!E21</f>
        <v>10</v>
      </c>
      <c r="F32" s="20">
        <f>JUN!F21</f>
        <v>22</v>
      </c>
      <c r="G32" s="20">
        <f>JUN!G21</f>
        <v>2</v>
      </c>
      <c r="H32" s="20">
        <f>JUN!H21</f>
        <v>125</v>
      </c>
      <c r="I32" s="20">
        <f t="shared" si="2"/>
        <v>168</v>
      </c>
    </row>
    <row r="33" spans="1:9" ht="12.75">
      <c r="A33" s="17" t="s">
        <v>47</v>
      </c>
      <c r="B33" s="20">
        <f aca="true" t="shared" si="3" ref="B33:I33">SUM(B21:B32)/COUNTIF(B21:B32,"&lt;&gt;0")</f>
        <v>14.416666666666666</v>
      </c>
      <c r="C33" s="20">
        <f t="shared" si="3"/>
        <v>1</v>
      </c>
      <c r="D33" s="20" t="e">
        <f t="shared" si="3"/>
        <v>#DIV/0!</v>
      </c>
      <c r="E33" s="20">
        <f t="shared" si="3"/>
        <v>8.083333333333334</v>
      </c>
      <c r="F33" s="20">
        <f t="shared" si="3"/>
        <v>22.833333333333332</v>
      </c>
      <c r="G33" s="20">
        <f t="shared" si="3"/>
        <v>1.5</v>
      </c>
      <c r="H33" s="20">
        <f t="shared" si="3"/>
        <v>128.08333333333334</v>
      </c>
      <c r="I33" s="20">
        <f t="shared" si="3"/>
        <v>175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JUL!B32</f>
        <v>12909</v>
      </c>
      <c r="C37" s="20">
        <f>JUL!C32</f>
        <v>0</v>
      </c>
      <c r="D37" s="20">
        <f>JUL!D32</f>
        <v>0</v>
      </c>
      <c r="E37" s="20">
        <f>JUL!E32</f>
        <v>1915</v>
      </c>
      <c r="F37" s="20">
        <f>JUL!F32</f>
        <v>5344</v>
      </c>
      <c r="G37" s="20">
        <f>JUL!G32</f>
        <v>280</v>
      </c>
      <c r="H37" s="20">
        <f>JUL!H32</f>
        <v>63572</v>
      </c>
      <c r="I37" s="20">
        <f aca="true" t="shared" si="4" ref="I37:I48">SUM(B37:H37)</f>
        <v>84020</v>
      </c>
    </row>
    <row r="38" spans="1:9" ht="12.75">
      <c r="A38" s="24" t="s">
        <v>49</v>
      </c>
      <c r="B38" s="20">
        <f>AUG!B32</f>
        <v>13256</v>
      </c>
      <c r="C38" s="20">
        <f>AUG!C32</f>
        <v>352</v>
      </c>
      <c r="D38" s="20">
        <f>AUG!D32</f>
        <v>0</v>
      </c>
      <c r="E38" s="20">
        <f>AUG!E32</f>
        <v>1748</v>
      </c>
      <c r="F38" s="20">
        <f>AUG!F32</f>
        <v>5352</v>
      </c>
      <c r="G38" s="20">
        <f>AUG!G32</f>
        <v>280</v>
      </c>
      <c r="H38" s="20">
        <f>AUG!H32</f>
        <v>64564</v>
      </c>
      <c r="I38" s="20">
        <f t="shared" si="4"/>
        <v>85552</v>
      </c>
    </row>
    <row r="39" spans="1:9" ht="12.75">
      <c r="A39" s="24" t="s">
        <v>50</v>
      </c>
      <c r="B39" s="20">
        <f>SEP!B32</f>
        <v>11965</v>
      </c>
      <c r="C39" s="20">
        <f>SEP!C32</f>
        <v>0</v>
      </c>
      <c r="D39" s="20">
        <f>SEP!D32</f>
        <v>0</v>
      </c>
      <c r="E39" s="20">
        <f>SEP!E32</f>
        <v>1714</v>
      </c>
      <c r="F39" s="20">
        <f>SEP!F32</f>
        <v>4432</v>
      </c>
      <c r="G39" s="20">
        <f>SEP!G32</f>
        <v>280</v>
      </c>
      <c r="H39" s="20">
        <f>SEP!H32</f>
        <v>63791</v>
      </c>
      <c r="I39" s="20">
        <f t="shared" si="4"/>
        <v>82182</v>
      </c>
    </row>
    <row r="40" spans="1:9" ht="12.75">
      <c r="A40" s="24" t="s">
        <v>51</v>
      </c>
      <c r="B40" s="20">
        <f>OCT!B32</f>
        <v>13452</v>
      </c>
      <c r="C40" s="20">
        <f>OCT!C32</f>
        <v>421</v>
      </c>
      <c r="D40" s="20">
        <f>OCT!D32</f>
        <v>0</v>
      </c>
      <c r="E40" s="20">
        <f>OCT!E32</f>
        <v>2002</v>
      </c>
      <c r="F40" s="20">
        <f>OCT!F32</f>
        <v>4606</v>
      </c>
      <c r="G40" s="20">
        <f>OCT!G32</f>
        <v>286</v>
      </c>
      <c r="H40" s="20">
        <f>OCT!H32</f>
        <v>57637</v>
      </c>
      <c r="I40" s="20">
        <f t="shared" si="4"/>
        <v>78404</v>
      </c>
    </row>
    <row r="41" spans="1:9" ht="12.75">
      <c r="A41" s="24" t="s">
        <v>52</v>
      </c>
      <c r="B41" s="20">
        <f>NOV!B32</f>
        <v>433</v>
      </c>
      <c r="C41" s="20">
        <f>NOV!C32</f>
        <v>433</v>
      </c>
      <c r="D41" s="20">
        <f>NOV!D32</f>
        <v>0</v>
      </c>
      <c r="E41" s="20">
        <f>NOV!E32</f>
        <v>2302</v>
      </c>
      <c r="F41" s="20">
        <f>NOV!F32</f>
        <v>4820</v>
      </c>
      <c r="G41" s="20">
        <f>NOV!G32</f>
        <v>0</v>
      </c>
      <c r="H41" s="20">
        <f>NOV!H32</f>
        <v>58488</v>
      </c>
      <c r="I41" s="20">
        <f t="shared" si="4"/>
        <v>66476</v>
      </c>
    </row>
    <row r="42" spans="1:9" ht="12.75">
      <c r="A42" s="24" t="s">
        <v>53</v>
      </c>
      <c r="B42" s="20">
        <f>DEC!B32</f>
        <v>11476</v>
      </c>
      <c r="C42" s="20">
        <f>DEC!C32</f>
        <v>0</v>
      </c>
      <c r="D42" s="20">
        <f>DEC!D32</f>
        <v>0</v>
      </c>
      <c r="E42" s="20">
        <f>DEC!E32</f>
        <v>2588</v>
      </c>
      <c r="F42" s="20">
        <f>DEC!F32</f>
        <v>4903</v>
      </c>
      <c r="G42" s="20">
        <f>DEC!G32</f>
        <v>0</v>
      </c>
      <c r="H42" s="20">
        <f>DEC!H32</f>
        <v>59673</v>
      </c>
      <c r="I42" s="20">
        <f t="shared" si="4"/>
        <v>78640</v>
      </c>
    </row>
    <row r="43" spans="1:9" ht="12.75">
      <c r="A43" s="24" t="s">
        <v>54</v>
      </c>
      <c r="B43" s="20">
        <f>JAN!B32</f>
        <v>10215</v>
      </c>
      <c r="C43" s="20">
        <f>JAN!C32</f>
        <v>0</v>
      </c>
      <c r="D43" s="20">
        <f>JAN!D32</f>
        <v>0</v>
      </c>
      <c r="E43" s="20">
        <f>JAN!E32</f>
        <v>2002</v>
      </c>
      <c r="F43" s="20">
        <f>JAN!F32</f>
        <v>7851</v>
      </c>
      <c r="G43" s="20">
        <f>JAN!G32</f>
        <v>300</v>
      </c>
      <c r="H43" s="20">
        <f>JAN!H32</f>
        <v>58674</v>
      </c>
      <c r="I43" s="20">
        <f t="shared" si="4"/>
        <v>79042</v>
      </c>
    </row>
    <row r="44" spans="1:9" ht="12.75">
      <c r="A44" s="24" t="s">
        <v>55</v>
      </c>
      <c r="B44" s="20">
        <f>FEB!B32</f>
        <v>10562</v>
      </c>
      <c r="C44" s="20">
        <f>FEB!C32</f>
        <v>1049</v>
      </c>
      <c r="D44" s="20">
        <f>FEB!D32</f>
        <v>0</v>
      </c>
      <c r="E44" s="20">
        <f>FEB!E32</f>
        <v>2339</v>
      </c>
      <c r="F44" s="20">
        <f>FEB!F32</f>
        <v>4360</v>
      </c>
      <c r="G44" s="20">
        <f>FEB!G32</f>
        <v>586</v>
      </c>
      <c r="H44" s="20">
        <f>FEB!H32</f>
        <v>58452</v>
      </c>
      <c r="I44" s="20">
        <f t="shared" si="4"/>
        <v>77348</v>
      </c>
    </row>
    <row r="45" spans="1:9" ht="12.75">
      <c r="A45" s="24" t="s">
        <v>56</v>
      </c>
      <c r="B45" s="20">
        <f>MAR!B32</f>
        <v>9494</v>
      </c>
      <c r="C45" s="20">
        <f>MAR!C32</f>
        <v>0</v>
      </c>
      <c r="D45" s="20">
        <f>MAR!D32</f>
        <v>0</v>
      </c>
      <c r="E45" s="20">
        <f>MAR!E32</f>
        <v>2587</v>
      </c>
      <c r="F45" s="20">
        <f>MAR!F32</f>
        <v>4678</v>
      </c>
      <c r="G45" s="20">
        <f>MAR!G32</f>
        <v>586</v>
      </c>
      <c r="H45" s="20">
        <f>MAR!H32</f>
        <v>58682</v>
      </c>
      <c r="I45" s="20">
        <f t="shared" si="4"/>
        <v>76027</v>
      </c>
    </row>
    <row r="46" spans="1:9" ht="12.75">
      <c r="A46" s="24" t="s">
        <v>57</v>
      </c>
      <c r="B46" s="20">
        <f>APR!B32</f>
        <v>9128</v>
      </c>
      <c r="C46" s="20">
        <f>APR!C32</f>
        <v>0</v>
      </c>
      <c r="D46" s="20">
        <f>APR!D32</f>
        <v>0</v>
      </c>
      <c r="E46" s="20">
        <f>APR!E32</f>
        <v>2960</v>
      </c>
      <c r="F46" s="20">
        <f>APR!F32</f>
        <v>4600</v>
      </c>
      <c r="G46" s="20">
        <f>APR!G32</f>
        <v>586</v>
      </c>
      <c r="H46" s="20">
        <f>APR!H32</f>
        <v>55890</v>
      </c>
      <c r="I46" s="20">
        <f t="shared" si="4"/>
        <v>73164</v>
      </c>
    </row>
    <row r="47" spans="1:9" ht="12.75">
      <c r="A47" s="24" t="s">
        <v>58</v>
      </c>
      <c r="B47" s="20">
        <f>MAY!B32</f>
        <v>8499</v>
      </c>
      <c r="C47" s="20">
        <f>MAY!C32</f>
        <v>0</v>
      </c>
      <c r="D47" s="20">
        <f>MAY!D32</f>
        <v>0</v>
      </c>
      <c r="E47" s="20">
        <f>MAY!E32</f>
        <v>3279</v>
      </c>
      <c r="F47" s="20">
        <f>MAY!F32</f>
        <v>4600</v>
      </c>
      <c r="G47" s="20">
        <f>MAY!G32</f>
        <v>586</v>
      </c>
      <c r="H47" s="20">
        <f>MAY!H32</f>
        <v>55471</v>
      </c>
      <c r="I47" s="20">
        <f t="shared" si="4"/>
        <v>72435</v>
      </c>
    </row>
    <row r="48" spans="1:9" ht="12.75">
      <c r="A48" s="24" t="s">
        <v>59</v>
      </c>
      <c r="B48" s="20">
        <f>JUN!B32</f>
        <v>8289</v>
      </c>
      <c r="C48" s="20">
        <f>JUN!C32</f>
        <v>0</v>
      </c>
      <c r="D48" s="20">
        <f>JUN!D32</f>
        <v>0</v>
      </c>
      <c r="E48" s="20">
        <f>JUN!E32</f>
        <v>2987</v>
      </c>
      <c r="F48" s="20">
        <f>JUN!F32</f>
        <v>4559</v>
      </c>
      <c r="G48" s="20">
        <f>JUN!G32</f>
        <v>586</v>
      </c>
      <c r="H48" s="20">
        <f>JUN!H32</f>
        <v>57713</v>
      </c>
      <c r="I48" s="20">
        <f t="shared" si="4"/>
        <v>74134</v>
      </c>
    </row>
    <row r="49" spans="1:9" ht="12.75">
      <c r="A49" s="17" t="s">
        <v>47</v>
      </c>
      <c r="B49" s="20">
        <f aca="true" t="shared" si="5" ref="B49:I49">SUM(B37:B48)/COUNTIF(B37:B48,"&lt;&gt;0")</f>
        <v>9973.166666666666</v>
      </c>
      <c r="C49" s="20">
        <f t="shared" si="5"/>
        <v>563.75</v>
      </c>
      <c r="D49" s="20" t="e">
        <f t="shared" si="5"/>
        <v>#DIV/0!</v>
      </c>
      <c r="E49" s="20">
        <f t="shared" si="5"/>
        <v>2368.5833333333335</v>
      </c>
      <c r="F49" s="20">
        <f t="shared" si="5"/>
        <v>5008.75</v>
      </c>
      <c r="G49" s="20">
        <f t="shared" si="5"/>
        <v>435.6</v>
      </c>
      <c r="H49" s="20">
        <f t="shared" si="5"/>
        <v>59383.916666666664</v>
      </c>
      <c r="I49" s="20">
        <f t="shared" si="5"/>
        <v>77285.33333333333</v>
      </c>
    </row>
    <row r="50" spans="1:9" ht="12.75">
      <c r="A50" s="17"/>
      <c r="B50" s="20"/>
      <c r="C50" s="20"/>
      <c r="D50" s="20"/>
      <c r="E50" s="20"/>
      <c r="F50" s="20"/>
      <c r="G50" s="20"/>
      <c r="H50" s="20"/>
      <c r="I50" s="20"/>
    </row>
    <row r="53" ht="12.75">
      <c r="A53" s="18" t="s">
        <v>66</v>
      </c>
    </row>
    <row r="54" ht="12.75">
      <c r="A54" s="18"/>
    </row>
    <row r="55" spans="3:13" ht="12.75">
      <c r="C55" s="44" t="s">
        <v>19</v>
      </c>
      <c r="D55" s="45"/>
      <c r="E55" s="46"/>
      <c r="G55" s="44" t="s">
        <v>23</v>
      </c>
      <c r="H55" s="45"/>
      <c r="I55" s="46"/>
      <c r="K55" s="44" t="s">
        <v>24</v>
      </c>
      <c r="L55" s="45"/>
      <c r="M55" s="46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JUL!J42</f>
        <v>182</v>
      </c>
      <c r="D58" s="29">
        <f>JUL!J43</f>
        <v>372</v>
      </c>
      <c r="E58" s="31">
        <f>JUL!J44</f>
        <v>2.043956043956044</v>
      </c>
      <c r="G58" s="29">
        <f>JUL!J47</f>
        <v>132</v>
      </c>
      <c r="H58" s="29">
        <f>JUL!J48</f>
        <v>282</v>
      </c>
      <c r="I58" s="31">
        <f>JUL!J49</f>
        <v>2.1363636363636362</v>
      </c>
      <c r="K58" s="29">
        <f>JUL!J52</f>
        <v>50</v>
      </c>
      <c r="L58" s="29">
        <f>JUL!J53</f>
        <v>90</v>
      </c>
      <c r="M58" s="31">
        <f>JUL!J54</f>
        <v>1.8</v>
      </c>
    </row>
    <row r="59" spans="1:13" ht="12.75">
      <c r="A59" s="24" t="s">
        <v>49</v>
      </c>
      <c r="C59" s="29">
        <f>AUG!J42</f>
        <v>190</v>
      </c>
      <c r="D59" s="29">
        <f>AUG!J43</f>
        <v>388</v>
      </c>
      <c r="E59" s="31">
        <f>AUG!J44</f>
        <v>2.042105263157895</v>
      </c>
      <c r="G59" s="29">
        <f>AUG!J47</f>
        <v>139</v>
      </c>
      <c r="H59" s="29">
        <f>AUG!J48</f>
        <v>295</v>
      </c>
      <c r="I59" s="31">
        <f>AUG!J49</f>
        <v>2.1223021582733814</v>
      </c>
      <c r="K59" s="29">
        <f>AUG!J52</f>
        <v>51</v>
      </c>
      <c r="L59" s="29">
        <f>AUG!J53</f>
        <v>93</v>
      </c>
      <c r="M59" s="31">
        <f>AUG!J54</f>
        <v>1.8235294117647058</v>
      </c>
    </row>
    <row r="60" spans="1:13" ht="12.75">
      <c r="A60" s="24" t="s">
        <v>50</v>
      </c>
      <c r="C60" s="29">
        <f>SEP!J42</f>
        <v>182</v>
      </c>
      <c r="D60" s="29">
        <f>SEP!J43</f>
        <v>374</v>
      </c>
      <c r="E60" s="31">
        <f>SEP!J44</f>
        <v>2.0549450549450547</v>
      </c>
      <c r="G60" s="29">
        <f>SEP!J47</f>
        <v>138</v>
      </c>
      <c r="H60" s="29">
        <f>SEP!J48</f>
        <v>293</v>
      </c>
      <c r="I60" s="31">
        <f>SEP!J49</f>
        <v>2.1231884057971016</v>
      </c>
      <c r="K60" s="29">
        <f>SEP!J52</f>
        <v>44</v>
      </c>
      <c r="L60" s="29">
        <f>SEP!J53</f>
        <v>81</v>
      </c>
      <c r="M60" s="31">
        <f>SEP!J54</f>
        <v>1.8409090909090908</v>
      </c>
    </row>
    <row r="61" spans="1:13" ht="12.75">
      <c r="A61" s="24" t="s">
        <v>51</v>
      </c>
      <c r="C61" s="29">
        <f>OCT!J42</f>
        <v>176</v>
      </c>
      <c r="D61" s="29">
        <f>OCT!J43</f>
        <v>361</v>
      </c>
      <c r="E61" s="31">
        <f>OCT!J44</f>
        <v>2.0511363636363638</v>
      </c>
      <c r="G61" s="29">
        <f>OCT!J47</f>
        <v>128</v>
      </c>
      <c r="H61" s="29">
        <f>OCT!J48</f>
        <v>271</v>
      </c>
      <c r="I61" s="31">
        <f>OCT!J49</f>
        <v>2.1171875</v>
      </c>
      <c r="K61" s="29">
        <f>OCT!J52</f>
        <v>48</v>
      </c>
      <c r="L61" s="29">
        <f>OCT!J53</f>
        <v>90</v>
      </c>
      <c r="M61" s="31">
        <f>OCT!J54</f>
        <v>1.875</v>
      </c>
    </row>
    <row r="62" spans="1:13" ht="12.75">
      <c r="A62" s="24" t="s">
        <v>52</v>
      </c>
      <c r="C62" s="29">
        <f>NOV!J42</f>
        <v>175</v>
      </c>
      <c r="D62" s="29">
        <f>NOV!J43</f>
        <v>360</v>
      </c>
      <c r="E62" s="31">
        <f>NOV!J44</f>
        <v>2.057142857142857</v>
      </c>
      <c r="G62" s="29">
        <f>NOV!J47</f>
        <v>126</v>
      </c>
      <c r="H62" s="29">
        <f>NOV!J48</f>
        <v>273</v>
      </c>
      <c r="I62" s="31">
        <f>NOV!J49</f>
        <v>2.1666666666666665</v>
      </c>
      <c r="K62" s="29">
        <f>NOV!J52</f>
        <v>49</v>
      </c>
      <c r="L62" s="29">
        <f>NOV!J53</f>
        <v>87</v>
      </c>
      <c r="M62" s="31">
        <f>NOV!J54</f>
        <v>1.7755102040816326</v>
      </c>
    </row>
    <row r="63" spans="1:13" ht="12.75">
      <c r="A63" s="24" t="s">
        <v>53</v>
      </c>
      <c r="C63" s="29">
        <f>DEC!J42</f>
        <v>175</v>
      </c>
      <c r="D63" s="29">
        <f>DEC!J43</f>
        <v>359</v>
      </c>
      <c r="E63" s="31">
        <f>DEC!J44</f>
        <v>2.0514285714285716</v>
      </c>
      <c r="G63" s="29">
        <f>DEC!J47</f>
        <v>125</v>
      </c>
      <c r="H63" s="29">
        <f>DEC!J48</f>
        <v>275</v>
      </c>
      <c r="I63" s="31">
        <f>DEC!J49</f>
        <v>2.2</v>
      </c>
      <c r="K63" s="29">
        <f>DEC!J52</f>
        <v>50</v>
      </c>
      <c r="L63" s="29">
        <f>DEC!J53</f>
        <v>84</v>
      </c>
      <c r="M63" s="31">
        <f>DEC!J54</f>
        <v>1.68</v>
      </c>
    </row>
    <row r="64" spans="1:13" ht="12.75">
      <c r="A64" s="24" t="s">
        <v>54</v>
      </c>
      <c r="C64" s="29">
        <f>JAN!J42</f>
        <v>176</v>
      </c>
      <c r="D64" s="29">
        <f>JAN!J43</f>
        <v>359</v>
      </c>
      <c r="E64" s="31">
        <f>JAN!J44</f>
        <v>2.039772727272727</v>
      </c>
      <c r="G64" s="29">
        <f>JAN!J47</f>
        <v>130</v>
      </c>
      <c r="H64" s="29">
        <f>JAN!J48</f>
        <v>280</v>
      </c>
      <c r="I64" s="31">
        <f>JAN!J49</f>
        <v>2.1538461538461537</v>
      </c>
      <c r="K64" s="29">
        <f>JAN!J52</f>
        <v>46</v>
      </c>
      <c r="L64" s="29">
        <f>JAN!J53</f>
        <v>78</v>
      </c>
      <c r="M64" s="31">
        <f>JAN!J54</f>
        <v>1.6956521739130435</v>
      </c>
    </row>
    <row r="65" spans="1:13" ht="12.75">
      <c r="A65" s="24" t="s">
        <v>55</v>
      </c>
      <c r="C65" s="29">
        <f>FEB!J42</f>
        <v>173</v>
      </c>
      <c r="D65" s="29">
        <f>FEB!J43</f>
        <v>352</v>
      </c>
      <c r="E65" s="31">
        <f>FEB!J44</f>
        <v>2.0346820809248554</v>
      </c>
      <c r="G65" s="29">
        <f>FEB!J47</f>
        <v>127</v>
      </c>
      <c r="H65" s="29">
        <f>FEB!J48</f>
        <v>272</v>
      </c>
      <c r="I65" s="31">
        <f>FEB!J49</f>
        <v>2.141732283464567</v>
      </c>
      <c r="K65" s="29">
        <f>FEB!J52</f>
        <v>46</v>
      </c>
      <c r="L65" s="29">
        <f>FEB!J53</f>
        <v>78</v>
      </c>
      <c r="M65" s="31">
        <f>FEB!J54</f>
        <v>1.6956521739130435</v>
      </c>
    </row>
    <row r="66" spans="1:13" ht="12.75">
      <c r="A66" s="24" t="s">
        <v>56</v>
      </c>
      <c r="C66" s="29">
        <f>MAR!J42</f>
        <v>171</v>
      </c>
      <c r="D66" s="29">
        <f>MAR!J43</f>
        <v>343</v>
      </c>
      <c r="E66" s="31">
        <f>MAR!J44</f>
        <v>2.0058479532163744</v>
      </c>
      <c r="G66" s="29">
        <f>MAR!J47</f>
        <v>126</v>
      </c>
      <c r="H66" s="29">
        <f>MAR!J48</f>
        <v>270</v>
      </c>
      <c r="I66" s="31">
        <f>MAR!J49</f>
        <v>2.142857142857143</v>
      </c>
      <c r="K66" s="29">
        <f>MAR!J52</f>
        <v>45</v>
      </c>
      <c r="L66" s="29">
        <f>MAR!J53</f>
        <v>73</v>
      </c>
      <c r="M66" s="31">
        <f>MAR!J54</f>
        <v>1.6222222222222222</v>
      </c>
    </row>
    <row r="67" spans="1:13" ht="12.75">
      <c r="A67" s="24" t="s">
        <v>57</v>
      </c>
      <c r="C67" s="29">
        <f>APR!J42</f>
        <v>168</v>
      </c>
      <c r="D67" s="29">
        <f>APR!J43</f>
        <v>338</v>
      </c>
      <c r="E67" s="31">
        <f>APR!J44</f>
        <v>2.011904761904762</v>
      </c>
      <c r="G67" s="29">
        <f>APR!J47</f>
        <v>122</v>
      </c>
      <c r="H67" s="29">
        <f>APR!J48</f>
        <v>264</v>
      </c>
      <c r="I67" s="31">
        <f>APR!J49</f>
        <v>2.1639344262295084</v>
      </c>
      <c r="K67" s="29">
        <f>APR!J52</f>
        <v>46</v>
      </c>
      <c r="L67" s="29">
        <f>APR!J53</f>
        <v>74</v>
      </c>
      <c r="M67" s="31">
        <f>APR!J54</f>
        <v>1.608695652173913</v>
      </c>
    </row>
    <row r="68" spans="1:13" ht="12.75">
      <c r="A68" s="24" t="s">
        <v>58</v>
      </c>
      <c r="C68" s="29">
        <f>MAY!J42</f>
        <v>164</v>
      </c>
      <c r="D68" s="29">
        <f>MAY!J43</f>
        <v>328</v>
      </c>
      <c r="E68" s="31">
        <f>MAY!J44</f>
        <v>2</v>
      </c>
      <c r="G68" s="29">
        <f>MAY!J47</f>
        <v>119</v>
      </c>
      <c r="H68" s="29">
        <f>MAY!J48</f>
        <v>257</v>
      </c>
      <c r="I68" s="31">
        <f>MAY!J49</f>
        <v>2.1596638655462184</v>
      </c>
      <c r="K68" s="29">
        <f>MAY!J52</f>
        <v>45</v>
      </c>
      <c r="L68" s="29">
        <f>MAY!J53</f>
        <v>71</v>
      </c>
      <c r="M68" s="31">
        <f>MAY!J54</f>
        <v>1.5777777777777777</v>
      </c>
    </row>
    <row r="69" spans="1:13" ht="12.75">
      <c r="A69" s="24" t="s">
        <v>59</v>
      </c>
      <c r="C69" s="29">
        <f>JUN!J42</f>
        <v>168</v>
      </c>
      <c r="D69" s="29">
        <f>JUN!J43</f>
        <v>332</v>
      </c>
      <c r="E69" s="31">
        <f>JUN!J44</f>
        <v>1.9761904761904763</v>
      </c>
      <c r="G69" s="29">
        <f>JUN!J47</f>
        <v>125</v>
      </c>
      <c r="H69" s="29">
        <f>JUN!J48</f>
        <v>263</v>
      </c>
      <c r="I69" s="31">
        <f>JUN!J49</f>
        <v>2.104</v>
      </c>
      <c r="K69" s="29">
        <f>JUN!J52</f>
        <v>43</v>
      </c>
      <c r="L69" s="29">
        <f>JUN!J53</f>
        <v>69</v>
      </c>
      <c r="M69" s="31">
        <f>JUN!J54</f>
        <v>1.6046511627906976</v>
      </c>
    </row>
    <row r="70" spans="1:13" ht="12.75">
      <c r="A70" s="30" t="s">
        <v>47</v>
      </c>
      <c r="C70" s="20">
        <f>SUM(C58:C69)/COUNTIF(C58:C69,"&lt;&gt;0")</f>
        <v>175</v>
      </c>
      <c r="D70" s="20">
        <f>SUM(D58:D69)/COUNTIF(D58:D69,"&lt;&gt;0")</f>
        <v>355.5</v>
      </c>
      <c r="E70" s="31">
        <f>D70/C70</f>
        <v>2.0314285714285716</v>
      </c>
      <c r="G70" s="20">
        <f>SUM(G58:G69)/COUNTIF(G58:G69,"&lt;&gt;0")</f>
        <v>128.08333333333334</v>
      </c>
      <c r="H70" s="20">
        <f>SUM(H58:H69)/COUNTIF(H58:H69,"&lt;&gt;0")</f>
        <v>274.5833333333333</v>
      </c>
      <c r="I70" s="31">
        <f>H70/G70</f>
        <v>2.143786597267404</v>
      </c>
      <c r="K70" s="20">
        <f>SUM(K58:K69)/COUNTIF(K58:K69,"&lt;&gt;0")</f>
        <v>46.916666666666664</v>
      </c>
      <c r="L70" s="20">
        <f>SUM(L58:L69)/COUNTIF(L58:L69,"&lt;&gt;0")</f>
        <v>80.66666666666667</v>
      </c>
      <c r="M70" s="31">
        <f>L70/K70</f>
        <v>1.7193605683836592</v>
      </c>
    </row>
    <row r="76" ht="12.75">
      <c r="A76" s="18" t="s">
        <v>67</v>
      </c>
    </row>
    <row r="78" spans="2:12" ht="12.75">
      <c r="B78" s="44" t="s">
        <v>43</v>
      </c>
      <c r="C78" s="45"/>
      <c r="D78" s="46"/>
      <c r="F78" s="44" t="s">
        <v>4</v>
      </c>
      <c r="G78" s="45"/>
      <c r="H78" s="46"/>
      <c r="J78" s="44" t="s">
        <v>63</v>
      </c>
      <c r="K78" s="45"/>
      <c r="L78" s="46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JUL!J61</f>
        <v>50</v>
      </c>
      <c r="C81" s="29">
        <f>JUL!J62</f>
        <v>90</v>
      </c>
      <c r="D81" s="31">
        <f>JUL!J63</f>
        <v>1.8</v>
      </c>
      <c r="F81" s="29">
        <f>JUL!J66</f>
        <v>27</v>
      </c>
      <c r="G81" s="29">
        <f>JUL!J67</f>
        <v>28</v>
      </c>
      <c r="H81" s="31">
        <f>JUL!J68</f>
        <v>1.037037037037037</v>
      </c>
      <c r="J81" s="29">
        <f>JUL!J71</f>
        <v>17</v>
      </c>
      <c r="K81" s="29">
        <f>JUL!J72</f>
        <v>56</v>
      </c>
      <c r="L81" s="31">
        <f>JUL!F73</f>
        <v>3.111111111111111</v>
      </c>
    </row>
    <row r="82" spans="1:12" ht="12.75">
      <c r="A82" s="24" t="s">
        <v>49</v>
      </c>
      <c r="B82" s="29">
        <f>AUG!J61</f>
        <v>51</v>
      </c>
      <c r="C82" s="29">
        <f>AUG!J62</f>
        <v>93</v>
      </c>
      <c r="D82" s="31">
        <f>AUG!J63</f>
        <v>1.8235294117647058</v>
      </c>
      <c r="F82" s="29">
        <f>AUG!J66</f>
        <v>27</v>
      </c>
      <c r="G82" s="29">
        <f>AUG!J67</f>
        <v>28</v>
      </c>
      <c r="H82" s="31">
        <f>AUG!J68</f>
        <v>1.037037037037037</v>
      </c>
      <c r="J82" s="29">
        <f>AUG!J71</f>
        <v>17</v>
      </c>
      <c r="K82" s="29">
        <f>AUG!J72</f>
        <v>57</v>
      </c>
      <c r="L82" s="31">
        <f>AUG!J73</f>
        <v>3.3529411764705883</v>
      </c>
    </row>
    <row r="83" spans="1:12" ht="12.75">
      <c r="A83" s="24" t="s">
        <v>50</v>
      </c>
      <c r="B83" s="29">
        <f>SEP!J61</f>
        <v>44</v>
      </c>
      <c r="C83" s="29">
        <f>SEP!J62</f>
        <v>81</v>
      </c>
      <c r="D83" s="31">
        <f>SEP!J63</f>
        <v>1.8409090909090908</v>
      </c>
      <c r="F83" s="29">
        <f>SEP!J66</f>
        <v>23</v>
      </c>
      <c r="G83" s="29">
        <f>SEP!J67</f>
        <v>24</v>
      </c>
      <c r="H83" s="31">
        <f>SEP!J68</f>
        <v>1.0434782608695652</v>
      </c>
      <c r="J83" s="29">
        <f>SEP!J71</f>
        <v>15</v>
      </c>
      <c r="K83" s="29">
        <f>SEP!J72</f>
        <v>51</v>
      </c>
      <c r="L83" s="31">
        <f>SEP!J73</f>
        <v>3.4</v>
      </c>
    </row>
    <row r="84" spans="1:12" ht="12.75">
      <c r="A84" s="24" t="s">
        <v>51</v>
      </c>
      <c r="B84" s="29">
        <f>OCT!J61</f>
        <v>48</v>
      </c>
      <c r="C84" s="29">
        <f>OCT!J62</f>
        <v>90</v>
      </c>
      <c r="D84" s="31">
        <f>OCT!J63</f>
        <v>1.875</v>
      </c>
      <c r="F84" s="29">
        <f>OCT!J66</f>
        <v>23</v>
      </c>
      <c r="G84" s="29">
        <f>OCT!J67</f>
        <v>24</v>
      </c>
      <c r="H84" s="31">
        <f>OCT!J68</f>
        <v>1.0434782608695652</v>
      </c>
      <c r="J84" s="29">
        <f>OCT!J71</f>
        <v>17</v>
      </c>
      <c r="K84" s="29">
        <f>OCT!J67</f>
        <v>24</v>
      </c>
      <c r="L84" s="31">
        <f>OCT!J73</f>
        <v>3.2941176470588234</v>
      </c>
    </row>
    <row r="85" spans="1:12" ht="12.75">
      <c r="A85" s="24" t="s">
        <v>52</v>
      </c>
      <c r="B85" s="29">
        <f>NOV!J61</f>
        <v>49</v>
      </c>
      <c r="C85" s="29">
        <f>NOV!J62</f>
        <v>87</v>
      </c>
      <c r="D85" s="31">
        <f>NOV!J63</f>
        <v>1.7755102040816326</v>
      </c>
      <c r="F85" s="29">
        <f>NOV!J66</f>
        <v>23</v>
      </c>
      <c r="G85" s="29">
        <f>NOV!J67</f>
        <v>24</v>
      </c>
      <c r="H85" s="31">
        <f>NOV!J63</f>
        <v>1.7755102040816326</v>
      </c>
      <c r="J85" s="29">
        <f>NOV!J71</f>
        <v>17</v>
      </c>
      <c r="K85" s="29">
        <f>NOV!J72</f>
        <v>52</v>
      </c>
      <c r="L85" s="31">
        <f>NOV!J73</f>
        <v>3.0588235294117645</v>
      </c>
    </row>
    <row r="86" spans="1:12" ht="12.75">
      <c r="A86" s="24" t="s">
        <v>53</v>
      </c>
      <c r="B86" s="29">
        <f>DEC!J61</f>
        <v>50</v>
      </c>
      <c r="C86" s="29">
        <f>DEC!J62</f>
        <v>84</v>
      </c>
      <c r="D86" s="31">
        <f>DEC!J63</f>
        <v>1.68</v>
      </c>
      <c r="F86" s="29">
        <f>DEC!J66</f>
        <v>23</v>
      </c>
      <c r="G86" s="29">
        <f>DEC!J67</f>
        <v>24</v>
      </c>
      <c r="H86" s="31">
        <f>DEC!J63</f>
        <v>1.68</v>
      </c>
      <c r="J86" s="29">
        <f>DEC!J71</f>
        <v>18</v>
      </c>
      <c r="K86" s="29">
        <f>DEC!J72</f>
        <v>51</v>
      </c>
      <c r="L86" s="31">
        <f>DEC!J73</f>
        <v>2.8333333333333335</v>
      </c>
    </row>
    <row r="87" spans="1:12" ht="12.75">
      <c r="A87" s="24" t="s">
        <v>54</v>
      </c>
      <c r="B87" s="29">
        <f>JAN!J61</f>
        <v>46</v>
      </c>
      <c r="C87" s="29">
        <f>JAN!J62</f>
        <v>79</v>
      </c>
      <c r="D87" s="31">
        <f>JAN!J63</f>
        <v>1.7173913043478262</v>
      </c>
      <c r="F87" s="29">
        <f>JAN!J66</f>
        <v>24</v>
      </c>
      <c r="G87" s="29">
        <f>JAN!J67</f>
        <v>25</v>
      </c>
      <c r="H87" s="31">
        <f>JAN!J68</f>
        <v>1.0416666666666667</v>
      </c>
      <c r="J87" s="29">
        <f>JAN!J71</f>
        <v>15</v>
      </c>
      <c r="K87" s="29">
        <f>JAN!J72</f>
        <v>47</v>
      </c>
      <c r="L87" s="31">
        <f>JAN!J73</f>
        <v>3.1333333333333333</v>
      </c>
    </row>
    <row r="88" spans="1:12" ht="12.75">
      <c r="A88" s="24" t="s">
        <v>55</v>
      </c>
      <c r="B88" s="29">
        <f>FEB!J61</f>
        <v>46</v>
      </c>
      <c r="C88" s="29">
        <f>FEB!J62</f>
        <v>80</v>
      </c>
      <c r="D88" s="31">
        <f>FEB!J63</f>
        <v>1.7391304347826086</v>
      </c>
      <c r="F88" s="29">
        <f>FEB!J66</f>
        <v>23</v>
      </c>
      <c r="G88" s="29">
        <f>FEB!J67</f>
        <v>24</v>
      </c>
      <c r="H88" s="31">
        <f>FEB!J68</f>
        <v>1.0434782608695652</v>
      </c>
      <c r="J88" s="29">
        <f>FEB!J71</f>
        <v>14</v>
      </c>
      <c r="K88" s="29">
        <f>FEB!J72</f>
        <v>44</v>
      </c>
      <c r="L88" s="31">
        <f>FEB!J73</f>
        <v>3.142857142857143</v>
      </c>
    </row>
    <row r="89" spans="1:12" ht="12.75">
      <c r="A89" s="24" t="s">
        <v>56</v>
      </c>
      <c r="B89" s="29">
        <f>MAR!J61</f>
        <v>45</v>
      </c>
      <c r="C89" s="29">
        <f>MAR!J62</f>
        <v>73</v>
      </c>
      <c r="D89" s="31">
        <f>MAR!J63</f>
        <v>1.6222222222222222</v>
      </c>
      <c r="F89" s="29">
        <f>MAR!J66</f>
        <v>24</v>
      </c>
      <c r="G89" s="29">
        <f>MAR!J67</f>
        <v>25</v>
      </c>
      <c r="H89" s="31">
        <f>MAR!J68</f>
        <v>1.0416666666666667</v>
      </c>
      <c r="J89" s="29">
        <f>MAR!J71</f>
        <v>12</v>
      </c>
      <c r="K89" s="29">
        <f>MAR!J72</f>
        <v>39</v>
      </c>
      <c r="L89" s="31">
        <f>MAR!J73</f>
        <v>3.25</v>
      </c>
    </row>
    <row r="90" spans="1:12" ht="12.75">
      <c r="A90" s="24" t="s">
        <v>57</v>
      </c>
      <c r="B90" s="29">
        <f>APR!J61</f>
        <v>46</v>
      </c>
      <c r="C90" s="29">
        <f>APR!J62</f>
        <v>74</v>
      </c>
      <c r="D90" s="31">
        <f>APR!J63</f>
        <v>1.608695652173913</v>
      </c>
      <c r="F90" s="29">
        <f>APR!J66</f>
        <v>24</v>
      </c>
      <c r="G90" s="29">
        <f>APR!J67</f>
        <v>25</v>
      </c>
      <c r="H90" s="31">
        <f>APR!J68</f>
        <v>1.0416666666666667</v>
      </c>
      <c r="J90" s="29">
        <f>APR!J71</f>
        <v>12</v>
      </c>
      <c r="K90" s="29">
        <f>APR!J72</f>
        <v>39</v>
      </c>
      <c r="L90" s="31">
        <f>APR!J73</f>
        <v>3.25</v>
      </c>
    </row>
    <row r="91" spans="1:12" ht="12.75">
      <c r="A91" s="24" t="s">
        <v>58</v>
      </c>
      <c r="B91" s="29">
        <f>MAY!J61</f>
        <v>45</v>
      </c>
      <c r="C91" s="29">
        <f>MAY!J62</f>
        <v>71</v>
      </c>
      <c r="D91" s="31">
        <f>MAY!J63</f>
        <v>1.5777777777777777</v>
      </c>
      <c r="F91" s="29">
        <f>MAY!J66</f>
        <v>24</v>
      </c>
      <c r="G91" s="29">
        <f>MAY!J67</f>
        <v>25</v>
      </c>
      <c r="H91" s="31">
        <f>MAY!J68</f>
        <v>1.0416666666666667</v>
      </c>
      <c r="J91" s="29">
        <f>MAY!J71</f>
        <v>10</v>
      </c>
      <c r="K91" s="29">
        <f>MAY!J72</f>
        <v>35</v>
      </c>
      <c r="L91" s="31">
        <f>MAY!J73</f>
        <v>3.5</v>
      </c>
    </row>
    <row r="92" spans="1:12" ht="12.75">
      <c r="A92" s="24" t="s">
        <v>59</v>
      </c>
      <c r="B92" s="29">
        <f>JUN!J61</f>
        <v>43</v>
      </c>
      <c r="C92" s="29">
        <f>JUN!J62</f>
        <v>69</v>
      </c>
      <c r="D92" s="31">
        <f>JUN!J63</f>
        <v>1.6046511627906976</v>
      </c>
      <c r="F92" s="29">
        <f>JUN!J66</f>
        <v>24</v>
      </c>
      <c r="G92" s="29">
        <f>JUN!J67</f>
        <v>25</v>
      </c>
      <c r="H92" s="31">
        <f>JUN!J68</f>
        <v>1.0416666666666667</v>
      </c>
      <c r="J92" s="29">
        <f>JUN!J71</f>
        <v>9</v>
      </c>
      <c r="K92" s="29">
        <f>JUN!J72</f>
        <v>34</v>
      </c>
      <c r="L92" s="31">
        <f>JUN!J73</f>
        <v>3.7777777777777777</v>
      </c>
    </row>
    <row r="93" spans="1:12" ht="12.75">
      <c r="A93" s="30" t="s">
        <v>47</v>
      </c>
      <c r="B93" s="20">
        <f>SUM(B81:B92)/COUNTIF(B81:B92,"&lt;&gt;0")</f>
        <v>46.916666666666664</v>
      </c>
      <c r="C93" s="20">
        <f>SUM(C81:C92)/COUNTIF(C81:C92,"&lt;&gt;0")</f>
        <v>80.91666666666667</v>
      </c>
      <c r="D93" s="31">
        <f>C93/B93</f>
        <v>1.724689165186501</v>
      </c>
      <c r="F93" s="20">
        <f>SUM(F81:F92)/COUNTIF(F81:F92,"&lt;&gt;0")</f>
        <v>24.083333333333332</v>
      </c>
      <c r="G93" s="20">
        <f>SUM(G81:G92)/COUNTIF(G81:G92,"&lt;&gt;0")</f>
        <v>25.083333333333332</v>
      </c>
      <c r="H93" s="31">
        <f>G93/F93</f>
        <v>1.041522491349481</v>
      </c>
      <c r="J93" s="20">
        <f>SUM(J81:J92)/COUNTIF(J81:J92,"&lt;&gt;0")</f>
        <v>14.416666666666666</v>
      </c>
      <c r="K93" s="20">
        <f>SUM(K81:K92)/COUNTIF(K81:K92,"&lt;&gt;0")</f>
        <v>44.083333333333336</v>
      </c>
      <c r="L93" s="31">
        <f>K93/J93</f>
        <v>3.0578034682080926</v>
      </c>
    </row>
    <row r="97" spans="2:12" ht="12.75">
      <c r="B97" s="44" t="s">
        <v>62</v>
      </c>
      <c r="C97" s="45"/>
      <c r="D97" s="46"/>
      <c r="F97" s="44" t="s">
        <v>2</v>
      </c>
      <c r="G97" s="45"/>
      <c r="H97" s="46"/>
      <c r="J97" s="44" t="s">
        <v>61</v>
      </c>
      <c r="K97" s="45"/>
      <c r="L97" s="46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JUL!J76</f>
        <v>0</v>
      </c>
      <c r="C100" s="29">
        <f>JUL!J77</f>
        <v>0</v>
      </c>
      <c r="D100" s="31" t="e">
        <f>JUL!J78</f>
        <v>#DIV/0!</v>
      </c>
      <c r="F100" s="29">
        <f>JUL!J81</f>
        <v>6</v>
      </c>
      <c r="G100" s="29">
        <f>JUL!J82</f>
        <v>6</v>
      </c>
      <c r="H100" s="31">
        <f>JUL!J83</f>
        <v>1</v>
      </c>
      <c r="J100" s="29">
        <f>JUL!J86</f>
        <v>0</v>
      </c>
      <c r="K100" s="29">
        <f>JUL!J87</f>
        <v>0</v>
      </c>
      <c r="L100" s="31" t="e">
        <f>JUL!J88</f>
        <v>#DIV/0!</v>
      </c>
    </row>
    <row r="101" spans="1:12" ht="12.75">
      <c r="A101" s="24" t="s">
        <v>49</v>
      </c>
      <c r="B101" s="29">
        <f>AUG!J76</f>
        <v>1</v>
      </c>
      <c r="C101" s="29">
        <f>AUG!J77</f>
        <v>2</v>
      </c>
      <c r="D101" s="31">
        <f>AUG!J78</f>
        <v>2</v>
      </c>
      <c r="F101" s="29">
        <f>AUG!J81</f>
        <v>6</v>
      </c>
      <c r="G101" s="29">
        <f>AUG!J82</f>
        <v>6</v>
      </c>
      <c r="H101" s="31">
        <f>AUG!J83</f>
        <v>1</v>
      </c>
      <c r="J101" s="29">
        <f>AUG!J86</f>
        <v>0</v>
      </c>
      <c r="K101" s="29">
        <f>AUG!J87</f>
        <v>0</v>
      </c>
      <c r="L101" s="31" t="e">
        <f>AUG!J88</f>
        <v>#DIV/0!</v>
      </c>
    </row>
    <row r="102" spans="1:12" ht="12.75">
      <c r="A102" s="24" t="s">
        <v>50</v>
      </c>
      <c r="B102" s="29">
        <f>SEP!J76</f>
        <v>0</v>
      </c>
      <c r="C102" s="29">
        <f>SEP!J77</f>
        <v>0</v>
      </c>
      <c r="D102" s="31" t="e">
        <f>SEP!J78</f>
        <v>#DIV/0!</v>
      </c>
      <c r="F102" s="29">
        <f>SEP!J81</f>
        <v>6</v>
      </c>
      <c r="G102" s="29">
        <f>SEP!J82</f>
        <v>6</v>
      </c>
      <c r="H102" s="31">
        <f>SEP!J83</f>
        <v>1</v>
      </c>
      <c r="J102" s="29">
        <f>SEP!J86</f>
        <v>0</v>
      </c>
      <c r="K102" s="29">
        <f>SEP!J87</f>
        <v>0</v>
      </c>
      <c r="L102" s="31" t="e">
        <f>SEP!J88</f>
        <v>#DIV/0!</v>
      </c>
    </row>
    <row r="103" spans="1:12" ht="12.75">
      <c r="A103" s="24" t="s">
        <v>51</v>
      </c>
      <c r="B103" s="29">
        <f>OCT!J76</f>
        <v>1</v>
      </c>
      <c r="C103" s="29">
        <f>OCT!J77</f>
        <v>3</v>
      </c>
      <c r="D103" s="31">
        <f>OCT!J78</f>
        <v>3</v>
      </c>
      <c r="F103" s="29">
        <f>OCT!J81</f>
        <v>7</v>
      </c>
      <c r="G103" s="29">
        <f>OCT!J82</f>
        <v>7</v>
      </c>
      <c r="H103" s="31">
        <f>OCT!J83</f>
        <v>1</v>
      </c>
      <c r="J103" s="29">
        <f>OCT!J86</f>
        <v>0</v>
      </c>
      <c r="K103" s="29">
        <f>OCT!J87</f>
        <v>0</v>
      </c>
      <c r="L103" s="31" t="e">
        <f>OCT!J88</f>
        <v>#DIV/0!</v>
      </c>
    </row>
    <row r="104" spans="1:12" ht="12.75">
      <c r="A104" s="24" t="s">
        <v>52</v>
      </c>
      <c r="B104" s="29">
        <f>NOV!J76</f>
        <v>1</v>
      </c>
      <c r="C104" s="29">
        <f>NOV!J77</f>
        <v>3</v>
      </c>
      <c r="D104" s="31">
        <f>NOV!J78</f>
        <v>3</v>
      </c>
      <c r="F104" s="29">
        <f>NOV!J81</f>
        <v>8</v>
      </c>
      <c r="G104" s="29">
        <f>NOV!J82</f>
        <v>8</v>
      </c>
      <c r="H104" s="31">
        <f>NOV!J83</f>
        <v>1</v>
      </c>
      <c r="J104" s="29">
        <f>NOV!J86</f>
        <v>0</v>
      </c>
      <c r="K104" s="29">
        <f>NOV!J87</f>
        <v>0</v>
      </c>
      <c r="L104" s="31" t="e">
        <f>NOV!J88</f>
        <v>#DIV/0!</v>
      </c>
    </row>
    <row r="105" spans="1:12" ht="12.75">
      <c r="A105" s="24" t="s">
        <v>53</v>
      </c>
      <c r="B105" s="29">
        <f>DEC!J76</f>
        <v>0</v>
      </c>
      <c r="C105" s="29">
        <f>DEC!J77</f>
        <v>0</v>
      </c>
      <c r="D105" s="31" t="e">
        <f>DEC!J78</f>
        <v>#DIV/0!</v>
      </c>
      <c r="F105" s="29">
        <f>DEC!J81</f>
        <v>9</v>
      </c>
      <c r="G105" s="29">
        <f>DEC!J82</f>
        <v>9</v>
      </c>
      <c r="H105" s="31">
        <f>DEC!J83</f>
        <v>1</v>
      </c>
      <c r="J105" s="29">
        <f>DEC!J86</f>
        <v>0</v>
      </c>
      <c r="K105" s="29">
        <f>DEC!J87</f>
        <v>0</v>
      </c>
      <c r="L105" s="31" t="e">
        <f>DEC!J88</f>
        <v>#DIV/0!</v>
      </c>
    </row>
    <row r="106" spans="1:12" ht="12.75">
      <c r="A106" s="24" t="s">
        <v>54</v>
      </c>
      <c r="B106" s="29">
        <f>JAN!J76</f>
        <v>0</v>
      </c>
      <c r="C106" s="29">
        <f>JAN!J77</f>
        <v>0</v>
      </c>
      <c r="D106" s="31" t="e">
        <f>JAN!J78</f>
        <v>#DIV/0!</v>
      </c>
      <c r="F106" s="29">
        <f>JAN!J81</f>
        <v>7</v>
      </c>
      <c r="G106" s="29">
        <f>JAN!J82</f>
        <v>7</v>
      </c>
      <c r="H106" s="31">
        <f>JAN!J83</f>
        <v>1</v>
      </c>
      <c r="J106" s="29">
        <f>JAN!J86</f>
        <v>0</v>
      </c>
      <c r="K106" s="29">
        <f>JAN!J87</f>
        <v>0</v>
      </c>
      <c r="L106" s="31" t="e">
        <f>JAN!J88</f>
        <v>#DIV/0!</v>
      </c>
    </row>
    <row r="107" spans="1:12" ht="12.75">
      <c r="A107" s="24" t="s">
        <v>55</v>
      </c>
      <c r="B107" s="29">
        <f>FEB!J76</f>
        <v>1</v>
      </c>
      <c r="C107" s="29">
        <f>FEB!J77</f>
        <v>4</v>
      </c>
      <c r="D107" s="31">
        <f>FEB!J78</f>
        <v>4</v>
      </c>
      <c r="F107" s="29">
        <f>FEB!J81</f>
        <v>8</v>
      </c>
      <c r="G107" s="29">
        <f>FEB!J82</f>
        <v>8</v>
      </c>
      <c r="H107" s="31">
        <f>FEB!J83</f>
        <v>1</v>
      </c>
      <c r="J107" s="29">
        <f>FEB!J86</f>
        <v>0</v>
      </c>
      <c r="K107" s="29">
        <f>FEB!J87</f>
        <v>0</v>
      </c>
      <c r="L107" s="31" t="e">
        <f>FEB!J88</f>
        <v>#DIV/0!</v>
      </c>
    </row>
    <row r="108" spans="1:12" ht="12.75">
      <c r="A108" s="24" t="s">
        <v>56</v>
      </c>
      <c r="B108" s="29">
        <f>MAR!J76</f>
        <v>0</v>
      </c>
      <c r="C108" s="29">
        <f>MAR!J77</f>
        <v>0</v>
      </c>
      <c r="D108" s="31" t="e">
        <f>MAR!J78</f>
        <v>#DIV/0!</v>
      </c>
      <c r="F108" s="29">
        <f>MAR!J81</f>
        <v>9</v>
      </c>
      <c r="G108" s="29">
        <f>MAR!J82</f>
        <v>9</v>
      </c>
      <c r="H108" s="31">
        <f>MAR!J83</f>
        <v>1</v>
      </c>
      <c r="J108" s="29">
        <f>MAR!J86</f>
        <v>0</v>
      </c>
      <c r="K108" s="29">
        <f>MAR!J87</f>
        <v>0</v>
      </c>
      <c r="L108" s="31" t="e">
        <f>MAR!J88</f>
        <v>#DIV/0!</v>
      </c>
    </row>
    <row r="109" spans="1:12" ht="12.75">
      <c r="A109" s="24" t="s">
        <v>57</v>
      </c>
      <c r="B109" s="29">
        <f>APR!J76</f>
        <v>0</v>
      </c>
      <c r="C109" s="29">
        <f>APR!J77</f>
        <v>0</v>
      </c>
      <c r="D109" s="31" t="e">
        <f>APR!J78</f>
        <v>#DIV/0!</v>
      </c>
      <c r="F109" s="29">
        <f>APR!J81</f>
        <v>10</v>
      </c>
      <c r="G109" s="29">
        <f>APR!J82</f>
        <v>10</v>
      </c>
      <c r="H109" s="31">
        <f>APR!J83</f>
        <v>1</v>
      </c>
      <c r="J109" s="29">
        <f>APR!J86</f>
        <v>0</v>
      </c>
      <c r="K109" s="29">
        <f>APR!J87</f>
        <v>0</v>
      </c>
      <c r="L109" s="31" t="e">
        <f>APR!J88</f>
        <v>#DIV/0!</v>
      </c>
    </row>
    <row r="110" spans="1:12" ht="12.75">
      <c r="A110" s="24" t="s">
        <v>58</v>
      </c>
      <c r="B110" s="29">
        <f>MAY!J76</f>
        <v>0</v>
      </c>
      <c r="C110" s="29">
        <f>MAY!J77</f>
        <v>0</v>
      </c>
      <c r="D110" s="31" t="e">
        <f>MAY!J78</f>
        <v>#DIV/0!</v>
      </c>
      <c r="F110" s="29">
        <f>MAY!J81</f>
        <v>11</v>
      </c>
      <c r="G110" s="29">
        <f>MAY!J82</f>
        <v>11</v>
      </c>
      <c r="H110" s="31">
        <f>MAY!J83</f>
        <v>1</v>
      </c>
      <c r="J110" s="29">
        <f>MAY!J86</f>
        <v>0</v>
      </c>
      <c r="K110" s="29">
        <f>MAY!J87</f>
        <v>0</v>
      </c>
      <c r="L110" s="31" t="e">
        <f>MAY!J88</f>
        <v>#DIV/0!</v>
      </c>
    </row>
    <row r="111" spans="1:12" ht="12.75">
      <c r="A111" s="24" t="s">
        <v>59</v>
      </c>
      <c r="B111" s="29">
        <f>JUN!J76</f>
        <v>0</v>
      </c>
      <c r="C111" s="29">
        <f>JUN!J77</f>
        <v>0</v>
      </c>
      <c r="D111" s="31" t="e">
        <f>JUN!J78</f>
        <v>#DIV/0!</v>
      </c>
      <c r="F111" s="29">
        <f>JUN!J81</f>
        <v>10</v>
      </c>
      <c r="G111" s="29">
        <f>JUN!J82</f>
        <v>10</v>
      </c>
      <c r="H111" s="31">
        <f>JUN!J83</f>
        <v>1</v>
      </c>
      <c r="J111" s="29">
        <f>JUN!J86</f>
        <v>0</v>
      </c>
      <c r="K111" s="29">
        <f>JUN!J87</f>
        <v>0</v>
      </c>
      <c r="L111" s="31" t="e">
        <f>JUN!J88</f>
        <v>#DIV/0!</v>
      </c>
    </row>
    <row r="112" spans="1:12" ht="12.75">
      <c r="A112" s="30" t="s">
        <v>47</v>
      </c>
      <c r="B112" s="20">
        <f>SUM(B100:B111)/COUNTIF(B100:B111,"&lt;&gt;0")</f>
        <v>1</v>
      </c>
      <c r="C112" s="20">
        <f>SUM(C100:C111)/COUNTIF(C100:C111,"&lt;&gt;0")</f>
        <v>3</v>
      </c>
      <c r="D112" s="31">
        <f>C112/B112</f>
        <v>3</v>
      </c>
      <c r="F112" s="20">
        <f>SUM(F100:F111)/COUNTIF(F100:F111,"&lt;&gt;0")</f>
        <v>8.083333333333334</v>
      </c>
      <c r="G112" s="20">
        <f>SUM(G100:G111)/COUNTIF(G100:G111,"&lt;&gt;0")</f>
        <v>8.083333333333334</v>
      </c>
      <c r="H112" s="31">
        <f>G112/F112</f>
        <v>1</v>
      </c>
      <c r="J112" s="20" t="e">
        <f>SUM(J100:J111)/COUNTIF(J100:J111,"&lt;&gt;0")</f>
        <v>#DIV/0!</v>
      </c>
      <c r="K112" s="20" t="e">
        <f>SUM(K100:K111)/COUNTIF(K100:K111,"&lt;&gt;0")</f>
        <v>#DIV/0!</v>
      </c>
      <c r="L112" s="31" t="e">
        <f>K112/J112</f>
        <v>#DIV/0!</v>
      </c>
    </row>
    <row r="116" ht="12.75">
      <c r="A116" s="18" t="s">
        <v>79</v>
      </c>
    </row>
    <row r="117" ht="12.75">
      <c r="A117" s="18"/>
    </row>
    <row r="118" spans="2:12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5"/>
      <c r="L118" s="46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JUL!C123</f>
        <v>63572</v>
      </c>
      <c r="C122" s="29">
        <f>JUL!E123</f>
        <v>132</v>
      </c>
      <c r="D122" s="31">
        <f>JUL!F123</f>
        <v>481.6060606060606</v>
      </c>
      <c r="E122" s="29">
        <f>JUL!G123</f>
        <v>282</v>
      </c>
      <c r="F122" s="31">
        <f>JUL!H123</f>
        <v>225.43262411347519</v>
      </c>
      <c r="H122" s="29">
        <f>JUL!C124</f>
        <v>20448</v>
      </c>
      <c r="I122" s="29">
        <f>JUL!E124</f>
        <v>50</v>
      </c>
      <c r="J122" s="31">
        <f>JUL!F124</f>
        <v>408.96</v>
      </c>
      <c r="K122" s="29">
        <f>JUL!G124</f>
        <v>90</v>
      </c>
      <c r="L122" s="31">
        <f>JUL!H124</f>
        <v>227.2</v>
      </c>
    </row>
    <row r="123" spans="1:12" ht="12.75">
      <c r="A123" s="24" t="s">
        <v>49</v>
      </c>
      <c r="B123" s="29">
        <f>AUG!C123</f>
        <v>64564</v>
      </c>
      <c r="C123" s="29">
        <f>AUG!E123</f>
        <v>139</v>
      </c>
      <c r="D123" s="31">
        <f>AUG!F123</f>
        <v>464.48920863309354</v>
      </c>
      <c r="E123" s="29">
        <f>AUG!G123</f>
        <v>295</v>
      </c>
      <c r="F123" s="31">
        <f>AUG!H123</f>
        <v>218.86101694915254</v>
      </c>
      <c r="H123" s="29">
        <f>AUG!C124</f>
        <v>20988</v>
      </c>
      <c r="I123" s="29">
        <f>AUG!E124</f>
        <v>51</v>
      </c>
      <c r="J123" s="31">
        <f>AUG!F124</f>
        <v>411.52941176470586</v>
      </c>
      <c r="K123" s="29">
        <f>AUG!G124</f>
        <v>93</v>
      </c>
      <c r="L123" s="31">
        <f>AUG!H124</f>
        <v>225.67741935483872</v>
      </c>
    </row>
    <row r="124" spans="1:12" ht="12.75">
      <c r="A124" s="24" t="s">
        <v>50</v>
      </c>
      <c r="B124" s="29">
        <f>SEP!C123</f>
        <v>63791</v>
      </c>
      <c r="C124" s="29">
        <f>SEP!E123</f>
        <v>138</v>
      </c>
      <c r="D124" s="31">
        <f>SEP!F123</f>
        <v>462.2536231884058</v>
      </c>
      <c r="E124" s="29">
        <f>SEP!G123</f>
        <v>293</v>
      </c>
      <c r="F124" s="31">
        <f>SEP!H123</f>
        <v>217.71672354948805</v>
      </c>
      <c r="H124" s="29">
        <f>SEP!C124</f>
        <v>18391</v>
      </c>
      <c r="I124" s="29">
        <f>SEP!E124</f>
        <v>44</v>
      </c>
      <c r="J124" s="31">
        <f>SEP!F124</f>
        <v>417.97727272727275</v>
      </c>
      <c r="K124" s="29">
        <f>SEP!G124</f>
        <v>81</v>
      </c>
      <c r="L124" s="31">
        <f>SEP!H124</f>
        <v>227.0493827160494</v>
      </c>
    </row>
    <row r="125" spans="1:12" ht="12.75">
      <c r="A125" s="24" t="s">
        <v>51</v>
      </c>
      <c r="B125" s="29">
        <f>OCT!C123</f>
        <v>57637</v>
      </c>
      <c r="C125" s="29">
        <f>OCT!E123</f>
        <v>128</v>
      </c>
      <c r="D125" s="31">
        <f>OCT!F123</f>
        <v>450.2890625</v>
      </c>
      <c r="E125" s="29">
        <f>OCT!G123</f>
        <v>271</v>
      </c>
      <c r="F125" s="31">
        <f>OCT!H123</f>
        <v>212.68265682656826</v>
      </c>
      <c r="H125" s="29">
        <f>OCT!C124</f>
        <v>20767</v>
      </c>
      <c r="I125" s="29">
        <f>OCT!E124</f>
        <v>48</v>
      </c>
      <c r="J125" s="31">
        <f>OCT!F124</f>
        <v>432.6458333333333</v>
      </c>
      <c r="K125" s="29">
        <f>OCT!G124</f>
        <v>90</v>
      </c>
      <c r="L125" s="31">
        <f>OCT!H124</f>
        <v>230.74444444444444</v>
      </c>
    </row>
    <row r="126" spans="1:12" ht="12.75">
      <c r="A126" s="24" t="s">
        <v>52</v>
      </c>
      <c r="B126" s="29">
        <f>NOV!C123</f>
        <v>58488</v>
      </c>
      <c r="C126" s="29">
        <f>NOV!E123</f>
        <v>126</v>
      </c>
      <c r="D126" s="31">
        <f>NOV!F123</f>
        <v>464.1904761904762</v>
      </c>
      <c r="E126" s="29">
        <f>NOV!G123</f>
        <v>273</v>
      </c>
      <c r="F126" s="31">
        <f>NOV!H123</f>
        <v>214.24175824175825</v>
      </c>
      <c r="H126" s="29">
        <f>NOV!C124</f>
        <v>7988</v>
      </c>
      <c r="I126" s="29">
        <f>NOV!E124</f>
        <v>49</v>
      </c>
      <c r="J126" s="31">
        <f>NOV!F124</f>
        <v>163.0204081632653</v>
      </c>
      <c r="K126" s="29">
        <f>NOV!G124</f>
        <v>87</v>
      </c>
      <c r="L126" s="31">
        <f>NOV!H124</f>
        <v>91.816091954023</v>
      </c>
    </row>
    <row r="127" spans="1:12" ht="12.75">
      <c r="A127" s="24" t="s">
        <v>53</v>
      </c>
      <c r="B127" s="29">
        <f>DEC!C123</f>
        <v>59673</v>
      </c>
      <c r="C127" s="29">
        <f>DEC!E123</f>
        <v>125</v>
      </c>
      <c r="D127" s="31">
        <f>DEC!F123</f>
        <v>477.384</v>
      </c>
      <c r="E127" s="29">
        <f>DEC!G123</f>
        <v>275</v>
      </c>
      <c r="F127" s="31">
        <f>DEC!H123</f>
        <v>216.99272727272728</v>
      </c>
      <c r="H127" s="29">
        <f>DEC!C124</f>
        <v>18967</v>
      </c>
      <c r="I127" s="29">
        <f>DEC!E124</f>
        <v>50</v>
      </c>
      <c r="J127" s="31">
        <f>DEC!F124</f>
        <v>379.34</v>
      </c>
      <c r="K127" s="29">
        <f>DEC!G124</f>
        <v>84</v>
      </c>
      <c r="L127" s="31">
        <f>DEC!H124</f>
        <v>225.79761904761904</v>
      </c>
    </row>
    <row r="128" spans="1:12" ht="12.75">
      <c r="A128" s="24" t="s">
        <v>54</v>
      </c>
      <c r="B128" s="29">
        <f>JAN!C123</f>
        <v>58674</v>
      </c>
      <c r="C128" s="29">
        <f>JAN!E123</f>
        <v>130</v>
      </c>
      <c r="D128" s="31">
        <f>JAN!F123</f>
        <v>451.33846153846156</v>
      </c>
      <c r="E128" s="29">
        <f>JAN!G123</f>
        <v>280</v>
      </c>
      <c r="F128" s="31">
        <f>JAN!H123</f>
        <v>209.55</v>
      </c>
      <c r="H128" s="29">
        <f>JAN!C124</f>
        <v>20368</v>
      </c>
      <c r="I128" s="29">
        <f>JAN!E124</f>
        <v>46</v>
      </c>
      <c r="J128" s="31">
        <f>JAN!F124</f>
        <v>442.7826086956522</v>
      </c>
      <c r="K128" s="29">
        <f>JAN!G124</f>
        <v>79</v>
      </c>
      <c r="L128" s="31">
        <f>JAN!H124</f>
        <v>257.82278481012656</v>
      </c>
    </row>
    <row r="129" spans="1:12" ht="12.75">
      <c r="A129" s="24" t="s">
        <v>55</v>
      </c>
      <c r="B129" s="29">
        <f>FEB!C123</f>
        <v>58452</v>
      </c>
      <c r="C129" s="29">
        <f>FEB!E123</f>
        <v>127</v>
      </c>
      <c r="D129" s="31">
        <f>FEB!F123</f>
        <v>460.251968503937</v>
      </c>
      <c r="E129" s="29">
        <f>FEB!G123</f>
        <v>272</v>
      </c>
      <c r="F129" s="31">
        <f>FEB!H123</f>
        <v>214.89705882352942</v>
      </c>
      <c r="H129" s="29">
        <f>FEB!C124</f>
        <v>18896</v>
      </c>
      <c r="I129" s="29">
        <f>FEB!E124</f>
        <v>46</v>
      </c>
      <c r="J129" s="31">
        <f>FEB!F124</f>
        <v>410.7826086956522</v>
      </c>
      <c r="K129" s="29">
        <f>FEB!G124</f>
        <v>80</v>
      </c>
      <c r="L129" s="31">
        <f>FEB!H124</f>
        <v>236.2</v>
      </c>
    </row>
    <row r="130" spans="1:12" ht="12.75">
      <c r="A130" s="24" t="s">
        <v>56</v>
      </c>
      <c r="B130" s="29">
        <f>MAR!C123</f>
        <v>58682</v>
      </c>
      <c r="C130" s="29">
        <f>MAR!E123</f>
        <v>126</v>
      </c>
      <c r="D130" s="31">
        <f>MAR!F123</f>
        <v>465.73015873015873</v>
      </c>
      <c r="E130" s="29">
        <f>MAR!G123</f>
        <v>270</v>
      </c>
      <c r="F130" s="31">
        <f>MAR!H123</f>
        <v>217.34074074074073</v>
      </c>
      <c r="H130" s="29">
        <f>MAR!C124</f>
        <v>17345</v>
      </c>
      <c r="I130" s="29">
        <f>MAR!E124</f>
        <v>45</v>
      </c>
      <c r="J130" s="31">
        <f>MAR!F124</f>
        <v>385.44444444444446</v>
      </c>
      <c r="K130" s="29">
        <f>MAR!G124</f>
        <v>73</v>
      </c>
      <c r="L130" s="31">
        <f>MAR!H124</f>
        <v>237.6027397260274</v>
      </c>
    </row>
    <row r="131" spans="1:12" ht="12.75">
      <c r="A131" s="24" t="s">
        <v>57</v>
      </c>
      <c r="B131" s="29">
        <f>APR!C123</f>
        <v>55890</v>
      </c>
      <c r="C131" s="29">
        <f>APR!E123</f>
        <v>122</v>
      </c>
      <c r="D131" s="31">
        <f>APR!F123</f>
        <v>458.11475409836066</v>
      </c>
      <c r="E131" s="29">
        <f>APR!G123</f>
        <v>264</v>
      </c>
      <c r="F131" s="31">
        <f>APR!H123</f>
        <v>211.70454545454547</v>
      </c>
      <c r="H131" s="29">
        <f>APR!C124</f>
        <v>17274</v>
      </c>
      <c r="I131" s="29">
        <f>APR!E124</f>
        <v>46</v>
      </c>
      <c r="J131" s="31">
        <f>APR!F124</f>
        <v>375.5217391304348</v>
      </c>
      <c r="K131" s="29">
        <f>APR!G124</f>
        <v>74</v>
      </c>
      <c r="L131" s="31">
        <f>APR!H124</f>
        <v>233.43243243243242</v>
      </c>
    </row>
    <row r="132" spans="1:12" ht="12.75">
      <c r="A132" s="24" t="s">
        <v>58</v>
      </c>
      <c r="B132" s="29">
        <f>MAY!C123</f>
        <v>55471</v>
      </c>
      <c r="C132" s="29">
        <f>MAY!E123</f>
        <v>119</v>
      </c>
      <c r="D132" s="31">
        <f>MAY!F123</f>
        <v>466.14285714285717</v>
      </c>
      <c r="E132" s="29">
        <f>MAY!G123</f>
        <v>257</v>
      </c>
      <c r="F132" s="31">
        <f>MAY!H107</f>
        <v>212.2638001162115</v>
      </c>
      <c r="H132" s="29">
        <f>MAY!C124</f>
        <v>16964</v>
      </c>
      <c r="I132" s="29">
        <f>MAY!E124</f>
        <v>45</v>
      </c>
      <c r="J132" s="31">
        <f>MAY!F124</f>
        <v>376.97777777777776</v>
      </c>
      <c r="K132" s="29">
        <f>MAY!G124</f>
        <v>71</v>
      </c>
      <c r="L132" s="31">
        <f>MAY!H124</f>
        <v>238.92957746478874</v>
      </c>
    </row>
    <row r="133" spans="1:12" ht="12.75">
      <c r="A133" s="24" t="s">
        <v>59</v>
      </c>
      <c r="B133" s="29">
        <f>JUN!C123</f>
        <v>57713</v>
      </c>
      <c r="C133" s="29">
        <f>JUN!E123</f>
        <v>125</v>
      </c>
      <c r="D133" s="31">
        <f>JUN!F123</f>
        <v>461.704</v>
      </c>
      <c r="E133" s="29">
        <f>JUN!G123</f>
        <v>263</v>
      </c>
      <c r="F133" s="31">
        <f>JUN!H123</f>
        <v>219.44106463878327</v>
      </c>
      <c r="H133" s="29">
        <f>JUN!C124</f>
        <v>16421</v>
      </c>
      <c r="I133" s="29">
        <f>JUN!E124</f>
        <v>43</v>
      </c>
      <c r="J133" s="31">
        <f>JUN!F124</f>
        <v>381.8837209302326</v>
      </c>
      <c r="K133" s="29">
        <f>JUN!G124</f>
        <v>69</v>
      </c>
      <c r="L133" s="31">
        <f>JUN!H124</f>
        <v>237.9855072463768</v>
      </c>
    </row>
    <row r="134" spans="1:12" ht="12.75">
      <c r="A134" s="30" t="s">
        <v>47</v>
      </c>
      <c r="B134" s="20">
        <f>SUM(B122:B133)/COUNTIF(B122:B133,"&lt;&gt;0")</f>
        <v>59383.916666666664</v>
      </c>
      <c r="C134" s="20">
        <f>SUM(C122:C133)/COUNTIF(C122:C133,"&lt;&gt;0")</f>
        <v>128.08333333333334</v>
      </c>
      <c r="D134" s="31">
        <f>B134/C134</f>
        <v>463.63500325309036</v>
      </c>
      <c r="E134" s="29">
        <f>SUM(E122:E133)/COUNTIF(E122:E133,"&lt;&gt;0")</f>
        <v>274.5833333333333</v>
      </c>
      <c r="F134" s="31">
        <f>B134/E134</f>
        <v>216.26919575113808</v>
      </c>
      <c r="H134" s="20">
        <f>SUM(H122:H133)/COUNTIF(H122:H133,"&lt;&gt;0")</f>
        <v>17901.416666666668</v>
      </c>
      <c r="I134" s="20">
        <f>SUM(I122:I133)/COUNTIF(I122:I133,"&lt;&gt;0")</f>
        <v>46.916666666666664</v>
      </c>
      <c r="J134" s="31">
        <f>H134/I134</f>
        <v>381.55772646536417</v>
      </c>
      <c r="K134" s="29">
        <f>SUM(K122:K133)/COUNTIF(K122:K133,"&lt;&gt;0")</f>
        <v>80.91666666666667</v>
      </c>
      <c r="L134" s="31">
        <f>H134/K134</f>
        <v>221.23274974253349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JUL!K130</f>
        <v>20448</v>
      </c>
      <c r="D142" s="29">
        <f>JUL!K131</f>
        <v>5624</v>
      </c>
      <c r="E142" s="29">
        <f>JUL!K132</f>
        <v>12909</v>
      </c>
      <c r="F142" s="29">
        <f>JUL!K133</f>
        <v>0</v>
      </c>
      <c r="G142" s="29">
        <f>JUL!K134</f>
        <v>1915</v>
      </c>
      <c r="H142" s="29">
        <f>JUL!K135</f>
        <v>0</v>
      </c>
    </row>
    <row r="143" spans="1:8" ht="12.75">
      <c r="A143" s="24" t="s">
        <v>49</v>
      </c>
      <c r="C143" s="29">
        <f>AUG!K130</f>
        <v>20988</v>
      </c>
      <c r="D143" s="29">
        <f>AUG!K131</f>
        <v>5632</v>
      </c>
      <c r="E143" s="29">
        <f>AUG!K132</f>
        <v>13256</v>
      </c>
      <c r="F143" s="29">
        <f>AUG!K133</f>
        <v>352</v>
      </c>
      <c r="G143" s="29">
        <f>AUG!K134</f>
        <v>1748</v>
      </c>
      <c r="H143" s="29">
        <f>AUG!K135</f>
        <v>0</v>
      </c>
    </row>
    <row r="144" spans="1:8" ht="12.75">
      <c r="A144" s="24" t="s">
        <v>50</v>
      </c>
      <c r="C144" s="29">
        <f>SEP!K130</f>
        <v>18391</v>
      </c>
      <c r="D144" s="29">
        <f>SEP!K131</f>
        <v>4712</v>
      </c>
      <c r="E144" s="29">
        <f>SEP!K132</f>
        <v>11965</v>
      </c>
      <c r="F144" s="29">
        <f>SEP!K133</f>
        <v>0</v>
      </c>
      <c r="G144" s="29">
        <f>SEP!K134</f>
        <v>1714</v>
      </c>
      <c r="H144" s="29">
        <f>SEP!K135</f>
        <v>0</v>
      </c>
    </row>
    <row r="145" spans="1:8" ht="12.75">
      <c r="A145" s="24" t="s">
        <v>51</v>
      </c>
      <c r="C145" s="29">
        <f>OCT!K130</f>
        <v>20767</v>
      </c>
      <c r="D145" s="29">
        <f>OCT!K131</f>
        <v>4892</v>
      </c>
      <c r="E145" s="29">
        <f>OCT!K132</f>
        <v>13452</v>
      </c>
      <c r="F145" s="29">
        <f>OCT!K133</f>
        <v>421</v>
      </c>
      <c r="G145" s="29">
        <f>OCT!K134</f>
        <v>2002</v>
      </c>
      <c r="H145" s="29">
        <f>OCT!K135</f>
        <v>0</v>
      </c>
    </row>
    <row r="146" spans="1:8" ht="12.75">
      <c r="A146" s="24" t="s">
        <v>52</v>
      </c>
      <c r="C146" s="29">
        <f>NOV!K130</f>
        <v>7988</v>
      </c>
      <c r="D146" s="29">
        <f>NOV!K131</f>
        <v>4820</v>
      </c>
      <c r="E146" s="29">
        <f>NOV!K132</f>
        <v>433</v>
      </c>
      <c r="F146" s="29">
        <f>NOV!K133</f>
        <v>433</v>
      </c>
      <c r="G146" s="29">
        <f>NOV!K134</f>
        <v>2302</v>
      </c>
      <c r="H146" s="29">
        <f>NOV!K135</f>
        <v>0</v>
      </c>
    </row>
    <row r="147" spans="1:8" ht="12.75">
      <c r="A147" s="24" t="s">
        <v>53</v>
      </c>
      <c r="C147" s="29">
        <f>DEC!K130</f>
        <v>18967</v>
      </c>
      <c r="D147" s="29">
        <f>DEC!K131</f>
        <v>4903</v>
      </c>
      <c r="E147" s="29">
        <f>DEC!K132</f>
        <v>11476</v>
      </c>
      <c r="F147" s="29">
        <f>DEC!K133</f>
        <v>0</v>
      </c>
      <c r="G147" s="29">
        <f>DEC!K134</f>
        <v>2588</v>
      </c>
      <c r="H147" s="29">
        <f>DEC!K135</f>
        <v>0</v>
      </c>
    </row>
    <row r="148" spans="1:8" ht="12.75">
      <c r="A148" s="24" t="s">
        <v>54</v>
      </c>
      <c r="C148" s="29">
        <f>JAN!K130</f>
        <v>20368</v>
      </c>
      <c r="D148" s="29">
        <f>JAN!K131</f>
        <v>8151</v>
      </c>
      <c r="E148" s="29">
        <f>JAN!K132</f>
        <v>10215</v>
      </c>
      <c r="F148" s="29">
        <f>JAN!K133</f>
        <v>0</v>
      </c>
      <c r="G148" s="29">
        <f>JAN!K134</f>
        <v>2002</v>
      </c>
      <c r="H148" s="29">
        <f>JAN!K135</f>
        <v>0</v>
      </c>
    </row>
    <row r="149" spans="1:8" ht="12.75">
      <c r="A149" s="24" t="s">
        <v>55</v>
      </c>
      <c r="C149" s="29">
        <f>FEB!K130</f>
        <v>18896</v>
      </c>
      <c r="D149" s="29">
        <f>FEB!K131</f>
        <v>4946</v>
      </c>
      <c r="E149" s="29">
        <f>FEB!K132</f>
        <v>10562</v>
      </c>
      <c r="F149" s="29">
        <f>FEB!K133</f>
        <v>1049</v>
      </c>
      <c r="G149" s="29">
        <f>FEB!K134</f>
        <v>2339</v>
      </c>
      <c r="H149" s="29">
        <f>FEB!K135</f>
        <v>0</v>
      </c>
    </row>
    <row r="150" spans="1:8" ht="12.75">
      <c r="A150" s="24" t="s">
        <v>56</v>
      </c>
      <c r="C150" s="29">
        <f>MAR!K130</f>
        <v>17345</v>
      </c>
      <c r="D150" s="29">
        <f>MAR!K131</f>
        <v>5264</v>
      </c>
      <c r="E150" s="29">
        <f>MAR!K132</f>
        <v>9494</v>
      </c>
      <c r="F150" s="29">
        <f>MAR!K133</f>
        <v>0</v>
      </c>
      <c r="G150" s="29">
        <f>MAR!K134</f>
        <v>2587</v>
      </c>
      <c r="H150" s="29">
        <f>MAR!K135</f>
        <v>0</v>
      </c>
    </row>
    <row r="151" spans="1:8" ht="12.75">
      <c r="A151" s="24" t="s">
        <v>57</v>
      </c>
      <c r="C151" s="29">
        <f>APR!K130</f>
        <v>17274</v>
      </c>
      <c r="D151" s="29">
        <f>APR!K131</f>
        <v>5186</v>
      </c>
      <c r="E151" s="29">
        <f>APR!K132</f>
        <v>9128</v>
      </c>
      <c r="F151" s="29">
        <f>APR!K133</f>
        <v>0</v>
      </c>
      <c r="G151" s="29">
        <f>APR!K134</f>
        <v>2960</v>
      </c>
      <c r="H151" s="29">
        <f>APR!K135</f>
        <v>0</v>
      </c>
    </row>
    <row r="152" spans="1:8" ht="12.75">
      <c r="A152" s="24" t="s">
        <v>58</v>
      </c>
      <c r="C152" s="29">
        <f>MAY!K130</f>
        <v>16964</v>
      </c>
      <c r="D152" s="29">
        <f>MAY!K131</f>
        <v>5186</v>
      </c>
      <c r="E152" s="29">
        <f>MAY!K132</f>
        <v>8499</v>
      </c>
      <c r="F152" s="29">
        <f>MAY!K133</f>
        <v>0</v>
      </c>
      <c r="G152" s="29">
        <f>MAY!K134</f>
        <v>3279</v>
      </c>
      <c r="H152" s="29">
        <f>MAY!K135</f>
        <v>0</v>
      </c>
    </row>
    <row r="153" spans="1:8" ht="12.75">
      <c r="A153" s="24" t="s">
        <v>59</v>
      </c>
      <c r="C153" s="29">
        <f>JUN!K130</f>
        <v>16421</v>
      </c>
      <c r="D153" s="29">
        <f>JUN!K131</f>
        <v>5145</v>
      </c>
      <c r="E153" s="29">
        <f>JUN!K132</f>
        <v>8289</v>
      </c>
      <c r="F153" s="29">
        <f>JUN!K133</f>
        <v>0</v>
      </c>
      <c r="G153" s="29">
        <f>JUN!K134</f>
        <v>2987</v>
      </c>
      <c r="H153" s="29">
        <f>JUN!K135</f>
        <v>0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17901.416666666668</v>
      </c>
      <c r="D154" s="34">
        <f t="shared" si="6"/>
        <v>5371.75</v>
      </c>
      <c r="E154" s="34">
        <f t="shared" si="6"/>
        <v>9973.166666666666</v>
      </c>
      <c r="F154" s="34">
        <f t="shared" si="6"/>
        <v>563.75</v>
      </c>
      <c r="G154" s="34">
        <f t="shared" si="6"/>
        <v>2368.5833333333335</v>
      </c>
      <c r="H154" s="34" t="e">
        <f t="shared" si="6"/>
        <v>#DIV/0!</v>
      </c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5"/>
  <sheetViews>
    <sheetView workbookViewId="0" topLeftCell="A1">
      <selection activeCell="I32" sqref="I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9442</v>
      </c>
      <c r="C5" s="25">
        <v>57</v>
      </c>
      <c r="D5" s="25">
        <v>0</v>
      </c>
      <c r="E5" s="25">
        <v>2688</v>
      </c>
      <c r="F5" s="25">
        <v>9957</v>
      </c>
      <c r="G5" s="25">
        <v>361</v>
      </c>
      <c r="H5" s="25">
        <v>82864</v>
      </c>
      <c r="I5" s="20">
        <f aca="true" t="shared" si="0" ref="I5:I11">SUM(B5:H5)</f>
        <v>105369</v>
      </c>
    </row>
    <row r="6" spans="1:9" ht="12.75">
      <c r="A6" s="4" t="s">
        <v>8</v>
      </c>
      <c r="B6" s="25">
        <v>5524</v>
      </c>
      <c r="C6" s="25">
        <v>31</v>
      </c>
      <c r="D6" s="25">
        <v>0</v>
      </c>
      <c r="E6" s="25">
        <v>975</v>
      </c>
      <c r="F6" s="25">
        <v>3187</v>
      </c>
      <c r="G6" s="25">
        <v>59</v>
      </c>
      <c r="H6" s="25">
        <v>35730</v>
      </c>
      <c r="I6" s="20">
        <f t="shared" si="0"/>
        <v>45506</v>
      </c>
    </row>
    <row r="7" spans="1:9" ht="12.75">
      <c r="A7" s="4" t="s">
        <v>9</v>
      </c>
      <c r="B7" s="25">
        <v>719</v>
      </c>
      <c r="C7" s="25">
        <v>0</v>
      </c>
      <c r="D7" s="25">
        <v>0</v>
      </c>
      <c r="E7" s="25">
        <v>127</v>
      </c>
      <c r="F7" s="25">
        <v>602</v>
      </c>
      <c r="G7" s="25">
        <v>20</v>
      </c>
      <c r="H7" s="25">
        <v>8383</v>
      </c>
      <c r="I7" s="20">
        <f t="shared" si="0"/>
        <v>9851</v>
      </c>
    </row>
    <row r="8" spans="1:9" ht="12.75">
      <c r="A8" s="4" t="s">
        <v>10</v>
      </c>
      <c r="B8" s="25">
        <v>1462</v>
      </c>
      <c r="C8" s="25">
        <v>6</v>
      </c>
      <c r="D8" s="25">
        <v>0</v>
      </c>
      <c r="E8" s="25">
        <v>354</v>
      </c>
      <c r="F8" s="25">
        <v>1063</v>
      </c>
      <c r="G8" s="25">
        <v>28</v>
      </c>
      <c r="H8" s="25">
        <v>16400</v>
      </c>
      <c r="I8" s="20">
        <f t="shared" si="0"/>
        <v>19313</v>
      </c>
    </row>
    <row r="9" spans="1:9" ht="12.75">
      <c r="A9" s="4" t="s">
        <v>11</v>
      </c>
      <c r="B9" s="25">
        <v>425</v>
      </c>
      <c r="C9" s="25">
        <v>4</v>
      </c>
      <c r="D9" s="25">
        <v>0</v>
      </c>
      <c r="E9" s="25">
        <v>44</v>
      </c>
      <c r="F9" s="25">
        <v>122</v>
      </c>
      <c r="G9" s="25">
        <v>2</v>
      </c>
      <c r="H9" s="25">
        <v>1843</v>
      </c>
      <c r="I9" s="20">
        <f t="shared" si="0"/>
        <v>2440</v>
      </c>
    </row>
    <row r="10" spans="1:9" ht="12.75">
      <c r="A10" s="4" t="s">
        <v>12</v>
      </c>
      <c r="B10" s="25">
        <v>57</v>
      </c>
      <c r="C10" s="25">
        <v>2</v>
      </c>
      <c r="D10" s="25">
        <v>0</v>
      </c>
      <c r="E10" s="25">
        <v>6</v>
      </c>
      <c r="F10" s="25">
        <v>27</v>
      </c>
      <c r="G10" s="25">
        <v>1</v>
      </c>
      <c r="H10" s="25">
        <v>295</v>
      </c>
      <c r="I10" s="20">
        <f t="shared" si="0"/>
        <v>388</v>
      </c>
    </row>
    <row r="11" spans="1:9" ht="12.75">
      <c r="A11" s="4" t="s">
        <v>13</v>
      </c>
      <c r="B11" s="20">
        <f aca="true" t="shared" si="1" ref="B11:H11">SUM(B8:B10)</f>
        <v>1944</v>
      </c>
      <c r="C11" s="20">
        <f t="shared" si="1"/>
        <v>12</v>
      </c>
      <c r="D11" s="20">
        <f t="shared" si="1"/>
        <v>0</v>
      </c>
      <c r="E11" s="20">
        <f t="shared" si="1"/>
        <v>404</v>
      </c>
      <c r="F11" s="20">
        <f t="shared" si="1"/>
        <v>1212</v>
      </c>
      <c r="G11" s="20">
        <f t="shared" si="1"/>
        <v>31</v>
      </c>
      <c r="H11" s="20">
        <f t="shared" si="1"/>
        <v>18538</v>
      </c>
      <c r="I11" s="20">
        <f t="shared" si="0"/>
        <v>22141</v>
      </c>
    </row>
    <row r="12" spans="1:9" ht="12.75">
      <c r="A12" s="4" t="s">
        <v>14</v>
      </c>
      <c r="B12" s="20">
        <f aca="true" t="shared" si="2" ref="B12:I12">SUM(B5+B6+B7+B11)</f>
        <v>17629</v>
      </c>
      <c r="C12" s="20">
        <f t="shared" si="2"/>
        <v>100</v>
      </c>
      <c r="D12" s="20">
        <f t="shared" si="2"/>
        <v>0</v>
      </c>
      <c r="E12" s="20">
        <f t="shared" si="2"/>
        <v>4194</v>
      </c>
      <c r="F12" s="20">
        <f t="shared" si="2"/>
        <v>14958</v>
      </c>
      <c r="G12" s="20">
        <f t="shared" si="2"/>
        <v>471</v>
      </c>
      <c r="H12" s="20">
        <f t="shared" si="2"/>
        <v>145515</v>
      </c>
      <c r="I12" s="20">
        <f t="shared" si="2"/>
        <v>182867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2946</v>
      </c>
      <c r="C16" s="25">
        <v>19</v>
      </c>
      <c r="D16" s="25">
        <v>0</v>
      </c>
      <c r="E16" s="25">
        <v>2644</v>
      </c>
      <c r="F16" s="25">
        <v>9106</v>
      </c>
      <c r="G16" s="25">
        <v>316</v>
      </c>
      <c r="H16" s="25">
        <v>37397</v>
      </c>
      <c r="I16" s="20">
        <f aca="true" t="shared" si="3" ref="I16:I22">SUM(B16:H16)</f>
        <v>52428</v>
      </c>
    </row>
    <row r="17" spans="1:9" ht="12.75">
      <c r="A17" s="4" t="s">
        <v>8</v>
      </c>
      <c r="B17" s="25">
        <v>1691</v>
      </c>
      <c r="C17" s="25">
        <v>8</v>
      </c>
      <c r="D17" s="25">
        <v>0</v>
      </c>
      <c r="E17" s="25">
        <v>958</v>
      </c>
      <c r="F17" s="25">
        <v>3055</v>
      </c>
      <c r="G17" s="25">
        <v>51</v>
      </c>
      <c r="H17" s="25">
        <v>17534</v>
      </c>
      <c r="I17" s="20">
        <f t="shared" si="3"/>
        <v>23297</v>
      </c>
    </row>
    <row r="18" spans="1:10" ht="12.75">
      <c r="A18" s="4" t="s">
        <v>9</v>
      </c>
      <c r="B18" s="25">
        <v>231</v>
      </c>
      <c r="C18" s="25">
        <v>0</v>
      </c>
      <c r="D18" s="25">
        <v>0</v>
      </c>
      <c r="E18" s="25">
        <v>126</v>
      </c>
      <c r="F18" s="25">
        <v>578</v>
      </c>
      <c r="G18" s="25">
        <v>17</v>
      </c>
      <c r="H18" s="25">
        <v>4177</v>
      </c>
      <c r="I18" s="20">
        <f t="shared" si="3"/>
        <v>5129</v>
      </c>
      <c r="J18" s="20"/>
    </row>
    <row r="19" spans="1:9" ht="12.75">
      <c r="A19" s="4" t="s">
        <v>10</v>
      </c>
      <c r="B19" s="25">
        <v>477</v>
      </c>
      <c r="C19" s="25">
        <v>1</v>
      </c>
      <c r="D19" s="25">
        <v>0</v>
      </c>
      <c r="E19" s="25">
        <v>350</v>
      </c>
      <c r="F19" s="25">
        <v>1003</v>
      </c>
      <c r="G19" s="25">
        <v>26</v>
      </c>
      <c r="H19" s="25">
        <v>8122</v>
      </c>
      <c r="I19" s="20">
        <f t="shared" si="3"/>
        <v>9979</v>
      </c>
    </row>
    <row r="20" spans="1:9" ht="12.75">
      <c r="A20" s="4" t="s">
        <v>11</v>
      </c>
      <c r="B20" s="25">
        <v>120</v>
      </c>
      <c r="C20" s="25">
        <v>1</v>
      </c>
      <c r="D20" s="25">
        <v>0</v>
      </c>
      <c r="E20" s="25">
        <v>43</v>
      </c>
      <c r="F20" s="25">
        <v>113</v>
      </c>
      <c r="G20" s="25">
        <v>2</v>
      </c>
      <c r="H20" s="25">
        <v>812</v>
      </c>
      <c r="I20" s="20">
        <f t="shared" si="3"/>
        <v>1091</v>
      </c>
    </row>
    <row r="21" spans="1:9" ht="12.75">
      <c r="A21" s="4" t="s">
        <v>12</v>
      </c>
      <c r="B21" s="25">
        <v>17</v>
      </c>
      <c r="C21" s="25">
        <v>1</v>
      </c>
      <c r="D21" s="25">
        <v>0</v>
      </c>
      <c r="E21" s="25">
        <v>6</v>
      </c>
      <c r="F21" s="25">
        <v>26</v>
      </c>
      <c r="G21" s="25">
        <v>1</v>
      </c>
      <c r="H21" s="25">
        <v>139</v>
      </c>
      <c r="I21" s="20">
        <f t="shared" si="3"/>
        <v>190</v>
      </c>
    </row>
    <row r="22" spans="1:9" ht="12.75">
      <c r="A22" s="4" t="s">
        <v>13</v>
      </c>
      <c r="B22" s="20">
        <f aca="true" t="shared" si="4" ref="B22:H22">SUM(B19:B21)</f>
        <v>614</v>
      </c>
      <c r="C22" s="20">
        <f t="shared" si="4"/>
        <v>3</v>
      </c>
      <c r="D22" s="20">
        <f t="shared" si="4"/>
        <v>0</v>
      </c>
      <c r="E22" s="20">
        <f t="shared" si="4"/>
        <v>399</v>
      </c>
      <c r="F22" s="20">
        <f t="shared" si="4"/>
        <v>1142</v>
      </c>
      <c r="G22" s="20">
        <f t="shared" si="4"/>
        <v>29</v>
      </c>
      <c r="H22" s="20">
        <f t="shared" si="4"/>
        <v>9073</v>
      </c>
      <c r="I22" s="20">
        <f t="shared" si="3"/>
        <v>11260</v>
      </c>
    </row>
    <row r="23" spans="1:9" ht="12.75">
      <c r="A23" s="4" t="s">
        <v>14</v>
      </c>
      <c r="B23" s="20">
        <f aca="true" t="shared" si="5" ref="B23:I23">SUM(B16+B17+B18+B22)</f>
        <v>5482</v>
      </c>
      <c r="C23" s="20">
        <f t="shared" si="5"/>
        <v>30</v>
      </c>
      <c r="D23" s="20">
        <f t="shared" si="5"/>
        <v>0</v>
      </c>
      <c r="E23" s="20">
        <f t="shared" si="5"/>
        <v>4127</v>
      </c>
      <c r="F23" s="20">
        <f t="shared" si="5"/>
        <v>13881</v>
      </c>
      <c r="G23" s="20">
        <f t="shared" si="5"/>
        <v>413</v>
      </c>
      <c r="H23" s="20">
        <f t="shared" si="5"/>
        <v>68181</v>
      </c>
      <c r="I23" s="20">
        <f t="shared" si="5"/>
        <v>92114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2020117</v>
      </c>
      <c r="C27" s="25">
        <v>14285</v>
      </c>
      <c r="D27" s="25">
        <v>0</v>
      </c>
      <c r="E27" s="25">
        <v>778731</v>
      </c>
      <c r="F27" s="25">
        <v>2008197</v>
      </c>
      <c r="G27" s="25">
        <v>104926</v>
      </c>
      <c r="H27" s="25">
        <v>17412209</v>
      </c>
      <c r="I27" s="20">
        <f aca="true" t="shared" si="6" ref="I27:I32">SUM(B27:H27)</f>
        <v>22338465</v>
      </c>
    </row>
    <row r="28" spans="1:9" ht="12.75">
      <c r="A28" s="4" t="s">
        <v>8</v>
      </c>
      <c r="B28" s="25">
        <v>1189959</v>
      </c>
      <c r="C28" s="25">
        <v>7234</v>
      </c>
      <c r="D28" s="25">
        <v>0</v>
      </c>
      <c r="E28" s="25">
        <v>282577</v>
      </c>
      <c r="F28" s="25">
        <v>631004</v>
      </c>
      <c r="G28" s="25">
        <v>16460</v>
      </c>
      <c r="H28" s="25">
        <v>7821943</v>
      </c>
      <c r="I28" s="20">
        <f t="shared" si="6"/>
        <v>9949177</v>
      </c>
    </row>
    <row r="29" spans="1:9" ht="12.75">
      <c r="A29" s="4" t="s">
        <v>9</v>
      </c>
      <c r="B29" s="25">
        <v>153678</v>
      </c>
      <c r="C29" s="25">
        <v>0</v>
      </c>
      <c r="D29" s="25">
        <v>0</v>
      </c>
      <c r="E29" s="25">
        <v>36796</v>
      </c>
      <c r="F29" s="25">
        <v>120154</v>
      </c>
      <c r="G29" s="25">
        <v>5664</v>
      </c>
      <c r="H29" s="25">
        <v>1750598</v>
      </c>
      <c r="I29" s="20">
        <f t="shared" si="6"/>
        <v>2066890</v>
      </c>
    </row>
    <row r="30" spans="1:9" ht="12.75">
      <c r="A30" s="4" t="s">
        <v>10</v>
      </c>
      <c r="B30" s="25">
        <v>321405</v>
      </c>
      <c r="C30" s="25">
        <v>1491</v>
      </c>
      <c r="D30" s="25">
        <v>0</v>
      </c>
      <c r="E30" s="25">
        <v>103200</v>
      </c>
      <c r="F30" s="25">
        <v>221348</v>
      </c>
      <c r="G30" s="25">
        <v>8235</v>
      </c>
      <c r="H30" s="25">
        <v>3512184</v>
      </c>
      <c r="I30" s="20">
        <f t="shared" si="6"/>
        <v>4167863</v>
      </c>
    </row>
    <row r="31" spans="1:9" ht="12.75">
      <c r="A31" s="4" t="s">
        <v>11</v>
      </c>
      <c r="B31" s="25">
        <v>93987</v>
      </c>
      <c r="C31" s="25">
        <v>881</v>
      </c>
      <c r="D31" s="25">
        <v>0</v>
      </c>
      <c r="E31" s="25">
        <v>12458</v>
      </c>
      <c r="F31" s="25">
        <v>22902</v>
      </c>
      <c r="G31" s="25">
        <v>628</v>
      </c>
      <c r="H31" s="25">
        <v>393708</v>
      </c>
      <c r="I31" s="20">
        <f t="shared" si="6"/>
        <v>524564</v>
      </c>
    </row>
    <row r="32" spans="1:9" ht="12.75">
      <c r="A32" s="4" t="s">
        <v>12</v>
      </c>
      <c r="B32" s="25">
        <v>13256</v>
      </c>
      <c r="C32" s="25">
        <v>352</v>
      </c>
      <c r="D32" s="25">
        <v>0</v>
      </c>
      <c r="E32" s="25">
        <v>1748</v>
      </c>
      <c r="F32" s="25">
        <v>5352</v>
      </c>
      <c r="G32" s="25">
        <v>280</v>
      </c>
      <c r="H32" s="25">
        <v>64564</v>
      </c>
      <c r="I32" s="20">
        <f t="shared" si="6"/>
        <v>85552</v>
      </c>
    </row>
    <row r="33" spans="1:9" ht="12.75">
      <c r="A33" s="4" t="s">
        <v>13</v>
      </c>
      <c r="B33" s="20">
        <f aca="true" t="shared" si="7" ref="B33:I33">SUM(B30:B32)</f>
        <v>428648</v>
      </c>
      <c r="C33" s="20">
        <f t="shared" si="7"/>
        <v>2724</v>
      </c>
      <c r="D33" s="20">
        <f t="shared" si="7"/>
        <v>0</v>
      </c>
      <c r="E33" s="20">
        <f t="shared" si="7"/>
        <v>117406</v>
      </c>
      <c r="F33" s="20">
        <f t="shared" si="7"/>
        <v>249602</v>
      </c>
      <c r="G33" s="20">
        <f t="shared" si="7"/>
        <v>9143</v>
      </c>
      <c r="H33" s="20">
        <f t="shared" si="7"/>
        <v>3970456</v>
      </c>
      <c r="I33" s="20">
        <f t="shared" si="7"/>
        <v>4777979</v>
      </c>
    </row>
    <row r="34" spans="1:9" ht="12.75">
      <c r="A34" s="4" t="s">
        <v>14</v>
      </c>
      <c r="B34" s="20">
        <f aca="true" t="shared" si="8" ref="B34:I34">SUM(B27+B28+B29+B33)</f>
        <v>3792402</v>
      </c>
      <c r="C34" s="20">
        <f t="shared" si="8"/>
        <v>24243</v>
      </c>
      <c r="D34" s="20">
        <f t="shared" si="8"/>
        <v>0</v>
      </c>
      <c r="E34" s="20">
        <f t="shared" si="8"/>
        <v>1215510</v>
      </c>
      <c r="F34" s="20">
        <f t="shared" si="8"/>
        <v>3008957</v>
      </c>
      <c r="G34" s="20">
        <f t="shared" si="8"/>
        <v>136193</v>
      </c>
      <c r="H34" s="20">
        <f t="shared" si="8"/>
        <v>30955206</v>
      </c>
      <c r="I34" s="20">
        <f t="shared" si="8"/>
        <v>39132511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92114</v>
      </c>
      <c r="D42" s="21">
        <f>I16</f>
        <v>52428</v>
      </c>
      <c r="E42" s="21">
        <f>I17</f>
        <v>23297</v>
      </c>
      <c r="F42" s="21">
        <f>I18</f>
        <v>5129</v>
      </c>
      <c r="G42" s="21">
        <f>I22</f>
        <v>11260</v>
      </c>
      <c r="H42" s="21">
        <f>I19</f>
        <v>9979</v>
      </c>
      <c r="I42" s="21">
        <f>I20</f>
        <v>1091</v>
      </c>
      <c r="J42" s="21">
        <f>I21</f>
        <v>190</v>
      </c>
      <c r="K42" s="21"/>
    </row>
    <row r="43" spans="1:11" ht="12.75">
      <c r="A43" t="s">
        <v>21</v>
      </c>
      <c r="C43" s="21">
        <f>SUM(D43:G43)</f>
        <v>182867</v>
      </c>
      <c r="D43" s="21">
        <f>I5</f>
        <v>105369</v>
      </c>
      <c r="E43" s="21">
        <f>I6</f>
        <v>45506</v>
      </c>
      <c r="F43" s="21">
        <f>I7</f>
        <v>9851</v>
      </c>
      <c r="G43" s="21">
        <f>I11</f>
        <v>22141</v>
      </c>
      <c r="H43" s="21">
        <f>I8</f>
        <v>19313</v>
      </c>
      <c r="I43" s="21">
        <f>I9</f>
        <v>2440</v>
      </c>
      <c r="J43" s="21">
        <f>I10</f>
        <v>388</v>
      </c>
      <c r="K43" s="21"/>
    </row>
    <row r="44" spans="1:11" ht="12.75">
      <c r="A44" t="s">
        <v>22</v>
      </c>
      <c r="C44" s="22">
        <f aca="true" t="shared" si="9" ref="C44:J44">C43/C42</f>
        <v>1.9852248301018303</v>
      </c>
      <c r="D44" s="22">
        <f t="shared" si="9"/>
        <v>2.0097848477912565</v>
      </c>
      <c r="E44" s="22">
        <f t="shared" si="9"/>
        <v>1.953298707988153</v>
      </c>
      <c r="F44" s="22">
        <f t="shared" si="9"/>
        <v>1.9206472996685513</v>
      </c>
      <c r="G44" s="22">
        <f t="shared" si="9"/>
        <v>1.9663410301953819</v>
      </c>
      <c r="H44" s="22">
        <f t="shared" si="9"/>
        <v>1.9353642649564085</v>
      </c>
      <c r="I44" s="22">
        <f t="shared" si="9"/>
        <v>2.2364802933088908</v>
      </c>
      <c r="J44" s="22">
        <f t="shared" si="9"/>
        <v>2.042105263157895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68181</v>
      </c>
      <c r="D47" s="21">
        <f>H16</f>
        <v>37397</v>
      </c>
      <c r="E47" s="21">
        <f>H17</f>
        <v>17534</v>
      </c>
      <c r="F47" s="21">
        <f>H18</f>
        <v>4177</v>
      </c>
      <c r="G47" s="21">
        <f>H22</f>
        <v>9073</v>
      </c>
      <c r="H47" s="21">
        <f>H19</f>
        <v>8122</v>
      </c>
      <c r="I47" s="21">
        <f>H20</f>
        <v>812</v>
      </c>
      <c r="J47" s="21">
        <f>H21</f>
        <v>139</v>
      </c>
      <c r="K47" s="21"/>
    </row>
    <row r="48" spans="1:11" ht="12.75">
      <c r="A48" t="s">
        <v>21</v>
      </c>
      <c r="C48" s="21">
        <f>SUM(D48:G48)</f>
        <v>145515</v>
      </c>
      <c r="D48" s="21">
        <f>H5</f>
        <v>82864</v>
      </c>
      <c r="E48" s="21">
        <f>H6</f>
        <v>35730</v>
      </c>
      <c r="F48" s="21">
        <f>H7</f>
        <v>8383</v>
      </c>
      <c r="G48" s="21">
        <f>H11</f>
        <v>18538</v>
      </c>
      <c r="H48" s="21">
        <f>H8</f>
        <v>16400</v>
      </c>
      <c r="I48" s="21">
        <f>H9</f>
        <v>1843</v>
      </c>
      <c r="J48" s="21">
        <f>H10</f>
        <v>295</v>
      </c>
      <c r="K48" s="21"/>
    </row>
    <row r="49" spans="1:11" ht="12.75">
      <c r="A49" t="s">
        <v>22</v>
      </c>
      <c r="C49" s="22">
        <f aca="true" t="shared" si="10" ref="C49:J49">C48/C47</f>
        <v>2.1342456109473313</v>
      </c>
      <c r="D49" s="22">
        <f t="shared" si="10"/>
        <v>2.215792710645239</v>
      </c>
      <c r="E49" s="22">
        <f t="shared" si="10"/>
        <v>2.037755218432759</v>
      </c>
      <c r="F49" s="22">
        <f t="shared" si="10"/>
        <v>2.006942781900886</v>
      </c>
      <c r="G49" s="22">
        <f t="shared" si="10"/>
        <v>2.0432051140747274</v>
      </c>
      <c r="H49" s="22">
        <f t="shared" si="10"/>
        <v>2.019207091849298</v>
      </c>
      <c r="I49" s="22">
        <f t="shared" si="10"/>
        <v>2.269704433497537</v>
      </c>
      <c r="J49" s="22">
        <f t="shared" si="10"/>
        <v>2.1223021582733814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23933</v>
      </c>
      <c r="D52" s="21">
        <f>SUM(B16:G16)</f>
        <v>15031</v>
      </c>
      <c r="E52" s="21">
        <f>SUM(B17:G17)</f>
        <v>5763</v>
      </c>
      <c r="F52" s="21">
        <f>SUM(B18:G18)</f>
        <v>952</v>
      </c>
      <c r="G52" s="21">
        <f>SUM(H52:J52)</f>
        <v>2185</v>
      </c>
      <c r="H52" s="21">
        <f>SUM(B19:G19)</f>
        <v>1857</v>
      </c>
      <c r="I52" s="21">
        <f>SUM(A20:F20)</f>
        <v>277</v>
      </c>
      <c r="J52" s="21">
        <f>SUM(B21:G21)</f>
        <v>51</v>
      </c>
      <c r="K52" s="21"/>
    </row>
    <row r="53" spans="1:11" ht="12.75">
      <c r="A53" t="s">
        <v>21</v>
      </c>
      <c r="C53" s="21">
        <f>SUM(B12:G12)</f>
        <v>37352</v>
      </c>
      <c r="D53" s="21">
        <f>SUM(B5:G5)</f>
        <v>22505</v>
      </c>
      <c r="E53" s="21">
        <f>SUM(B6:G6)</f>
        <v>9776</v>
      </c>
      <c r="F53" s="21">
        <f>SUM(B7:G7)</f>
        <v>1468</v>
      </c>
      <c r="G53" s="21">
        <f>SUM(H53:J53)</f>
        <v>3603</v>
      </c>
      <c r="H53" s="21">
        <f>SUM(B8:G8)</f>
        <v>2913</v>
      </c>
      <c r="I53" s="21">
        <f>SUM(B9:G9)</f>
        <v>597</v>
      </c>
      <c r="J53" s="21">
        <f>SUM(B10:G10)</f>
        <v>93</v>
      </c>
      <c r="K53" s="21"/>
    </row>
    <row r="54" spans="1:11" ht="12.75">
      <c r="A54" t="s">
        <v>22</v>
      </c>
      <c r="C54" s="22">
        <f aca="true" t="shared" si="11" ref="C54:J54">C53/C52</f>
        <v>1.560690260310032</v>
      </c>
      <c r="D54" s="22">
        <f t="shared" si="11"/>
        <v>1.4972390393187414</v>
      </c>
      <c r="E54" s="22">
        <f t="shared" si="11"/>
        <v>1.6963387124761409</v>
      </c>
      <c r="F54" s="22">
        <f t="shared" si="11"/>
        <v>1.5420168067226891</v>
      </c>
      <c r="G54" s="22">
        <f t="shared" si="11"/>
        <v>1.6489702517162472</v>
      </c>
      <c r="H54" s="22">
        <f t="shared" si="11"/>
        <v>1.568659127625202</v>
      </c>
      <c r="I54" s="22">
        <f t="shared" si="11"/>
        <v>2.155234657039711</v>
      </c>
      <c r="J54" s="22">
        <f t="shared" si="11"/>
        <v>1.8235294117647058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23933</v>
      </c>
      <c r="D61" s="21">
        <f>SUM(B16:G16)</f>
        <v>15031</v>
      </c>
      <c r="E61" s="21">
        <f>SUM(B17:G17)</f>
        <v>5763</v>
      </c>
      <c r="F61" s="21">
        <f>SUM(B18:G18)</f>
        <v>952</v>
      </c>
      <c r="G61" s="21">
        <f>SUM(H61:J61)</f>
        <v>2187</v>
      </c>
      <c r="H61" s="21">
        <f>SUM(B19:G19)</f>
        <v>1857</v>
      </c>
      <c r="I61" s="21">
        <f>SUM(B20:G20)</f>
        <v>279</v>
      </c>
      <c r="J61" s="21">
        <f>SUM(B21:G21)</f>
        <v>51</v>
      </c>
      <c r="K61" s="21"/>
    </row>
    <row r="62" spans="1:11" ht="12.75">
      <c r="A62" t="s">
        <v>21</v>
      </c>
      <c r="C62" s="21">
        <f>SUM(B12:G12)</f>
        <v>37352</v>
      </c>
      <c r="D62" s="21">
        <f>SUM(B5:G5)</f>
        <v>22505</v>
      </c>
      <c r="E62" s="21">
        <f>SUM(B6:G6)</f>
        <v>9776</v>
      </c>
      <c r="F62" s="21">
        <f>SUM(B7:G7)</f>
        <v>1468</v>
      </c>
      <c r="G62" s="21">
        <f>SUM(H62:J62)</f>
        <v>3603</v>
      </c>
      <c r="H62" s="21">
        <f>SUM(B8:G8)</f>
        <v>2913</v>
      </c>
      <c r="I62" s="21">
        <f>SUM(B9:G9)</f>
        <v>597</v>
      </c>
      <c r="J62" s="21">
        <f>SUM(B10:G10)</f>
        <v>93</v>
      </c>
      <c r="K62" s="21"/>
    </row>
    <row r="63" spans="1:11" ht="12.75">
      <c r="A63" t="s">
        <v>22</v>
      </c>
      <c r="C63" s="22">
        <f aca="true" t="shared" si="12" ref="C63:J63">C62/C61</f>
        <v>1.560690260310032</v>
      </c>
      <c r="D63" s="22">
        <f t="shared" si="12"/>
        <v>1.4972390393187414</v>
      </c>
      <c r="E63" s="22">
        <f t="shared" si="12"/>
        <v>1.6963387124761409</v>
      </c>
      <c r="F63" s="22">
        <f t="shared" si="12"/>
        <v>1.5420168067226891</v>
      </c>
      <c r="G63" s="22">
        <f t="shared" si="12"/>
        <v>1.6474622770919067</v>
      </c>
      <c r="H63" s="22">
        <f t="shared" si="12"/>
        <v>1.568659127625202</v>
      </c>
      <c r="I63" s="22">
        <f t="shared" si="12"/>
        <v>2.139784946236559</v>
      </c>
      <c r="J63" s="22">
        <f t="shared" si="12"/>
        <v>1.8235294117647058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14294</v>
      </c>
      <c r="D66" s="21">
        <f>SUM(F16:G16)</f>
        <v>9422</v>
      </c>
      <c r="E66" s="21">
        <f>SUM(F17:G17)</f>
        <v>3106</v>
      </c>
      <c r="F66" s="21">
        <f>SUM(F18:G18)</f>
        <v>595</v>
      </c>
      <c r="G66" s="21">
        <f>SUM(H66:J66)</f>
        <v>1171</v>
      </c>
      <c r="H66" s="21">
        <f>SUM(F19:G19)</f>
        <v>1029</v>
      </c>
      <c r="I66" s="21">
        <f>SUM(F20:G20)</f>
        <v>115</v>
      </c>
      <c r="J66" s="21">
        <f>SUM(F21:G21)</f>
        <v>27</v>
      </c>
      <c r="K66" s="21"/>
    </row>
    <row r="67" spans="1:11" ht="12.75">
      <c r="A67" t="s">
        <v>21</v>
      </c>
      <c r="C67" s="21">
        <f>SUM(F12:G12)</f>
        <v>15429</v>
      </c>
      <c r="D67" s="21">
        <f>SUM(F5:G5)</f>
        <v>10318</v>
      </c>
      <c r="E67" s="21">
        <f>SUM(F6:G6)</f>
        <v>3246</v>
      </c>
      <c r="F67" s="21">
        <f>SUM(F7:G7)</f>
        <v>622</v>
      </c>
      <c r="G67" s="21">
        <f>SUM(H67:J67)</f>
        <v>1243</v>
      </c>
      <c r="H67" s="21">
        <f>SUM(F8:G8)</f>
        <v>1091</v>
      </c>
      <c r="I67" s="21">
        <f>SUM(F9:G9)</f>
        <v>124</v>
      </c>
      <c r="J67" s="21">
        <f>SUM(F10:G10)</f>
        <v>28</v>
      </c>
      <c r="K67" s="21"/>
    </row>
    <row r="68" spans="1:11" ht="12.75">
      <c r="A68" t="s">
        <v>22</v>
      </c>
      <c r="C68" s="22">
        <f aca="true" t="shared" si="13" ref="C68:J68">C67/C66</f>
        <v>1.0794039457114872</v>
      </c>
      <c r="D68" s="22">
        <f t="shared" si="13"/>
        <v>1.0950965824665677</v>
      </c>
      <c r="E68" s="22">
        <f t="shared" si="13"/>
        <v>1.0450740502253701</v>
      </c>
      <c r="F68" s="22">
        <f t="shared" si="13"/>
        <v>1.0453781512605043</v>
      </c>
      <c r="G68" s="22">
        <f t="shared" si="13"/>
        <v>1.0614859094790776</v>
      </c>
      <c r="H68" s="22">
        <f t="shared" si="13"/>
        <v>1.0602526724975705</v>
      </c>
      <c r="I68" s="22">
        <f t="shared" si="13"/>
        <v>1.0782608695652174</v>
      </c>
      <c r="J68" s="22">
        <f t="shared" si="13"/>
        <v>1.037037037037037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5482</v>
      </c>
      <c r="D71" s="21">
        <f>B16</f>
        <v>2946</v>
      </c>
      <c r="E71" s="21">
        <f>B17</f>
        <v>1691</v>
      </c>
      <c r="F71" s="21">
        <f>B18</f>
        <v>231</v>
      </c>
      <c r="G71" s="21">
        <f>SUM(H71:J71)</f>
        <v>614</v>
      </c>
      <c r="H71" s="21">
        <f>B19</f>
        <v>477</v>
      </c>
      <c r="I71" s="21">
        <f>B20</f>
        <v>120</v>
      </c>
      <c r="J71" s="21">
        <f>B21</f>
        <v>17</v>
      </c>
      <c r="K71" s="21"/>
    </row>
    <row r="72" spans="1:11" ht="12.75">
      <c r="A72" t="s">
        <v>21</v>
      </c>
      <c r="C72" s="21">
        <f>B12</f>
        <v>17629</v>
      </c>
      <c r="D72" s="21">
        <f>B5</f>
        <v>9442</v>
      </c>
      <c r="E72" s="21">
        <f>B6</f>
        <v>5524</v>
      </c>
      <c r="F72" s="21">
        <f>B7</f>
        <v>719</v>
      </c>
      <c r="G72" s="21">
        <f>SUM(H72:J72)</f>
        <v>1944</v>
      </c>
      <c r="H72" s="21">
        <f>B8</f>
        <v>1462</v>
      </c>
      <c r="I72" s="21">
        <f>B9</f>
        <v>425</v>
      </c>
      <c r="J72" s="21">
        <f>B10</f>
        <v>57</v>
      </c>
      <c r="K72" s="21"/>
    </row>
    <row r="73" spans="1:11" ht="12.75">
      <c r="A73" t="s">
        <v>22</v>
      </c>
      <c r="C73" s="22">
        <f aca="true" t="shared" si="14" ref="C73:J73">C72/C71</f>
        <v>3.2157971543232398</v>
      </c>
      <c r="D73" s="22">
        <f t="shared" si="14"/>
        <v>3.205023761031908</v>
      </c>
      <c r="E73" s="22">
        <f t="shared" si="14"/>
        <v>3.2667060910703727</v>
      </c>
      <c r="F73" s="22">
        <f t="shared" si="14"/>
        <v>3.1125541125541125</v>
      </c>
      <c r="G73" s="22">
        <f t="shared" si="14"/>
        <v>3.1661237785016287</v>
      </c>
      <c r="H73" s="22">
        <f t="shared" si="14"/>
        <v>3.0649895178197064</v>
      </c>
      <c r="I73" s="22">
        <f t="shared" si="14"/>
        <v>3.5416666666666665</v>
      </c>
      <c r="J73" s="22">
        <f t="shared" si="14"/>
        <v>3.3529411764705883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30</v>
      </c>
      <c r="D76" s="21">
        <f>C16</f>
        <v>19</v>
      </c>
      <c r="E76" s="21">
        <f>C17</f>
        <v>8</v>
      </c>
      <c r="F76" s="21">
        <f>C18</f>
        <v>0</v>
      </c>
      <c r="G76" s="21">
        <f>SUM(H76:J76)</f>
        <v>3</v>
      </c>
      <c r="H76" s="21">
        <f>C19</f>
        <v>1</v>
      </c>
      <c r="I76" s="21">
        <f>C20</f>
        <v>1</v>
      </c>
      <c r="J76" s="21">
        <f>C21</f>
        <v>1</v>
      </c>
      <c r="K76" s="21"/>
    </row>
    <row r="77" spans="1:11" ht="12.75">
      <c r="A77" t="s">
        <v>21</v>
      </c>
      <c r="C77" s="21">
        <f>C12</f>
        <v>100</v>
      </c>
      <c r="D77" s="21">
        <f>C5</f>
        <v>57</v>
      </c>
      <c r="E77" s="21">
        <f>C6</f>
        <v>31</v>
      </c>
      <c r="F77" s="21">
        <f>C7</f>
        <v>0</v>
      </c>
      <c r="G77" s="21">
        <f>SUM(H77:J77)</f>
        <v>12</v>
      </c>
      <c r="H77" s="21">
        <f>C8</f>
        <v>6</v>
      </c>
      <c r="I77" s="21">
        <f>C9</f>
        <v>4</v>
      </c>
      <c r="J77" s="21">
        <f>C10</f>
        <v>2</v>
      </c>
      <c r="K77" s="21"/>
    </row>
    <row r="78" spans="1:11" ht="12.75">
      <c r="A78" t="s">
        <v>22</v>
      </c>
      <c r="C78" s="22">
        <f aca="true" t="shared" si="15" ref="C78:J78">C77/C76</f>
        <v>3.3333333333333335</v>
      </c>
      <c r="D78" s="22">
        <f t="shared" si="15"/>
        <v>3</v>
      </c>
      <c r="E78" s="22">
        <f t="shared" si="15"/>
        <v>3.875</v>
      </c>
      <c r="F78" s="22" t="e">
        <f t="shared" si="15"/>
        <v>#DIV/0!</v>
      </c>
      <c r="G78" s="22">
        <f t="shared" si="15"/>
        <v>4</v>
      </c>
      <c r="H78" s="22">
        <f t="shared" si="15"/>
        <v>6</v>
      </c>
      <c r="I78" s="22">
        <f t="shared" si="15"/>
        <v>4</v>
      </c>
      <c r="J78" s="22">
        <f t="shared" si="15"/>
        <v>2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4127</v>
      </c>
      <c r="D81" s="21">
        <f>E16</f>
        <v>2644</v>
      </c>
      <c r="E81" s="21">
        <f>E17</f>
        <v>958</v>
      </c>
      <c r="F81" s="21">
        <f>E18</f>
        <v>126</v>
      </c>
      <c r="G81" s="21">
        <f>SUM(H81:J81)</f>
        <v>399</v>
      </c>
      <c r="H81" s="21">
        <f>E19</f>
        <v>350</v>
      </c>
      <c r="I81" s="21">
        <f>E20</f>
        <v>43</v>
      </c>
      <c r="J81" s="21">
        <f>E21</f>
        <v>6</v>
      </c>
      <c r="K81" s="21"/>
    </row>
    <row r="82" spans="1:11" ht="12.75">
      <c r="A82" t="s">
        <v>21</v>
      </c>
      <c r="C82" s="21">
        <f>E12</f>
        <v>4194</v>
      </c>
      <c r="D82" s="21">
        <f>E5</f>
        <v>2688</v>
      </c>
      <c r="E82" s="21">
        <f>E6</f>
        <v>975</v>
      </c>
      <c r="F82" s="21">
        <f>E7</f>
        <v>127</v>
      </c>
      <c r="G82" s="21">
        <f>SUM(H82:J82)</f>
        <v>404</v>
      </c>
      <c r="H82" s="21">
        <f>E8</f>
        <v>354</v>
      </c>
      <c r="I82" s="21">
        <f>E9</f>
        <v>44</v>
      </c>
      <c r="J82" s="21">
        <f>E10</f>
        <v>6</v>
      </c>
      <c r="K82" s="21"/>
    </row>
    <row r="83" spans="1:11" ht="12.75">
      <c r="A83" t="s">
        <v>22</v>
      </c>
      <c r="C83" s="22">
        <f aca="true" t="shared" si="16" ref="C83:J83">C82/C81</f>
        <v>1.016234552944027</v>
      </c>
      <c r="D83" s="22">
        <f t="shared" si="16"/>
        <v>1.0166414523449319</v>
      </c>
      <c r="E83" s="22">
        <f t="shared" si="16"/>
        <v>1.0177453027139876</v>
      </c>
      <c r="F83" s="22">
        <f t="shared" si="16"/>
        <v>1.007936507936508</v>
      </c>
      <c r="G83" s="22">
        <f t="shared" si="16"/>
        <v>1.012531328320802</v>
      </c>
      <c r="H83" s="22">
        <f t="shared" si="16"/>
        <v>1.0114285714285713</v>
      </c>
      <c r="I83" s="22">
        <f t="shared" si="16"/>
        <v>1.0232558139534884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39132511</v>
      </c>
      <c r="D94" s="21"/>
      <c r="E94" s="21">
        <f>SUM(E95:E96)</f>
        <v>92114</v>
      </c>
      <c r="F94" s="22">
        <f>C94/E94</f>
        <v>424.82696441366136</v>
      </c>
      <c r="G94" s="21">
        <f>SUM(G95:G96)</f>
        <v>182867</v>
      </c>
      <c r="H94" s="22">
        <f>C94/G94</f>
        <v>213.99438389649308</v>
      </c>
    </row>
    <row r="95" spans="1:8" ht="12.75">
      <c r="A95" t="s">
        <v>23</v>
      </c>
      <c r="C95" s="21">
        <f>H34</f>
        <v>30955206</v>
      </c>
      <c r="D95" s="21"/>
      <c r="E95" s="21">
        <f>H23</f>
        <v>68181</v>
      </c>
      <c r="F95" s="22">
        <f>C95/E95</f>
        <v>454.0151361816342</v>
      </c>
      <c r="G95" s="21">
        <f>H12</f>
        <v>145515</v>
      </c>
      <c r="H95" s="22">
        <f>C95/G95</f>
        <v>212.72862591485415</v>
      </c>
    </row>
    <row r="96" spans="1:8" ht="12.75">
      <c r="A96" t="s">
        <v>34</v>
      </c>
      <c r="C96" s="21">
        <f>SUM(B34:G34)</f>
        <v>8177305</v>
      </c>
      <c r="D96" s="21"/>
      <c r="E96" s="21">
        <f>SUM(B23:G23)</f>
        <v>23933</v>
      </c>
      <c r="F96" s="22">
        <f>C96/E96</f>
        <v>341.6748840513099</v>
      </c>
      <c r="G96" s="21">
        <f>SUM(B12:G12)</f>
        <v>37352</v>
      </c>
      <c r="H96" s="22">
        <f>C96/G96</f>
        <v>218.92549261083744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22338465</v>
      </c>
      <c r="D98" s="21"/>
      <c r="E98" s="21">
        <f>SUM(E99:E100)</f>
        <v>52428</v>
      </c>
      <c r="F98" s="22">
        <f>C98/E98</f>
        <v>426.0789082169833</v>
      </c>
      <c r="G98" s="21">
        <f>SUM(G99:G100)</f>
        <v>105369</v>
      </c>
      <c r="H98" s="22">
        <f>C98/G98</f>
        <v>212.0022492383908</v>
      </c>
    </row>
    <row r="99" spans="1:8" ht="12.75">
      <c r="A99" t="s">
        <v>23</v>
      </c>
      <c r="C99" s="21">
        <f>H27</f>
        <v>17412209</v>
      </c>
      <c r="D99" s="21"/>
      <c r="E99" s="21">
        <f>H16</f>
        <v>37397</v>
      </c>
      <c r="F99" s="22">
        <f>C99/E99</f>
        <v>465.60443351070944</v>
      </c>
      <c r="G99" s="21">
        <f>H5</f>
        <v>82864</v>
      </c>
      <c r="H99" s="22">
        <f>C99/G99</f>
        <v>210.12995993435027</v>
      </c>
    </row>
    <row r="100" spans="1:8" ht="12.75">
      <c r="A100" t="s">
        <v>34</v>
      </c>
      <c r="C100" s="21">
        <f>SUM(B27:G27)</f>
        <v>4926256</v>
      </c>
      <c r="D100" s="21"/>
      <c r="E100" s="21">
        <f>SUM(B16:G16)</f>
        <v>15031</v>
      </c>
      <c r="F100" s="22">
        <f>C100/E100</f>
        <v>327.7397378750582</v>
      </c>
      <c r="G100" s="21">
        <f>SUM(B5:G5)</f>
        <v>22505</v>
      </c>
      <c r="H100" s="22">
        <f>C100/G100</f>
        <v>218.89606754054654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9949177</v>
      </c>
      <c r="D102" s="21"/>
      <c r="E102" s="21">
        <f>SUM(E103:E104)</f>
        <v>23297</v>
      </c>
      <c r="F102" s="22">
        <f>C102/E102</f>
        <v>427.0582907670516</v>
      </c>
      <c r="G102" s="21">
        <f>SUM(G103:G104)</f>
        <v>45506</v>
      </c>
      <c r="H102" s="22">
        <f>C102/G102</f>
        <v>218.6343998593592</v>
      </c>
    </row>
    <row r="103" spans="1:8" ht="12.75">
      <c r="A103" t="s">
        <v>23</v>
      </c>
      <c r="C103" s="21">
        <f>H28</f>
        <v>7821943</v>
      </c>
      <c r="D103" s="21"/>
      <c r="E103" s="21">
        <f>H17</f>
        <v>17534</v>
      </c>
      <c r="F103" s="22">
        <f>C103/E103</f>
        <v>446.10146002053153</v>
      </c>
      <c r="G103" s="21">
        <f>H6</f>
        <v>35730</v>
      </c>
      <c r="H103" s="22">
        <f>C103/G103</f>
        <v>218.9180800447803</v>
      </c>
    </row>
    <row r="104" spans="1:8" ht="12.75">
      <c r="A104" t="s">
        <v>34</v>
      </c>
      <c r="C104" s="21">
        <f>SUM(B28:G28)</f>
        <v>2127234</v>
      </c>
      <c r="D104" s="21"/>
      <c r="E104" s="21">
        <f>SUM(B17:G17)</f>
        <v>5763</v>
      </c>
      <c r="F104" s="22">
        <f>C104/E104</f>
        <v>369.11920874544506</v>
      </c>
      <c r="G104" s="21">
        <f>SUM(B6:G6)</f>
        <v>9776</v>
      </c>
      <c r="H104" s="22">
        <f>C104/G104</f>
        <v>217.59758592471357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2066890</v>
      </c>
      <c r="D106" s="21"/>
      <c r="E106" s="21">
        <f>SUM(E107:E108)</f>
        <v>5129</v>
      </c>
      <c r="F106" s="22">
        <f>C106/E106</f>
        <v>402.9810879313706</v>
      </c>
      <c r="G106" s="21">
        <f>SUM(G107:G108)</f>
        <v>9851</v>
      </c>
      <c r="H106" s="22">
        <f>C106/G106</f>
        <v>209.8152471830271</v>
      </c>
    </row>
    <row r="107" spans="1:8" ht="12.75">
      <c r="A107" t="s">
        <v>23</v>
      </c>
      <c r="C107" s="21">
        <f>H29</f>
        <v>1750598</v>
      </c>
      <c r="D107" s="21"/>
      <c r="E107" s="21">
        <f>H18</f>
        <v>4177</v>
      </c>
      <c r="F107" s="22">
        <f>C107/E107</f>
        <v>419.1041417285133</v>
      </c>
      <c r="G107" s="21">
        <f>H7</f>
        <v>8383</v>
      </c>
      <c r="H107" s="22">
        <f>C107/G107</f>
        <v>208.82715018489802</v>
      </c>
    </row>
    <row r="108" spans="1:8" ht="12.75">
      <c r="A108" t="s">
        <v>34</v>
      </c>
      <c r="C108" s="21">
        <f>SUM(B29:G29)</f>
        <v>316292</v>
      </c>
      <c r="D108" s="21"/>
      <c r="E108" s="21">
        <f>SUM(B18:G18)</f>
        <v>952</v>
      </c>
      <c r="F108" s="22">
        <f>C108/E108</f>
        <v>332.23949579831935</v>
      </c>
      <c r="G108" s="21">
        <f>SUM(B7:G7)</f>
        <v>1468</v>
      </c>
      <c r="H108" s="22">
        <f>C108/G108</f>
        <v>215.45776566757493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4777979</v>
      </c>
      <c r="D110" s="21"/>
      <c r="E110" s="21">
        <f>SUM(E111:E112)</f>
        <v>11260</v>
      </c>
      <c r="F110" s="22">
        <f>C110/E110</f>
        <v>424.3320603907638</v>
      </c>
      <c r="G110" s="21">
        <f>SUM(G111:G112)</f>
        <v>22141</v>
      </c>
      <c r="H110" s="22">
        <f>C110/G110</f>
        <v>215.79779594417596</v>
      </c>
    </row>
    <row r="111" spans="1:8" ht="12.75">
      <c r="A111" s="11" t="s">
        <v>23</v>
      </c>
      <c r="C111" s="21">
        <f>H33</f>
        <v>3970456</v>
      </c>
      <c r="D111" s="21"/>
      <c r="E111" s="21">
        <f>H22</f>
        <v>9073</v>
      </c>
      <c r="F111" s="22">
        <f>C111/E111</f>
        <v>437.6122561446049</v>
      </c>
      <c r="G111" s="21">
        <f>H11</f>
        <v>18538</v>
      </c>
      <c r="H111" s="22">
        <f>C111/G111</f>
        <v>214.17930736864818</v>
      </c>
    </row>
    <row r="112" spans="1:8" ht="12.75">
      <c r="A112" s="11" t="s">
        <v>34</v>
      </c>
      <c r="C112" s="21">
        <f>SUM(B33:G33)</f>
        <v>807523</v>
      </c>
      <c r="D112" s="21"/>
      <c r="E112" s="21">
        <f>SUM(B22:G22)</f>
        <v>2187</v>
      </c>
      <c r="F112" s="22">
        <f>C112/E112</f>
        <v>369.23776863283035</v>
      </c>
      <c r="G112" s="21">
        <f>SUM(B11:G11)</f>
        <v>3603</v>
      </c>
      <c r="H112" s="22">
        <f>C112/G112</f>
        <v>224.12517346655565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4167863</v>
      </c>
      <c r="D114" s="21"/>
      <c r="E114" s="21">
        <f>SUM(E115:E116)</f>
        <v>9979</v>
      </c>
      <c r="F114" s="22">
        <f>C114/E114</f>
        <v>417.6633931255637</v>
      </c>
      <c r="G114" s="21">
        <f>SUM(G115:G116)</f>
        <v>19313</v>
      </c>
      <c r="H114" s="22">
        <f>C114/G114</f>
        <v>215.80608916274014</v>
      </c>
    </row>
    <row r="115" spans="1:8" ht="12.75">
      <c r="A115" t="s">
        <v>23</v>
      </c>
      <c r="C115" s="21">
        <f>H30</f>
        <v>3512184</v>
      </c>
      <c r="D115" s="21"/>
      <c r="E115" s="21">
        <f>H19</f>
        <v>8122</v>
      </c>
      <c r="F115" s="22">
        <f>C115/E115</f>
        <v>432.42846589509975</v>
      </c>
      <c r="G115" s="21">
        <f>H8</f>
        <v>16400</v>
      </c>
      <c r="H115" s="22">
        <f>C115/G115</f>
        <v>214.15756097560975</v>
      </c>
    </row>
    <row r="116" spans="1:8" ht="12.75">
      <c r="A116" t="s">
        <v>34</v>
      </c>
      <c r="C116" s="21">
        <f>SUM(B30:G30)</f>
        <v>655679</v>
      </c>
      <c r="D116" s="21"/>
      <c r="E116" s="21">
        <f>SUM(B19:G19)</f>
        <v>1857</v>
      </c>
      <c r="F116" s="22">
        <f>C116/E116</f>
        <v>353.08508346795907</v>
      </c>
      <c r="G116" s="21">
        <f>SUM(B8:G8)</f>
        <v>2913</v>
      </c>
      <c r="H116" s="22">
        <f>C116/G116</f>
        <v>225.0871953312736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524564</v>
      </c>
      <c r="D118" s="21"/>
      <c r="E118" s="21">
        <f>SUM(E119:E120)</f>
        <v>1091</v>
      </c>
      <c r="F118" s="22">
        <f>C118/E118</f>
        <v>480.8102658111824</v>
      </c>
      <c r="G118" s="21">
        <f>SUM(G119:G120)</f>
        <v>2440</v>
      </c>
      <c r="H118" s="22">
        <f>C118/G118</f>
        <v>214.98524590163933</v>
      </c>
    </row>
    <row r="119" spans="1:8" ht="12.75">
      <c r="A119" t="s">
        <v>23</v>
      </c>
      <c r="C119" s="21">
        <f>H31</f>
        <v>393708</v>
      </c>
      <c r="D119" s="21"/>
      <c r="E119" s="21">
        <f>H20</f>
        <v>812</v>
      </c>
      <c r="F119" s="22">
        <f>C119/E119</f>
        <v>484.86206896551727</v>
      </c>
      <c r="G119" s="21">
        <f>H9</f>
        <v>1843</v>
      </c>
      <c r="H119" s="22">
        <f>C119/G119</f>
        <v>213.6234400434075</v>
      </c>
    </row>
    <row r="120" spans="1:8" ht="12.75">
      <c r="A120" t="s">
        <v>34</v>
      </c>
      <c r="C120" s="21">
        <f>SUM(B31:G31)</f>
        <v>130856</v>
      </c>
      <c r="D120" s="21"/>
      <c r="E120" s="21">
        <f>SUM(B20:G20)</f>
        <v>279</v>
      </c>
      <c r="F120" s="22">
        <f>C120/E120</f>
        <v>469.0179211469534</v>
      </c>
      <c r="G120" s="21">
        <f>SUM(B9:G9)</f>
        <v>597</v>
      </c>
      <c r="H120" s="22">
        <f>C120/G120</f>
        <v>219.1892797319933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85552</v>
      </c>
      <c r="D122" s="21"/>
      <c r="E122" s="21">
        <f>SUM(E123:E124)</f>
        <v>190</v>
      </c>
      <c r="F122" s="22">
        <f>C122/E122</f>
        <v>450.2736842105263</v>
      </c>
      <c r="G122" s="21">
        <f>SUM(G123:G124)</f>
        <v>388</v>
      </c>
      <c r="H122" s="22">
        <f>C122/G122</f>
        <v>220.49484536082474</v>
      </c>
    </row>
    <row r="123" spans="1:8" ht="12.75">
      <c r="A123" t="s">
        <v>23</v>
      </c>
      <c r="C123" s="21">
        <f>H32</f>
        <v>64564</v>
      </c>
      <c r="D123" s="21"/>
      <c r="E123" s="21">
        <f>H21</f>
        <v>139</v>
      </c>
      <c r="F123" s="22">
        <f>C123/E123</f>
        <v>464.48920863309354</v>
      </c>
      <c r="G123" s="21">
        <f>H10</f>
        <v>295</v>
      </c>
      <c r="H123" s="22">
        <f>C123/G123</f>
        <v>218.86101694915254</v>
      </c>
    </row>
    <row r="124" spans="1:8" ht="12.75">
      <c r="A124" t="s">
        <v>34</v>
      </c>
      <c r="C124" s="21">
        <f>SUM(B32:G32)</f>
        <v>20988</v>
      </c>
      <c r="D124" s="21"/>
      <c r="E124" s="21">
        <f>SUM(B21:G21)</f>
        <v>51</v>
      </c>
      <c r="F124" s="22">
        <f>C124/E124</f>
        <v>411.52941176470586</v>
      </c>
      <c r="G124" s="21">
        <f>SUM(B10:G10)</f>
        <v>93</v>
      </c>
      <c r="H124" s="22">
        <f>C124/G124</f>
        <v>225.67741935483872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8832984</v>
      </c>
      <c r="D130" s="21"/>
      <c r="E130" s="21">
        <f aca="true" t="shared" si="19" ref="E130:K130">SUM(E131:E134)</f>
        <v>4926256</v>
      </c>
      <c r="F130" s="21">
        <f t="shared" si="19"/>
        <v>2127234</v>
      </c>
      <c r="G130" s="21">
        <f t="shared" si="19"/>
        <v>316292</v>
      </c>
      <c r="H130" s="21">
        <f t="shared" si="19"/>
        <v>807523</v>
      </c>
      <c r="I130" s="21">
        <f t="shared" si="19"/>
        <v>655679</v>
      </c>
      <c r="J130" s="21">
        <f t="shared" si="19"/>
        <v>130856</v>
      </c>
      <c r="K130" s="21">
        <f t="shared" si="19"/>
        <v>20988</v>
      </c>
    </row>
    <row r="131" spans="1:11" ht="12.75">
      <c r="A131" t="s">
        <v>4</v>
      </c>
      <c r="C131" s="21">
        <f t="shared" si="18"/>
        <v>3374733</v>
      </c>
      <c r="D131" s="21"/>
      <c r="E131" s="21">
        <f>SUM(F27:G27)</f>
        <v>2113123</v>
      </c>
      <c r="F131" s="21">
        <f>SUM(F28:G28)</f>
        <v>647464</v>
      </c>
      <c r="G131" s="21">
        <f>SUM(F29:G29)</f>
        <v>125818</v>
      </c>
      <c r="H131" s="21">
        <f>SUM(I131:K131)</f>
        <v>258745</v>
      </c>
      <c r="I131" s="21">
        <f>SUM(F30:G30)</f>
        <v>229583</v>
      </c>
      <c r="J131" s="21">
        <f>SUM(F31:G31)</f>
        <v>23530</v>
      </c>
      <c r="K131" s="21">
        <f>SUM(F32:G32)</f>
        <v>5632</v>
      </c>
    </row>
    <row r="132" spans="1:11" ht="12.75">
      <c r="A132" t="s">
        <v>63</v>
      </c>
      <c r="C132" s="21">
        <f t="shared" si="18"/>
        <v>4113807</v>
      </c>
      <c r="D132" s="21"/>
      <c r="E132" s="21">
        <f>B27</f>
        <v>2020117</v>
      </c>
      <c r="F132" s="21">
        <f>B28</f>
        <v>1189959</v>
      </c>
      <c r="G132" s="21">
        <f>B29</f>
        <v>153678</v>
      </c>
      <c r="H132" s="21">
        <f>SUM(I132:K132)</f>
        <v>428648</v>
      </c>
      <c r="I132" s="21">
        <f>B30</f>
        <v>321405</v>
      </c>
      <c r="J132" s="21">
        <f>B31</f>
        <v>93987</v>
      </c>
      <c r="K132" s="21">
        <f>B32</f>
        <v>13256</v>
      </c>
    </row>
    <row r="133" spans="1:11" ht="12.75">
      <c r="A133" t="s">
        <v>62</v>
      </c>
      <c r="C133" s="21">
        <f t="shared" si="18"/>
        <v>25734</v>
      </c>
      <c r="D133" s="21"/>
      <c r="E133" s="21">
        <f>C27</f>
        <v>14285</v>
      </c>
      <c r="F133" s="21">
        <f>C28</f>
        <v>7234</v>
      </c>
      <c r="G133" s="21">
        <f>C29</f>
        <v>0</v>
      </c>
      <c r="H133" s="21">
        <f>SUM(I133:K133)</f>
        <v>2724</v>
      </c>
      <c r="I133" s="21">
        <f>C30</f>
        <v>1491</v>
      </c>
      <c r="J133" s="21">
        <f>C31</f>
        <v>881</v>
      </c>
      <c r="K133" s="21">
        <f>C32</f>
        <v>352</v>
      </c>
    </row>
    <row r="134" spans="1:11" ht="12.75">
      <c r="A134" t="s">
        <v>2</v>
      </c>
      <c r="C134" s="21">
        <f t="shared" si="18"/>
        <v>1318710</v>
      </c>
      <c r="D134" s="21"/>
      <c r="E134" s="21">
        <f>E27</f>
        <v>778731</v>
      </c>
      <c r="F134" s="21">
        <f>E28</f>
        <v>282577</v>
      </c>
      <c r="G134" s="21">
        <f>E29</f>
        <v>36796</v>
      </c>
      <c r="H134" s="21">
        <f>SUM(I134:K134)</f>
        <v>117406</v>
      </c>
      <c r="I134" s="21">
        <f>E30</f>
        <v>103200</v>
      </c>
      <c r="J134" s="21">
        <f>E31</f>
        <v>12458</v>
      </c>
      <c r="K134" s="21">
        <f>E32</f>
        <v>1748</v>
      </c>
    </row>
    <row r="135" spans="1:11" ht="12.75">
      <c r="A135" t="s">
        <v>61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3374733</v>
      </c>
      <c r="E141" s="22">
        <f>B141/C66</f>
        <v>236.09437526234782</v>
      </c>
      <c r="G141" s="22">
        <f>B141/C67</f>
        <v>218.72661870503597</v>
      </c>
    </row>
    <row r="142" spans="1:7" ht="12.75">
      <c r="A142" t="s">
        <v>63</v>
      </c>
      <c r="B142" s="21">
        <f>C132</f>
        <v>4113807</v>
      </c>
      <c r="E142" s="22">
        <f>B142/C71</f>
        <v>750.4208318132069</v>
      </c>
      <c r="G142" s="22">
        <f>B142/C72</f>
        <v>233.35452946848943</v>
      </c>
    </row>
    <row r="143" spans="1:7" ht="12.75">
      <c r="A143" t="s">
        <v>62</v>
      </c>
      <c r="B143" s="21">
        <f>C133</f>
        <v>25734</v>
      </c>
      <c r="E143" s="22">
        <f>B143/C76</f>
        <v>857.8</v>
      </c>
      <c r="G143" s="22">
        <f>B143/C77</f>
        <v>257.34</v>
      </c>
    </row>
    <row r="144" spans="1:7" ht="12.75">
      <c r="A144" t="s">
        <v>2</v>
      </c>
      <c r="B144" s="21">
        <f>C134</f>
        <v>1318710</v>
      </c>
      <c r="E144" s="22">
        <f>B144/C81</f>
        <v>319.53234795250785</v>
      </c>
      <c r="G144" s="22">
        <f>B144/C82</f>
        <v>314.4277539341917</v>
      </c>
    </row>
    <row r="145" spans="1:7" ht="12.75">
      <c r="A145" t="s">
        <v>61</v>
      </c>
      <c r="B145" s="21">
        <f>C135</f>
        <v>0</v>
      </c>
      <c r="E145" s="27" t="e">
        <f>B145/C86</f>
        <v>#DIV/0!</v>
      </c>
      <c r="G145" s="27" t="e">
        <f>B145/C87</f>
        <v>#DIV/0!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15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46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24" t="s">
        <v>48</v>
      </c>
      <c r="B5" s="20">
        <f>JUL!B11</f>
        <v>1932</v>
      </c>
      <c r="C5" s="20">
        <f>JUL!C11</f>
        <v>11</v>
      </c>
      <c r="D5" s="20">
        <f>JUL!D11</f>
        <v>0</v>
      </c>
      <c r="E5" s="20">
        <f>JUL!E11</f>
        <v>435</v>
      </c>
      <c r="F5" s="20">
        <f>JUL!F11</f>
        <v>1193</v>
      </c>
      <c r="G5" s="20">
        <f>JUL!G11</f>
        <v>29</v>
      </c>
      <c r="H5" s="20">
        <f>JUL!H11</f>
        <v>18280</v>
      </c>
      <c r="I5" s="20">
        <f aca="true" t="shared" si="0" ref="I5:I16">SUM(B5:H5)</f>
        <v>21880</v>
      </c>
    </row>
    <row r="6" spans="1:9" ht="12.75">
      <c r="A6" s="24" t="s">
        <v>49</v>
      </c>
      <c r="B6" s="20">
        <f>AUG!B11</f>
        <v>1944</v>
      </c>
      <c r="C6" s="20">
        <f>AUG!C11</f>
        <v>12</v>
      </c>
      <c r="D6" s="20">
        <f>AUG!D11</f>
        <v>0</v>
      </c>
      <c r="E6" s="20">
        <f>AUG!E11</f>
        <v>404</v>
      </c>
      <c r="F6" s="20">
        <f>AUG!F11</f>
        <v>1212</v>
      </c>
      <c r="G6" s="20">
        <f>AUG!G11</f>
        <v>31</v>
      </c>
      <c r="H6" s="20">
        <f>AUG!H11</f>
        <v>18538</v>
      </c>
      <c r="I6" s="20">
        <f t="shared" si="0"/>
        <v>22141</v>
      </c>
    </row>
    <row r="7" spans="1:9" ht="12.75">
      <c r="A7" s="24" t="s">
        <v>50</v>
      </c>
      <c r="B7" s="20">
        <f>SEP!B11</f>
        <v>1986</v>
      </c>
      <c r="C7" s="20">
        <f>SEP!C11</f>
        <v>14</v>
      </c>
      <c r="D7" s="20">
        <f>SEP!D11</f>
        <v>0</v>
      </c>
      <c r="E7" s="20">
        <f>SEP!E11</f>
        <v>395</v>
      </c>
      <c r="F7" s="20">
        <f>SEP!F11</f>
        <v>1206</v>
      </c>
      <c r="G7" s="20">
        <f>SEP!G11</f>
        <v>34</v>
      </c>
      <c r="H7" s="20">
        <f>SEP!H11</f>
        <v>18955</v>
      </c>
      <c r="I7" s="20">
        <f t="shared" si="0"/>
        <v>22590</v>
      </c>
    </row>
    <row r="8" spans="1:9" ht="12.75">
      <c r="A8" s="24" t="s">
        <v>51</v>
      </c>
      <c r="B8" s="20">
        <f>OCT!B11</f>
        <v>1910</v>
      </c>
      <c r="C8" s="20">
        <f>OCT!C11</f>
        <v>11</v>
      </c>
      <c r="D8" s="20">
        <f>OCT!D11</f>
        <v>0</v>
      </c>
      <c r="E8" s="20">
        <f>OCT!E11</f>
        <v>415</v>
      </c>
      <c r="F8" s="20">
        <f>OCT!F11</f>
        <v>1198</v>
      </c>
      <c r="G8" s="20">
        <f>OCT!G11</f>
        <v>35</v>
      </c>
      <c r="H8" s="20">
        <f>OCT!H11</f>
        <v>19264</v>
      </c>
      <c r="I8" s="20">
        <f t="shared" si="0"/>
        <v>22833</v>
      </c>
    </row>
    <row r="9" spans="1:9" ht="12.75">
      <c r="A9" s="24" t="s">
        <v>52</v>
      </c>
      <c r="B9" s="20">
        <f>NOV!B11</f>
        <v>1932</v>
      </c>
      <c r="C9" s="20">
        <f>NOV!C11</f>
        <v>20</v>
      </c>
      <c r="D9" s="20">
        <f>NOV!D11</f>
        <v>0</v>
      </c>
      <c r="E9" s="20">
        <f>NOV!E11</f>
        <v>408</v>
      </c>
      <c r="F9" s="20">
        <f>NOV!F11</f>
        <v>1202</v>
      </c>
      <c r="G9" s="20">
        <f>NOV!G11</f>
        <v>38</v>
      </c>
      <c r="H9" s="20">
        <f>NOV!H11</f>
        <v>19423</v>
      </c>
      <c r="I9" s="20">
        <f t="shared" si="0"/>
        <v>23023</v>
      </c>
    </row>
    <row r="10" spans="1:9" ht="12.75">
      <c r="A10" s="24" t="s">
        <v>53</v>
      </c>
      <c r="B10" s="20">
        <f>DEC!B11</f>
        <v>1955</v>
      </c>
      <c r="C10" s="20">
        <f>DEC!C11</f>
        <v>11</v>
      </c>
      <c r="D10" s="20">
        <f>DEC!D11</f>
        <v>0</v>
      </c>
      <c r="E10" s="20">
        <f>DEC!E11</f>
        <v>412</v>
      </c>
      <c r="F10" s="20">
        <f>DEC!F11</f>
        <v>1197</v>
      </c>
      <c r="G10" s="20">
        <f>DEC!G11</f>
        <v>39</v>
      </c>
      <c r="H10" s="20">
        <f>DEC!H11</f>
        <v>19574</v>
      </c>
      <c r="I10" s="20">
        <f t="shared" si="0"/>
        <v>23188</v>
      </c>
    </row>
    <row r="11" spans="1:9" ht="12.75">
      <c r="A11" s="24" t="s">
        <v>54</v>
      </c>
      <c r="B11" s="20">
        <f>JAN!B11</f>
        <v>1949</v>
      </c>
      <c r="C11" s="20">
        <f>JAN!C11</f>
        <v>14</v>
      </c>
      <c r="D11" s="20">
        <f>JAN!D11</f>
        <v>0</v>
      </c>
      <c r="E11" s="20">
        <f>JAN!E11</f>
        <v>455</v>
      </c>
      <c r="F11" s="20">
        <f>JAN!F11</f>
        <v>1195</v>
      </c>
      <c r="G11" s="20">
        <f>JAN!G11</f>
        <v>40</v>
      </c>
      <c r="H11" s="20">
        <f>JAN!H11</f>
        <v>19727</v>
      </c>
      <c r="I11" s="20">
        <f t="shared" si="0"/>
        <v>23380</v>
      </c>
    </row>
    <row r="12" spans="1:9" ht="12.75">
      <c r="A12" s="24" t="s">
        <v>55</v>
      </c>
      <c r="B12" s="20">
        <f>FEB!B11</f>
        <v>1911</v>
      </c>
      <c r="C12" s="20">
        <f>FEB!C11</f>
        <v>24</v>
      </c>
      <c r="D12" s="20">
        <f>FEB!D11</f>
        <v>0</v>
      </c>
      <c r="E12" s="20">
        <f>FEB!E11</f>
        <v>427</v>
      </c>
      <c r="F12" s="20">
        <f>FEB!F11</f>
        <v>1205</v>
      </c>
      <c r="G12" s="20">
        <f>FEB!G11</f>
        <v>43</v>
      </c>
      <c r="H12" s="20">
        <f>FEB!H11</f>
        <v>19771</v>
      </c>
      <c r="I12" s="20">
        <f t="shared" si="0"/>
        <v>23381</v>
      </c>
    </row>
    <row r="13" spans="1:9" ht="12.75">
      <c r="A13" s="24" t="s">
        <v>56</v>
      </c>
      <c r="B13" s="20">
        <f>MAR!B11</f>
        <v>1889</v>
      </c>
      <c r="C13" s="20">
        <f>MAR!C11</f>
        <v>16</v>
      </c>
      <c r="D13" s="20">
        <f>MAR!D11</f>
        <v>0</v>
      </c>
      <c r="E13" s="20">
        <f>MAR!E11</f>
        <v>421</v>
      </c>
      <c r="F13" s="20">
        <f>MAR!F11</f>
        <v>1213</v>
      </c>
      <c r="G13" s="20">
        <f>MAR!G11</f>
        <v>44</v>
      </c>
      <c r="H13" s="20">
        <f>MAR!H11</f>
        <v>19870</v>
      </c>
      <c r="I13" s="20">
        <f t="shared" si="0"/>
        <v>23453</v>
      </c>
    </row>
    <row r="14" spans="1:9" ht="12.75">
      <c r="A14" s="24" t="s">
        <v>57</v>
      </c>
      <c r="B14" s="20">
        <f>APR!B11</f>
        <v>1839</v>
      </c>
      <c r="C14" s="20">
        <f>APR!C11</f>
        <v>14</v>
      </c>
      <c r="D14" s="20">
        <f>APR!D11</f>
        <v>0</v>
      </c>
      <c r="E14" s="20">
        <f>APR!E11</f>
        <v>422</v>
      </c>
      <c r="F14" s="20">
        <f>APR!F11</f>
        <v>1200</v>
      </c>
      <c r="G14" s="20">
        <f>APR!G11</f>
        <v>43</v>
      </c>
      <c r="H14" s="20">
        <f>APR!H11</f>
        <v>19980</v>
      </c>
      <c r="I14" s="20">
        <f t="shared" si="0"/>
        <v>23498</v>
      </c>
    </row>
    <row r="15" spans="1:9" ht="12.75">
      <c r="A15" s="24" t="s">
        <v>58</v>
      </c>
      <c r="B15" s="20">
        <f>MAY!B11</f>
        <v>1852</v>
      </c>
      <c r="C15" s="20">
        <f>MAY!C11</f>
        <v>11</v>
      </c>
      <c r="D15" s="20">
        <f>MAY!D11</f>
        <v>0</v>
      </c>
      <c r="E15" s="20">
        <f>MAY!E11</f>
        <v>390</v>
      </c>
      <c r="F15" s="20">
        <f>MAY!F11</f>
        <v>1195</v>
      </c>
      <c r="G15" s="20">
        <f>MAY!G11</f>
        <v>40</v>
      </c>
      <c r="H15" s="20">
        <f>MAY!H11</f>
        <v>19989</v>
      </c>
      <c r="I15" s="20">
        <f t="shared" si="0"/>
        <v>23477</v>
      </c>
    </row>
    <row r="16" spans="1:9" ht="12.75">
      <c r="A16" s="24" t="s">
        <v>59</v>
      </c>
      <c r="B16" s="20">
        <f>JUN!B11</f>
        <v>1831</v>
      </c>
      <c r="C16" s="20">
        <f>JUN!C11</f>
        <v>3</v>
      </c>
      <c r="D16" s="20">
        <f>JUN!D11</f>
        <v>0</v>
      </c>
      <c r="E16" s="20">
        <f>JUN!E11</f>
        <v>404</v>
      </c>
      <c r="F16" s="20">
        <f>JUN!F11</f>
        <v>1173</v>
      </c>
      <c r="G16" s="20">
        <f>JUN!G11</f>
        <v>40</v>
      </c>
      <c r="H16" s="20">
        <f>JUN!H11</f>
        <v>19963</v>
      </c>
      <c r="I16" s="20">
        <f t="shared" si="0"/>
        <v>23414</v>
      </c>
    </row>
    <row r="17" spans="1:9" ht="12.75">
      <c r="A17" s="17" t="s">
        <v>47</v>
      </c>
      <c r="B17" s="20">
        <f>SUM(B5:B16)/COUNTIF(B5:B16,"&lt;&gt;0")</f>
        <v>1910.8333333333333</v>
      </c>
      <c r="C17" s="20">
        <f aca="true" t="shared" si="1" ref="C17:I17">SUM(C5:C16)/COUNTIF(C5:C16,"&lt;&gt;0")</f>
        <v>13.416666666666666</v>
      </c>
      <c r="D17" s="20" t="e">
        <f t="shared" si="1"/>
        <v>#DIV/0!</v>
      </c>
      <c r="E17" s="20">
        <f t="shared" si="1"/>
        <v>415.6666666666667</v>
      </c>
      <c r="F17" s="20">
        <f t="shared" si="1"/>
        <v>1199.0833333333333</v>
      </c>
      <c r="G17" s="20">
        <f t="shared" si="1"/>
        <v>38</v>
      </c>
      <c r="H17" s="20">
        <f t="shared" si="1"/>
        <v>19444.5</v>
      </c>
      <c r="I17" s="20">
        <f t="shared" si="1"/>
        <v>23021.5</v>
      </c>
    </row>
    <row r="19" spans="1:9" ht="12.75">
      <c r="A19" s="2" t="s">
        <v>15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1" t="s">
        <v>46</v>
      </c>
      <c r="B20" s="14" t="s">
        <v>63</v>
      </c>
      <c r="C20" s="14" t="s">
        <v>62</v>
      </c>
      <c r="D20" s="14" t="s">
        <v>61</v>
      </c>
      <c r="E20" s="14" t="s">
        <v>2</v>
      </c>
      <c r="F20" s="14" t="s">
        <v>3</v>
      </c>
      <c r="G20" s="14" t="s">
        <v>4</v>
      </c>
      <c r="H20" s="14" t="s">
        <v>5</v>
      </c>
      <c r="I20" s="14" t="s">
        <v>6</v>
      </c>
    </row>
    <row r="21" spans="1:9" ht="12.75">
      <c r="A21" s="24" t="s">
        <v>48</v>
      </c>
      <c r="B21" s="23">
        <f>JUL!B22</f>
        <v>612</v>
      </c>
      <c r="C21" s="23">
        <f>JUL!C22</f>
        <v>3</v>
      </c>
      <c r="D21" s="23">
        <f>JUL!D22</f>
        <v>0</v>
      </c>
      <c r="E21" s="23">
        <f>JUL!E22</f>
        <v>428</v>
      </c>
      <c r="F21" s="23">
        <f>JUL!F22</f>
        <v>1126</v>
      </c>
      <c r="G21" s="23">
        <f>JUL!G22</f>
        <v>28</v>
      </c>
      <c r="H21" s="23">
        <f>JUL!H22</f>
        <v>8927</v>
      </c>
      <c r="I21" s="20">
        <f aca="true" t="shared" si="2" ref="I21:I32">SUM(B21:H21)</f>
        <v>11124</v>
      </c>
    </row>
    <row r="22" spans="1:9" ht="12.75">
      <c r="A22" s="24" t="s">
        <v>49</v>
      </c>
      <c r="B22" s="23">
        <f>AUG!B22</f>
        <v>614</v>
      </c>
      <c r="C22" s="23">
        <f>AUG!C22</f>
        <v>3</v>
      </c>
      <c r="D22" s="23">
        <f>AUG!D22</f>
        <v>0</v>
      </c>
      <c r="E22" s="23">
        <f>AUG!E22</f>
        <v>399</v>
      </c>
      <c r="F22" s="23">
        <f>AUG!F22</f>
        <v>1142</v>
      </c>
      <c r="G22" s="23">
        <f>AUG!G22</f>
        <v>29</v>
      </c>
      <c r="H22" s="23">
        <f>AUG!H22</f>
        <v>9073</v>
      </c>
      <c r="I22" s="20">
        <f t="shared" si="2"/>
        <v>11260</v>
      </c>
    </row>
    <row r="23" spans="1:9" ht="12.75">
      <c r="A23" s="24" t="s">
        <v>50</v>
      </c>
      <c r="B23" s="23">
        <f>SEP!B22</f>
        <v>631</v>
      </c>
      <c r="C23" s="23">
        <f>SEP!C22</f>
        <v>3</v>
      </c>
      <c r="D23" s="23">
        <f>SEP!D22</f>
        <v>0</v>
      </c>
      <c r="E23" s="23">
        <f>SEP!E22</f>
        <v>392</v>
      </c>
      <c r="F23" s="23">
        <f>SEP!F22</f>
        <v>1144</v>
      </c>
      <c r="G23" s="23">
        <f>SEP!G22</f>
        <v>32</v>
      </c>
      <c r="H23" s="23">
        <f>SEP!H22</f>
        <v>9254</v>
      </c>
      <c r="I23" s="20">
        <f t="shared" si="2"/>
        <v>11456</v>
      </c>
    </row>
    <row r="24" spans="1:9" ht="12.75">
      <c r="A24" s="24" t="s">
        <v>51</v>
      </c>
      <c r="B24" s="23">
        <f>OCT!B22</f>
        <v>607</v>
      </c>
      <c r="C24" s="23">
        <f>OCT!C22</f>
        <v>3</v>
      </c>
      <c r="D24" s="23">
        <f>OCT!D22</f>
        <v>0</v>
      </c>
      <c r="E24" s="23">
        <f>OCT!E22</f>
        <v>411</v>
      </c>
      <c r="F24" s="23">
        <f>OCT!F22</f>
        <v>1141</v>
      </c>
      <c r="G24" s="23">
        <f>OCT!G22</f>
        <v>33</v>
      </c>
      <c r="H24" s="23">
        <f>OCT!H22</f>
        <v>9382</v>
      </c>
      <c r="I24" s="20">
        <f t="shared" si="2"/>
        <v>11577</v>
      </c>
    </row>
    <row r="25" spans="1:9" ht="12.75">
      <c r="A25" s="24" t="s">
        <v>52</v>
      </c>
      <c r="B25" s="20">
        <f>NOV!B22</f>
        <v>607</v>
      </c>
      <c r="C25" s="20">
        <f>NOV!C22</f>
        <v>5</v>
      </c>
      <c r="D25" s="20">
        <f>NOV!D22</f>
        <v>0</v>
      </c>
      <c r="E25" s="20">
        <f>NOV!E22</f>
        <v>403</v>
      </c>
      <c r="F25" s="20">
        <f>NOV!F22</f>
        <v>1139</v>
      </c>
      <c r="G25" s="20">
        <f>NOV!G22</f>
        <v>36</v>
      </c>
      <c r="H25" s="20">
        <f>NOV!H22</f>
        <v>9464</v>
      </c>
      <c r="I25" s="20">
        <f t="shared" si="2"/>
        <v>11654</v>
      </c>
    </row>
    <row r="26" spans="1:9" ht="12.75">
      <c r="A26" s="24" t="s">
        <v>53</v>
      </c>
      <c r="B26" s="20">
        <f>DEC!B22</f>
        <v>624</v>
      </c>
      <c r="C26" s="20">
        <f>DEC!C22</f>
        <v>3</v>
      </c>
      <c r="D26" s="20">
        <f>DEC!D22</f>
        <v>0</v>
      </c>
      <c r="E26" s="20">
        <f>DEC!E22</f>
        <v>408</v>
      </c>
      <c r="F26" s="20">
        <f>DEC!F22</f>
        <v>1145</v>
      </c>
      <c r="G26" s="20">
        <f>DEC!G22</f>
        <v>37</v>
      </c>
      <c r="H26" s="20">
        <f>DEC!H22</f>
        <v>9563</v>
      </c>
      <c r="I26" s="20">
        <f t="shared" si="2"/>
        <v>11780</v>
      </c>
    </row>
    <row r="27" spans="1:9" ht="12.75">
      <c r="A27" s="24" t="s">
        <v>54</v>
      </c>
      <c r="B27" s="20">
        <f>JAN!B22</f>
        <v>618</v>
      </c>
      <c r="C27" s="20">
        <f>JAN!C22</f>
        <v>4</v>
      </c>
      <c r="D27" s="20">
        <f>JAN!D22</f>
        <v>0</v>
      </c>
      <c r="E27" s="20">
        <f>JAN!E22</f>
        <v>450</v>
      </c>
      <c r="F27" s="20">
        <f>JAN!F22</f>
        <v>867</v>
      </c>
      <c r="G27" s="20">
        <f>JAN!G22</f>
        <v>38</v>
      </c>
      <c r="H27" s="20">
        <f>JAN!H22</f>
        <v>9664</v>
      </c>
      <c r="I27" s="20">
        <f t="shared" si="2"/>
        <v>11641</v>
      </c>
    </row>
    <row r="28" spans="1:9" ht="12.75">
      <c r="A28" s="24" t="s">
        <v>55</v>
      </c>
      <c r="B28" s="20">
        <f>FEB!B22</f>
        <v>608</v>
      </c>
      <c r="C28" s="20">
        <f>FEB!C22</f>
        <v>5</v>
      </c>
      <c r="D28" s="20">
        <f>FEB!D22</f>
        <v>0</v>
      </c>
      <c r="E28" s="20">
        <f>FEB!E22</f>
        <v>421</v>
      </c>
      <c r="F28" s="20">
        <f>FEB!F22</f>
        <v>1151</v>
      </c>
      <c r="G28" s="20">
        <f>FEB!G22</f>
        <v>41</v>
      </c>
      <c r="H28" s="20">
        <f>FEB!H22</f>
        <v>9760</v>
      </c>
      <c r="I28" s="20">
        <f t="shared" si="2"/>
        <v>11986</v>
      </c>
    </row>
    <row r="29" spans="1:9" ht="12.75">
      <c r="A29" s="24" t="s">
        <v>56</v>
      </c>
      <c r="B29" s="20">
        <f>MAR!B22</f>
        <v>592</v>
      </c>
      <c r="C29" s="20">
        <f>MAR!C22</f>
        <v>4</v>
      </c>
      <c r="D29" s="20">
        <f>MAR!D22</f>
        <v>0</v>
      </c>
      <c r="E29" s="20">
        <f>MAR!E22</f>
        <v>415</v>
      </c>
      <c r="F29" s="20">
        <f>MAR!F22</f>
        <v>1159</v>
      </c>
      <c r="G29" s="20">
        <f>MAR!G22</f>
        <v>42</v>
      </c>
      <c r="H29" s="20">
        <f>MAR!H22</f>
        <v>9864</v>
      </c>
      <c r="I29" s="20">
        <f t="shared" si="2"/>
        <v>12076</v>
      </c>
    </row>
    <row r="30" spans="1:9" ht="12.75">
      <c r="A30" s="24" t="s">
        <v>57</v>
      </c>
      <c r="B30" s="20">
        <f>APR!B22</f>
        <v>579</v>
      </c>
      <c r="C30" s="20">
        <f>APR!C22</f>
        <v>3</v>
      </c>
      <c r="D30" s="20">
        <f>APR!D22</f>
        <v>0</v>
      </c>
      <c r="E30" s="20">
        <f>APR!E22</f>
        <v>417</v>
      </c>
      <c r="F30" s="20">
        <f>APR!F22</f>
        <v>1149</v>
      </c>
      <c r="G30" s="20">
        <f>APR!G22</f>
        <v>40</v>
      </c>
      <c r="H30" s="20">
        <f>APR!H22</f>
        <v>9921</v>
      </c>
      <c r="I30" s="20">
        <f t="shared" si="2"/>
        <v>12109</v>
      </c>
    </row>
    <row r="31" spans="1:9" ht="12.75">
      <c r="A31" s="24" t="s">
        <v>58</v>
      </c>
      <c r="B31" s="20">
        <f>MAY!B22</f>
        <v>577</v>
      </c>
      <c r="C31" s="20">
        <f>MAY!C22</f>
        <v>3</v>
      </c>
      <c r="D31" s="20">
        <f>MAY!D22</f>
        <v>0</v>
      </c>
      <c r="E31" s="20">
        <f>MAY!E22</f>
        <v>384</v>
      </c>
      <c r="F31" s="20">
        <f>MAY!F22</f>
        <v>1145</v>
      </c>
      <c r="G31" s="20">
        <f>MAY!G22</f>
        <v>37</v>
      </c>
      <c r="H31" s="20">
        <f>MAY!H22</f>
        <v>9925</v>
      </c>
      <c r="I31" s="20">
        <f t="shared" si="2"/>
        <v>12071</v>
      </c>
    </row>
    <row r="32" spans="1:9" ht="12.75">
      <c r="A32" s="24" t="s">
        <v>59</v>
      </c>
      <c r="B32" s="20">
        <f>JUN!B22</f>
        <v>572</v>
      </c>
      <c r="C32" s="20">
        <f>JUN!C22</f>
        <v>1</v>
      </c>
      <c r="D32" s="20">
        <f>JUN!D22</f>
        <v>0</v>
      </c>
      <c r="E32" s="20">
        <f>JUN!E22</f>
        <v>398</v>
      </c>
      <c r="F32" s="20">
        <f>JUN!F22</f>
        <v>1128</v>
      </c>
      <c r="G32" s="20">
        <f>JUN!G22</f>
        <v>37</v>
      </c>
      <c r="H32" s="20">
        <f>JUN!H22</f>
        <v>9924</v>
      </c>
      <c r="I32" s="20">
        <f t="shared" si="2"/>
        <v>12060</v>
      </c>
    </row>
    <row r="33" spans="1:9" ht="12.75">
      <c r="A33" s="17" t="s">
        <v>47</v>
      </c>
      <c r="B33" s="20">
        <f aca="true" t="shared" si="3" ref="B33:I33">SUM(B21:B32)/COUNTIF(B21:B32,"&lt;&gt;0")</f>
        <v>603.4166666666666</v>
      </c>
      <c r="C33" s="20">
        <f t="shared" si="3"/>
        <v>3.3333333333333335</v>
      </c>
      <c r="D33" s="20" t="e">
        <f t="shared" si="3"/>
        <v>#DIV/0!</v>
      </c>
      <c r="E33" s="20">
        <f t="shared" si="3"/>
        <v>410.5</v>
      </c>
      <c r="F33" s="20">
        <f t="shared" si="3"/>
        <v>1119.6666666666667</v>
      </c>
      <c r="G33" s="20">
        <f t="shared" si="3"/>
        <v>35.833333333333336</v>
      </c>
      <c r="H33" s="20">
        <f t="shared" si="3"/>
        <v>9560.083333333334</v>
      </c>
      <c r="I33" s="20">
        <f t="shared" si="3"/>
        <v>11732.833333333334</v>
      </c>
    </row>
    <row r="35" spans="1:9" ht="12.75">
      <c r="A35" s="2" t="s">
        <v>16</v>
      </c>
      <c r="B35" s="3"/>
      <c r="C35" s="3"/>
      <c r="D35" s="3"/>
      <c r="E35" s="3"/>
      <c r="F35" s="3"/>
      <c r="G35" s="3"/>
      <c r="H35" s="3"/>
      <c r="I35" s="3"/>
    </row>
    <row r="36" spans="1:9" ht="12.75">
      <c r="A36" s="1" t="s">
        <v>46</v>
      </c>
      <c r="B36" s="14" t="s">
        <v>63</v>
      </c>
      <c r="C36" s="14" t="s">
        <v>62</v>
      </c>
      <c r="D36" s="14" t="s">
        <v>61</v>
      </c>
      <c r="E36" s="14" t="s">
        <v>2</v>
      </c>
      <c r="F36" s="14" t="s">
        <v>3</v>
      </c>
      <c r="G36" s="14" t="s">
        <v>4</v>
      </c>
      <c r="H36" s="14" t="s">
        <v>5</v>
      </c>
      <c r="I36" s="14" t="s">
        <v>6</v>
      </c>
    </row>
    <row r="37" spans="1:9" ht="12.75">
      <c r="A37" s="24" t="s">
        <v>48</v>
      </c>
      <c r="B37" s="20">
        <f>JUL!B33</f>
        <v>427543</v>
      </c>
      <c r="C37" s="20">
        <f>JUL!C33</f>
        <v>2917</v>
      </c>
      <c r="D37" s="20">
        <f>JUL!D33</f>
        <v>0</v>
      </c>
      <c r="E37" s="20">
        <f>JUL!E33</f>
        <v>126167</v>
      </c>
      <c r="F37" s="20">
        <f>JUL!F33</f>
        <v>240830</v>
      </c>
      <c r="G37" s="20">
        <f>JUL!G33</f>
        <v>8659</v>
      </c>
      <c r="H37" s="20">
        <f>JUL!H33</f>
        <v>3914290</v>
      </c>
      <c r="I37" s="20">
        <f aca="true" t="shared" si="4" ref="I37:I48">SUM(B37:H37)</f>
        <v>4720406</v>
      </c>
    </row>
    <row r="38" spans="1:9" ht="12.75">
      <c r="A38" s="24" t="s">
        <v>49</v>
      </c>
      <c r="B38" s="20">
        <f>AUG!B33</f>
        <v>428648</v>
      </c>
      <c r="C38" s="20">
        <f>AUG!C33</f>
        <v>2724</v>
      </c>
      <c r="D38" s="20">
        <f>AUG!D33</f>
        <v>0</v>
      </c>
      <c r="E38" s="20">
        <f>AUG!E33</f>
        <v>117406</v>
      </c>
      <c r="F38" s="20">
        <f>AUG!F33</f>
        <v>249602</v>
      </c>
      <c r="G38" s="20">
        <f>AUG!G33</f>
        <v>9143</v>
      </c>
      <c r="H38" s="20">
        <f>AUG!H33</f>
        <v>3970456</v>
      </c>
      <c r="I38" s="20">
        <f t="shared" si="4"/>
        <v>4777979</v>
      </c>
    </row>
    <row r="39" spans="1:9" ht="12.75">
      <c r="A39" s="24" t="s">
        <v>50</v>
      </c>
      <c r="B39" s="20">
        <f>SEP!B33</f>
        <v>437875</v>
      </c>
      <c r="C39" s="20">
        <f>SEP!C33</f>
        <v>3495</v>
      </c>
      <c r="D39" s="20">
        <f>SEP!D33</f>
        <v>0</v>
      </c>
      <c r="E39" s="20">
        <f>SEP!E33</f>
        <v>113228</v>
      </c>
      <c r="F39" s="20">
        <f>SEP!F33</f>
        <v>244056</v>
      </c>
      <c r="G39" s="20">
        <f>SEP!G33</f>
        <v>9798</v>
      </c>
      <c r="H39" s="20">
        <f>SEP!H33</f>
        <v>4036013</v>
      </c>
      <c r="I39" s="20">
        <f t="shared" si="4"/>
        <v>4844465</v>
      </c>
    </row>
    <row r="40" spans="1:9" ht="12.75">
      <c r="A40" s="24" t="s">
        <v>51</v>
      </c>
      <c r="B40" s="20">
        <f>OCT!B33</f>
        <v>430634</v>
      </c>
      <c r="C40" s="20">
        <f>OCT!C33</f>
        <v>2498</v>
      </c>
      <c r="D40" s="20">
        <f>OCT!D33</f>
        <v>0</v>
      </c>
      <c r="E40" s="20">
        <f>OCT!E33</f>
        <v>121812</v>
      </c>
      <c r="F40" s="20">
        <f>OCT!F33</f>
        <v>251275</v>
      </c>
      <c r="G40" s="20">
        <f>OCT!G33</f>
        <v>10669</v>
      </c>
      <c r="H40" s="20">
        <f>OCT!H33</f>
        <v>4206807</v>
      </c>
      <c r="I40" s="20">
        <f t="shared" si="4"/>
        <v>5023695</v>
      </c>
    </row>
    <row r="41" spans="1:9" ht="12.75">
      <c r="A41" s="24" t="s">
        <v>52</v>
      </c>
      <c r="B41" s="20">
        <f>NOV!B33</f>
        <v>3620</v>
      </c>
      <c r="C41" s="20">
        <f>NOV!C33</f>
        <v>3620</v>
      </c>
      <c r="D41" s="20">
        <f>NOV!D33</f>
        <v>0</v>
      </c>
      <c r="E41" s="20">
        <f>NOV!E33</f>
        <v>119487</v>
      </c>
      <c r="F41" s="20">
        <f>NOV!F33</f>
        <v>252330</v>
      </c>
      <c r="G41" s="20">
        <f>NOV!G33</f>
        <v>11333</v>
      </c>
      <c r="H41" s="20">
        <f>NOV!H33</f>
        <v>4246828</v>
      </c>
      <c r="I41" s="20">
        <f t="shared" si="4"/>
        <v>4637218</v>
      </c>
    </row>
    <row r="42" spans="1:9" ht="12.75">
      <c r="A42" s="24" t="s">
        <v>53</v>
      </c>
      <c r="B42" s="20">
        <f>DEC!B33</f>
        <v>440507</v>
      </c>
      <c r="C42" s="20">
        <f>DEC!C33</f>
        <v>2073</v>
      </c>
      <c r="D42" s="20">
        <f>DEC!D33</f>
        <v>0</v>
      </c>
      <c r="E42" s="20">
        <f>DEC!E33</f>
        <v>120728</v>
      </c>
      <c r="F42" s="20">
        <f>DEC!F33</f>
        <v>253251</v>
      </c>
      <c r="G42" s="20">
        <f>DEC!G33</f>
        <v>11496</v>
      </c>
      <c r="H42" s="20">
        <f>DEC!H33</f>
        <v>4263812</v>
      </c>
      <c r="I42" s="20">
        <f t="shared" si="4"/>
        <v>5091867</v>
      </c>
    </row>
    <row r="43" spans="1:9" ht="12.75">
      <c r="A43" s="24" t="s">
        <v>54</v>
      </c>
      <c r="B43" s="20">
        <f>JAN!B33</f>
        <v>435448</v>
      </c>
      <c r="C43" s="20">
        <f>JAN!C33</f>
        <v>2747</v>
      </c>
      <c r="D43" s="20">
        <f>JAN!D33</f>
        <v>0</v>
      </c>
      <c r="E43" s="20">
        <f>JAN!E33</f>
        <v>133232</v>
      </c>
      <c r="F43" s="20">
        <f>JAN!F33</f>
        <v>252027</v>
      </c>
      <c r="G43" s="20">
        <f>JAN!G33</f>
        <v>11738</v>
      </c>
      <c r="H43" s="20">
        <f>JAN!H33</f>
        <v>4282524</v>
      </c>
      <c r="I43" s="20">
        <f t="shared" si="4"/>
        <v>5117716</v>
      </c>
    </row>
    <row r="44" spans="1:9" ht="12.75">
      <c r="A44" s="24" t="s">
        <v>55</v>
      </c>
      <c r="B44" s="20">
        <f>FEB!B33</f>
        <v>425909</v>
      </c>
      <c r="C44" s="20">
        <f>FEB!C33</f>
        <v>5358</v>
      </c>
      <c r="D44" s="20">
        <f>FEB!D33</f>
        <v>0</v>
      </c>
      <c r="E44" s="20">
        <f>FEB!E33</f>
        <v>126244</v>
      </c>
      <c r="F44" s="20">
        <f>FEB!F33</f>
        <v>249994</v>
      </c>
      <c r="G44" s="20">
        <f>FEB!G33</f>
        <v>12682</v>
      </c>
      <c r="H44" s="20">
        <f>FEB!H33</f>
        <v>4299659</v>
      </c>
      <c r="I44" s="20">
        <f t="shared" si="4"/>
        <v>5119846</v>
      </c>
    </row>
    <row r="45" spans="1:9" ht="12.75">
      <c r="A45" s="24" t="s">
        <v>56</v>
      </c>
      <c r="B45" s="20">
        <f>MAR!B33</f>
        <v>422787</v>
      </c>
      <c r="C45" s="20">
        <f>MAR!C33</f>
        <v>3408</v>
      </c>
      <c r="D45" s="20">
        <f>MAR!D33</f>
        <v>0</v>
      </c>
      <c r="E45" s="20">
        <f>MAR!E33</f>
        <v>124642</v>
      </c>
      <c r="F45" s="20">
        <f>MAR!F33</f>
        <v>251850</v>
      </c>
      <c r="G45" s="20">
        <f>MAR!G33</f>
        <v>12848</v>
      </c>
      <c r="H45" s="20">
        <f>MAR!H33</f>
        <v>4339307</v>
      </c>
      <c r="I45" s="20">
        <f t="shared" si="4"/>
        <v>5154842</v>
      </c>
    </row>
    <row r="46" spans="1:9" ht="12.75">
      <c r="A46" s="24" t="s">
        <v>57</v>
      </c>
      <c r="B46" s="20">
        <f>APR!B33</f>
        <v>415068</v>
      </c>
      <c r="C46" s="20">
        <f>APR!C33</f>
        <v>3068</v>
      </c>
      <c r="D46" s="20">
        <f>APR!D33</f>
        <v>0</v>
      </c>
      <c r="E46" s="20">
        <f>APR!E33</f>
        <v>125417</v>
      </c>
      <c r="F46" s="20">
        <f>APR!F33</f>
        <v>249350</v>
      </c>
      <c r="G46" s="20">
        <f>APR!G33</f>
        <v>12723</v>
      </c>
      <c r="H46" s="20">
        <f>APR!H33</f>
        <v>4365050</v>
      </c>
      <c r="I46" s="20">
        <f t="shared" si="4"/>
        <v>5170676</v>
      </c>
    </row>
    <row r="47" spans="1:9" ht="12.75">
      <c r="A47" s="24" t="s">
        <v>58</v>
      </c>
      <c r="B47" s="20">
        <f>MAY!B33</f>
        <v>413285</v>
      </c>
      <c r="C47" s="20">
        <f>MAY!C33</f>
        <v>2773</v>
      </c>
      <c r="D47" s="20">
        <f>MAY!D33</f>
        <v>0</v>
      </c>
      <c r="E47" s="20">
        <f>MAY!E33</f>
        <v>116300</v>
      </c>
      <c r="F47" s="20">
        <f>MAY!F33</f>
        <v>248248</v>
      </c>
      <c r="G47" s="20">
        <f>MAY!G33</f>
        <v>11898</v>
      </c>
      <c r="H47" s="20">
        <f>MAY!H33</f>
        <v>4373606</v>
      </c>
      <c r="I47" s="20">
        <f t="shared" si="4"/>
        <v>5166110</v>
      </c>
    </row>
    <row r="48" spans="1:9" ht="12.75">
      <c r="A48" s="24" t="s">
        <v>59</v>
      </c>
      <c r="B48" s="20">
        <f>JUN!B33</f>
        <v>410585</v>
      </c>
      <c r="C48" s="20">
        <f>JUN!C33</f>
        <v>643</v>
      </c>
      <c r="D48" s="20">
        <f>JUN!D33</f>
        <v>0</v>
      </c>
      <c r="E48" s="20">
        <f>JUN!E33</f>
        <v>119867</v>
      </c>
      <c r="F48" s="20">
        <f>JUN!F33</f>
        <v>243301</v>
      </c>
      <c r="G48" s="20">
        <f>JUN!G33</f>
        <v>11898</v>
      </c>
      <c r="H48" s="20">
        <f>JUN!H33</f>
        <v>4364415</v>
      </c>
      <c r="I48" s="20">
        <f t="shared" si="4"/>
        <v>5150709</v>
      </c>
    </row>
    <row r="49" spans="1:9" ht="12.75">
      <c r="A49" s="17" t="s">
        <v>47</v>
      </c>
      <c r="B49" s="20">
        <f aca="true" t="shared" si="5" ref="B49:I49">SUM(B37:B48)/COUNTIF(B37:B48,"&lt;&gt;0")</f>
        <v>390992.4166666667</v>
      </c>
      <c r="C49" s="20">
        <f t="shared" si="5"/>
        <v>2943.6666666666665</v>
      </c>
      <c r="D49" s="20" t="e">
        <f t="shared" si="5"/>
        <v>#DIV/0!</v>
      </c>
      <c r="E49" s="20">
        <f t="shared" si="5"/>
        <v>122044.16666666667</v>
      </c>
      <c r="F49" s="20">
        <f t="shared" si="5"/>
        <v>248842.83333333334</v>
      </c>
      <c r="G49" s="20">
        <f t="shared" si="5"/>
        <v>11240.416666666666</v>
      </c>
      <c r="H49" s="20">
        <f t="shared" si="5"/>
        <v>4221897.25</v>
      </c>
      <c r="I49" s="20">
        <f t="shared" si="5"/>
        <v>4997960.75</v>
      </c>
    </row>
    <row r="53" ht="12.75">
      <c r="A53" s="18" t="s">
        <v>66</v>
      </c>
    </row>
    <row r="54" ht="12.75">
      <c r="A54" s="18"/>
    </row>
    <row r="55" spans="3:13" ht="12.75">
      <c r="C55" s="44" t="s">
        <v>19</v>
      </c>
      <c r="D55" s="45"/>
      <c r="E55" s="46"/>
      <c r="G55" s="44" t="s">
        <v>23</v>
      </c>
      <c r="H55" s="45"/>
      <c r="I55" s="46"/>
      <c r="K55" s="44" t="s">
        <v>24</v>
      </c>
      <c r="L55" s="45"/>
      <c r="M55" s="46"/>
    </row>
    <row r="56" spans="3:13" ht="12.75">
      <c r="C56" s="26"/>
      <c r="D56" s="26"/>
      <c r="E56" s="26" t="s">
        <v>64</v>
      </c>
      <c r="G56" s="26"/>
      <c r="H56" s="26"/>
      <c r="I56" s="26" t="s">
        <v>64</v>
      </c>
      <c r="K56" s="26"/>
      <c r="L56" s="26"/>
      <c r="M56" s="26" t="s">
        <v>64</v>
      </c>
    </row>
    <row r="57" spans="1:13" ht="12.75">
      <c r="A57" s="28" t="s">
        <v>46</v>
      </c>
      <c r="C57" s="26" t="s">
        <v>20</v>
      </c>
      <c r="D57" s="26" t="s">
        <v>21</v>
      </c>
      <c r="E57" s="26" t="s">
        <v>65</v>
      </c>
      <c r="G57" s="26" t="s">
        <v>20</v>
      </c>
      <c r="H57" s="26" t="s">
        <v>21</v>
      </c>
      <c r="I57" s="26" t="s">
        <v>65</v>
      </c>
      <c r="K57" s="26" t="s">
        <v>20</v>
      </c>
      <c r="L57" s="26" t="s">
        <v>21</v>
      </c>
      <c r="M57" s="26" t="s">
        <v>65</v>
      </c>
    </row>
    <row r="58" spans="1:13" ht="12.75">
      <c r="A58" s="24" t="s">
        <v>48</v>
      </c>
      <c r="C58" s="29">
        <f>JUL!G42</f>
        <v>11124</v>
      </c>
      <c r="D58" s="29">
        <f>JUL!G43</f>
        <v>21880</v>
      </c>
      <c r="E58" s="31">
        <f>JUL!G44</f>
        <v>1.966918374685365</v>
      </c>
      <c r="G58" s="29">
        <f>JUL!G47</f>
        <v>8927</v>
      </c>
      <c r="H58" s="29">
        <f>JUL!G48</f>
        <v>18280</v>
      </c>
      <c r="I58" s="31">
        <f>JUL!G49</f>
        <v>2.047720398790187</v>
      </c>
      <c r="K58" s="29">
        <f>JUL!G52</f>
        <v>2197</v>
      </c>
      <c r="L58" s="29">
        <f>JUL!G53</f>
        <v>3600</v>
      </c>
      <c r="M58" s="31">
        <f>JUL!G54</f>
        <v>1.6385980883022304</v>
      </c>
    </row>
    <row r="59" spans="1:13" ht="12.75">
      <c r="A59" s="24" t="s">
        <v>49</v>
      </c>
      <c r="C59" s="29">
        <f>AUG!G42</f>
        <v>11260</v>
      </c>
      <c r="D59" s="29">
        <f>AUG!G43</f>
        <v>22141</v>
      </c>
      <c r="E59" s="31">
        <f>AUG!G44</f>
        <v>1.9663410301953819</v>
      </c>
      <c r="G59" s="29">
        <f>AUG!G47</f>
        <v>9073</v>
      </c>
      <c r="H59" s="29">
        <f>AUG!G48</f>
        <v>18538</v>
      </c>
      <c r="I59" s="31">
        <f>AUG!G49</f>
        <v>2.0432051140747274</v>
      </c>
      <c r="K59" s="29">
        <f>AUG!G52</f>
        <v>2185</v>
      </c>
      <c r="L59" s="29">
        <f>AUG!G53</f>
        <v>3603</v>
      </c>
      <c r="M59" s="31">
        <f>AUG!G54</f>
        <v>1.6489702517162472</v>
      </c>
    </row>
    <row r="60" spans="1:13" ht="12.75">
      <c r="A60" s="24" t="s">
        <v>50</v>
      </c>
      <c r="C60" s="29">
        <f>SEP!G42</f>
        <v>11456</v>
      </c>
      <c r="D60" s="29">
        <f>SEP!G43</f>
        <v>22590</v>
      </c>
      <c r="E60" s="31">
        <f>SEP!G44</f>
        <v>1.9718924581005586</v>
      </c>
      <c r="G60" s="29">
        <f>SEP!G47</f>
        <v>9254</v>
      </c>
      <c r="H60" s="29">
        <f>SEP!G48</f>
        <v>18955</v>
      </c>
      <c r="I60" s="31">
        <f>SEP!G49</f>
        <v>2.0483034363518478</v>
      </c>
      <c r="K60" s="29">
        <f>SEP!G52</f>
        <v>2202</v>
      </c>
      <c r="L60" s="29">
        <f>SEP!G53</f>
        <v>3635</v>
      </c>
      <c r="M60" s="31">
        <f>SEP!G54</f>
        <v>1.650772025431426</v>
      </c>
    </row>
    <row r="61" spans="1:13" ht="12.75">
      <c r="A61" s="24" t="s">
        <v>51</v>
      </c>
      <c r="C61" s="29">
        <f>OCT!G42</f>
        <v>11577</v>
      </c>
      <c r="D61" s="29">
        <f>OCT!G43</f>
        <v>22833</v>
      </c>
      <c r="E61" s="31">
        <f>OCT!G44</f>
        <v>1.9722726094843224</v>
      </c>
      <c r="G61" s="29">
        <f>OCT!G47</f>
        <v>9382</v>
      </c>
      <c r="H61" s="29">
        <f>OCT!G48</f>
        <v>19264</v>
      </c>
      <c r="I61" s="31">
        <f>OCT!G49</f>
        <v>2.0532935408228523</v>
      </c>
      <c r="K61" s="29">
        <f>OCT!G52</f>
        <v>2195</v>
      </c>
      <c r="L61" s="29">
        <f>OCT!G53</f>
        <v>3569</v>
      </c>
      <c r="M61" s="31">
        <f>OCT!G54</f>
        <v>1.6259681093394078</v>
      </c>
    </row>
    <row r="62" spans="1:13" ht="12.75">
      <c r="A62" s="24" t="s">
        <v>52</v>
      </c>
      <c r="C62" s="29">
        <f>NOV!G42</f>
        <v>11654</v>
      </c>
      <c r="D62" s="29">
        <f>NOV!G43</f>
        <v>23023</v>
      </c>
      <c r="E62" s="31">
        <f>NOV!G44</f>
        <v>1.9755448772953492</v>
      </c>
      <c r="G62" s="29">
        <f>NOV!G47</f>
        <v>9464</v>
      </c>
      <c r="H62" s="29">
        <f>NOV!G48</f>
        <v>19423</v>
      </c>
      <c r="I62" s="31">
        <f>NOV!G49</f>
        <v>2.052303465765004</v>
      </c>
      <c r="K62" s="29">
        <f>NOV!G52</f>
        <v>2190</v>
      </c>
      <c r="L62" s="29">
        <f>NOV!G53</f>
        <v>3600</v>
      </c>
      <c r="M62" s="31">
        <f>NOV!G54</f>
        <v>1.643835616438356</v>
      </c>
    </row>
    <row r="63" spans="1:13" ht="12.75">
      <c r="A63" s="24" t="s">
        <v>53</v>
      </c>
      <c r="C63" s="29">
        <f>DEC!G42</f>
        <v>11780</v>
      </c>
      <c r="D63" s="29">
        <f>DEC!G43</f>
        <v>23188</v>
      </c>
      <c r="E63" s="31">
        <f>DEC!G44</f>
        <v>1.9684210526315788</v>
      </c>
      <c r="G63" s="29">
        <f>DEC!G47</f>
        <v>9563</v>
      </c>
      <c r="H63" s="29">
        <f>DEC!G48</f>
        <v>19574</v>
      </c>
      <c r="I63" s="31">
        <f>DEC!G49</f>
        <v>2.046847223674579</v>
      </c>
      <c r="K63" s="29">
        <f>DEC!G52</f>
        <v>2217</v>
      </c>
      <c r="L63" s="29">
        <f>DEC!G53</f>
        <v>3614</v>
      </c>
      <c r="M63" s="31">
        <f>DEC!G54</f>
        <v>1.630130807397384</v>
      </c>
    </row>
    <row r="64" spans="1:13" ht="12.75">
      <c r="A64" s="24" t="s">
        <v>54</v>
      </c>
      <c r="C64" s="29">
        <f>JAN!G42</f>
        <v>11641</v>
      </c>
      <c r="D64" s="29">
        <f>JAN!G43</f>
        <v>23380</v>
      </c>
      <c r="E64" s="31">
        <f>JAN!G44</f>
        <v>2.00841852074564</v>
      </c>
      <c r="G64" s="29">
        <f>JAN!G47</f>
        <v>9664</v>
      </c>
      <c r="H64" s="29">
        <f>JAN!G48</f>
        <v>19727</v>
      </c>
      <c r="I64" s="31">
        <f>JAN!G49</f>
        <v>2.0412872516556293</v>
      </c>
      <c r="K64" s="29">
        <f>JAN!G52</f>
        <v>2256</v>
      </c>
      <c r="L64" s="29">
        <f>JAN!G53</f>
        <v>3652</v>
      </c>
      <c r="M64" s="31">
        <f>JAN!G54</f>
        <v>1.6187943262411348</v>
      </c>
    </row>
    <row r="65" spans="1:13" ht="12.75">
      <c r="A65" s="24" t="s">
        <v>55</v>
      </c>
      <c r="C65" s="29">
        <f>FEB!G42</f>
        <v>11986</v>
      </c>
      <c r="D65" s="29">
        <f>FEB!G43</f>
        <v>23381</v>
      </c>
      <c r="E65" s="31">
        <f>FEB!G44</f>
        <v>1.950692474553646</v>
      </c>
      <c r="G65" s="29">
        <f>FEB!G47</f>
        <v>9760</v>
      </c>
      <c r="H65" s="29">
        <f>FEB!G48</f>
        <v>19771</v>
      </c>
      <c r="I65" s="31">
        <f>FEB!G49</f>
        <v>2.025717213114754</v>
      </c>
      <c r="K65" s="29">
        <f>FEB!G52</f>
        <v>2226</v>
      </c>
      <c r="L65" s="29">
        <f>FEB!G53</f>
        <v>3608</v>
      </c>
      <c r="M65" s="31">
        <f>FEB!G54</f>
        <v>1.6208445642407907</v>
      </c>
    </row>
    <row r="66" spans="1:13" ht="12.75">
      <c r="A66" s="24" t="s">
        <v>56</v>
      </c>
      <c r="C66" s="29">
        <f>MAR!G42</f>
        <v>12076</v>
      </c>
      <c r="D66" s="29">
        <f>MAR!G43</f>
        <v>23453</v>
      </c>
      <c r="E66" s="31">
        <f>MAR!G44</f>
        <v>1.9421165948989731</v>
      </c>
      <c r="G66" s="29">
        <f>MAR!G47</f>
        <v>9864</v>
      </c>
      <c r="H66" s="29">
        <f>MAR!G48</f>
        <v>19870</v>
      </c>
      <c r="I66" s="31">
        <f>MAR!G49</f>
        <v>2.014395782643958</v>
      </c>
      <c r="K66" s="29">
        <f>MAR!G52</f>
        <v>2212</v>
      </c>
      <c r="L66" s="29">
        <f>MAR!G53</f>
        <v>3583</v>
      </c>
      <c r="M66" s="31">
        <f>MAR!G54</f>
        <v>1.6198010849909583</v>
      </c>
    </row>
    <row r="67" spans="1:13" ht="12.75">
      <c r="A67" s="24" t="s">
        <v>57</v>
      </c>
      <c r="C67" s="29">
        <f>APR!G42</f>
        <v>12109</v>
      </c>
      <c r="D67" s="29">
        <f>APR!G43</f>
        <v>23498</v>
      </c>
      <c r="E67" s="31">
        <f>APR!G44</f>
        <v>1.940540094144851</v>
      </c>
      <c r="G67" s="29">
        <f>APR!G47</f>
        <v>9921</v>
      </c>
      <c r="H67" s="29">
        <f>APR!G48</f>
        <v>19980</v>
      </c>
      <c r="I67" s="31">
        <f>APR!G49</f>
        <v>2.0139098881161175</v>
      </c>
      <c r="K67" s="29">
        <f>APR!G52</f>
        <v>2188</v>
      </c>
      <c r="L67" s="29">
        <f>APR!G53</f>
        <v>3518</v>
      </c>
      <c r="M67" s="31">
        <f>APR!G54</f>
        <v>1.6078610603290677</v>
      </c>
    </row>
    <row r="68" spans="1:13" ht="12.75">
      <c r="A68" s="24" t="s">
        <v>58</v>
      </c>
      <c r="C68" s="29">
        <f>MAY!G42</f>
        <v>12071</v>
      </c>
      <c r="D68" s="29">
        <f>MAY!G43</f>
        <v>23477</v>
      </c>
      <c r="E68" s="31">
        <f>MAY!G44</f>
        <v>1.9449092867202387</v>
      </c>
      <c r="G68" s="29">
        <f>MAY!G47</f>
        <v>9925</v>
      </c>
      <c r="H68" s="29">
        <f>MAY!G48</f>
        <v>19989</v>
      </c>
      <c r="I68" s="31">
        <f>MAY!G49</f>
        <v>2.014005037783375</v>
      </c>
      <c r="K68" s="29">
        <f>MAY!G52</f>
        <v>2146</v>
      </c>
      <c r="L68" s="29">
        <f>MAY!G53</f>
        <v>3488</v>
      </c>
      <c r="M68" s="31">
        <f>MAY!G54</f>
        <v>1.6253494874184529</v>
      </c>
    </row>
    <row r="69" spans="1:13" ht="12.75">
      <c r="A69" s="24" t="s">
        <v>59</v>
      </c>
      <c r="C69" s="29">
        <f>JUN!G42</f>
        <v>12060</v>
      </c>
      <c r="D69" s="29">
        <f>JUN!G43</f>
        <v>23414</v>
      </c>
      <c r="E69" s="31">
        <f>JUN!G44</f>
        <v>1.9414593698175788</v>
      </c>
      <c r="G69" s="29">
        <f>JUN!G47</f>
        <v>9924</v>
      </c>
      <c r="H69" s="29">
        <f>JUN!G48</f>
        <v>19963</v>
      </c>
      <c r="I69" s="31">
        <f>JUN!G49</f>
        <v>2.0115880693268844</v>
      </c>
      <c r="K69" s="29">
        <f>JUN!G52</f>
        <v>2136</v>
      </c>
      <c r="L69" s="29">
        <f>JUN!G53</f>
        <v>3451</v>
      </c>
      <c r="M69" s="31">
        <f>JUN!G54</f>
        <v>1.6156367041198503</v>
      </c>
    </row>
    <row r="70" spans="1:13" ht="12.75">
      <c r="A70" s="30" t="s">
        <v>47</v>
      </c>
      <c r="C70" s="20">
        <f>SUM(C58:C69)/COUNTIF(C58:C69,"&lt;&gt;0")</f>
        <v>11732.833333333334</v>
      </c>
      <c r="D70" s="20">
        <f>SUM(D58:D69)/COUNTIF(D58:D69,"&lt;&gt;0")</f>
        <v>23021.5</v>
      </c>
      <c r="E70" s="31">
        <f>D70/C70</f>
        <v>1.9621432731508444</v>
      </c>
      <c r="G70" s="20">
        <f>SUM(G58:G69)/COUNTIF(G58:G69,"&lt;&gt;0")</f>
        <v>9560.083333333334</v>
      </c>
      <c r="H70" s="20">
        <f>SUM(H58:H69)/COUNTIF(H58:H69,"&lt;&gt;0")</f>
        <v>19444.5</v>
      </c>
      <c r="I70" s="31">
        <f>H70/G70</f>
        <v>2.0339257851657497</v>
      </c>
      <c r="K70" s="20">
        <f>SUM(K58:K69)/COUNTIF(K58:K69,"&lt;&gt;0")</f>
        <v>2195.8333333333335</v>
      </c>
      <c r="L70" s="20">
        <f>SUM(L58:L69)/COUNTIF(L58:L69,"&lt;&gt;0")</f>
        <v>3576.75</v>
      </c>
      <c r="M70" s="31">
        <f>L70/K70</f>
        <v>1.6288804554079694</v>
      </c>
    </row>
    <row r="76" ht="12.75">
      <c r="A76" s="18" t="s">
        <v>67</v>
      </c>
    </row>
    <row r="78" spans="2:12" ht="12.75">
      <c r="B78" s="44" t="s">
        <v>43</v>
      </c>
      <c r="C78" s="45"/>
      <c r="D78" s="46"/>
      <c r="F78" s="44" t="s">
        <v>4</v>
      </c>
      <c r="G78" s="45"/>
      <c r="H78" s="46"/>
      <c r="J78" s="44" t="s">
        <v>63</v>
      </c>
      <c r="K78" s="45"/>
      <c r="L78" s="46"/>
    </row>
    <row r="79" spans="2:12" ht="12.75">
      <c r="B79" s="26"/>
      <c r="C79" s="26"/>
      <c r="D79" s="26" t="s">
        <v>64</v>
      </c>
      <c r="F79" s="26"/>
      <c r="G79" s="26"/>
      <c r="H79" s="26" t="s">
        <v>64</v>
      </c>
      <c r="J79" s="26"/>
      <c r="K79" s="26"/>
      <c r="L79" s="26" t="s">
        <v>64</v>
      </c>
    </row>
    <row r="80" spans="1:12" ht="12.75">
      <c r="A80" s="28" t="s">
        <v>46</v>
      </c>
      <c r="B80" s="26" t="s">
        <v>20</v>
      </c>
      <c r="C80" s="26" t="s">
        <v>21</v>
      </c>
      <c r="D80" s="26" t="s">
        <v>65</v>
      </c>
      <c r="F80" s="26" t="s">
        <v>20</v>
      </c>
      <c r="G80" s="26" t="s">
        <v>21</v>
      </c>
      <c r="H80" s="26" t="s">
        <v>65</v>
      </c>
      <c r="J80" s="26" t="s">
        <v>20</v>
      </c>
      <c r="K80" s="26" t="s">
        <v>21</v>
      </c>
      <c r="L80" s="26" t="s">
        <v>65</v>
      </c>
    </row>
    <row r="81" spans="1:12" ht="12.75">
      <c r="A81" s="24" t="s">
        <v>48</v>
      </c>
      <c r="B81" s="29">
        <f>JUL!G61</f>
        <v>2197</v>
      </c>
      <c r="C81" s="29">
        <f>JUL!G62</f>
        <v>3600</v>
      </c>
      <c r="D81" s="31">
        <f>JUL!G63</f>
        <v>1.6385980883022304</v>
      </c>
      <c r="F81" s="29">
        <f>JUL!G66</f>
        <v>1154</v>
      </c>
      <c r="G81" s="29">
        <f>JUL!G67</f>
        <v>1222</v>
      </c>
      <c r="H81" s="31">
        <f>JUL!G68</f>
        <v>1.0589254766031195</v>
      </c>
      <c r="J81" s="29">
        <f>JUL!G71</f>
        <v>612</v>
      </c>
      <c r="K81" s="29">
        <f>JUL!G72</f>
        <v>1932</v>
      </c>
      <c r="L81" s="31">
        <f>JUL!G73</f>
        <v>3.156862745098039</v>
      </c>
    </row>
    <row r="82" spans="1:12" ht="12.75">
      <c r="A82" s="24" t="s">
        <v>49</v>
      </c>
      <c r="B82" s="29">
        <f>AUG!G61</f>
        <v>2187</v>
      </c>
      <c r="C82" s="29">
        <f>AUG!G62</f>
        <v>3603</v>
      </c>
      <c r="D82" s="31">
        <f>AUG!G63</f>
        <v>1.6474622770919067</v>
      </c>
      <c r="F82" s="29">
        <f>AUG!G66</f>
        <v>1171</v>
      </c>
      <c r="G82" s="29">
        <f>AUG!G67</f>
        <v>1243</v>
      </c>
      <c r="H82" s="31">
        <f>AUG!G68</f>
        <v>1.0614859094790776</v>
      </c>
      <c r="J82" s="29">
        <f>AUG!G71</f>
        <v>614</v>
      </c>
      <c r="K82" s="29">
        <f>AUG!G72</f>
        <v>1944</v>
      </c>
      <c r="L82" s="31">
        <f>AUG!G73</f>
        <v>3.1661237785016287</v>
      </c>
    </row>
    <row r="83" spans="1:12" ht="12.75">
      <c r="A83" s="24" t="s">
        <v>50</v>
      </c>
      <c r="B83" s="29">
        <f>SEP!G61</f>
        <v>2202</v>
      </c>
      <c r="C83" s="29">
        <f>SEP!G62</f>
        <v>3635</v>
      </c>
      <c r="D83" s="31">
        <f>SEP!G63</f>
        <v>1.650772025431426</v>
      </c>
      <c r="F83" s="29">
        <f>SEP!G66</f>
        <v>1176</v>
      </c>
      <c r="G83" s="29">
        <f>SEP!G67</f>
        <v>1240</v>
      </c>
      <c r="H83" s="31">
        <f>SEP!G68</f>
        <v>1.054421768707483</v>
      </c>
      <c r="J83" s="29">
        <f>SEP!G71</f>
        <v>631</v>
      </c>
      <c r="K83" s="29">
        <f>SEP!G72</f>
        <v>1986</v>
      </c>
      <c r="L83" s="31">
        <f>SEP!G73</f>
        <v>3.1473851030110933</v>
      </c>
    </row>
    <row r="84" spans="1:12" ht="12.75">
      <c r="A84" s="24" t="s">
        <v>51</v>
      </c>
      <c r="B84" s="29">
        <f>OCT!G61</f>
        <v>2195</v>
      </c>
      <c r="C84" s="29">
        <f>OCT!G62</f>
        <v>3569</v>
      </c>
      <c r="D84" s="31">
        <f>OCT!G63</f>
        <v>1.6259681093394078</v>
      </c>
      <c r="F84" s="29">
        <f>OCT!G66</f>
        <v>1174</v>
      </c>
      <c r="G84" s="29">
        <f>OCT!G67</f>
        <v>1233</v>
      </c>
      <c r="H84" s="31">
        <f>OCT!G68</f>
        <v>1.0502555366269166</v>
      </c>
      <c r="J84" s="29">
        <f>OCT!G71</f>
        <v>607</v>
      </c>
      <c r="K84" s="29">
        <f>OCT!G67</f>
        <v>1233</v>
      </c>
      <c r="L84" s="31">
        <f>OCT!G73</f>
        <v>3.14662273476112</v>
      </c>
    </row>
    <row r="85" spans="1:12" ht="12.75">
      <c r="A85" s="24" t="s">
        <v>52</v>
      </c>
      <c r="B85" s="29">
        <f>NOV!G61</f>
        <v>2190</v>
      </c>
      <c r="C85" s="29">
        <f>NOV!G62</f>
        <v>3600</v>
      </c>
      <c r="D85" s="31">
        <f>NOV!G63</f>
        <v>1.643835616438356</v>
      </c>
      <c r="F85" s="29">
        <f>NOV!G66</f>
        <v>1175</v>
      </c>
      <c r="G85" s="29">
        <f>NOV!G67</f>
        <v>1240</v>
      </c>
      <c r="H85" s="31">
        <f>NOV!G68</f>
        <v>1.0553191489361702</v>
      </c>
      <c r="J85" s="29">
        <f>NOV!G71</f>
        <v>607</v>
      </c>
      <c r="K85" s="29">
        <f>NOV!G72</f>
        <v>1932</v>
      </c>
      <c r="L85" s="31">
        <f>NOV!G73</f>
        <v>3.182866556836903</v>
      </c>
    </row>
    <row r="86" spans="1:12" ht="12.75">
      <c r="A86" s="24" t="s">
        <v>53</v>
      </c>
      <c r="B86" s="29">
        <f>DEC!G61</f>
        <v>2217</v>
      </c>
      <c r="C86" s="29">
        <f>DEC!G62</f>
        <v>3614</v>
      </c>
      <c r="D86" s="31">
        <f>DEC!G63</f>
        <v>1.630130807397384</v>
      </c>
      <c r="F86" s="29">
        <f>DEC!G66</f>
        <v>1182</v>
      </c>
      <c r="G86" s="29">
        <f>DEC!G67</f>
        <v>1236</v>
      </c>
      <c r="H86" s="31">
        <f>DEC!G68</f>
        <v>1.0456852791878173</v>
      </c>
      <c r="J86" s="29">
        <f>DEC!G71</f>
        <v>624</v>
      </c>
      <c r="K86" s="29">
        <f>DEC!G72</f>
        <v>1955</v>
      </c>
      <c r="L86" s="31">
        <f>DEC!G73</f>
        <v>3.1330128205128207</v>
      </c>
    </row>
    <row r="87" spans="1:12" ht="12.75">
      <c r="A87" s="24" t="s">
        <v>54</v>
      </c>
      <c r="B87" s="29">
        <f>JAN!G61</f>
        <v>2256</v>
      </c>
      <c r="C87" s="29">
        <f>JAN!G62</f>
        <v>3653</v>
      </c>
      <c r="D87" s="31">
        <f>JAN!G63</f>
        <v>1.6192375886524824</v>
      </c>
      <c r="F87" s="29">
        <f>JAN!G66</f>
        <v>1184</v>
      </c>
      <c r="G87" s="29">
        <f>JAN!G67</f>
        <v>1235</v>
      </c>
      <c r="H87" s="31">
        <f>JAN!G68</f>
        <v>1.0430743243243243</v>
      </c>
      <c r="J87" s="29">
        <f>JAN!G71</f>
        <v>618</v>
      </c>
      <c r="K87" s="29">
        <f>JAN!G72</f>
        <v>1949</v>
      </c>
      <c r="L87" s="31">
        <f>JAN!G73</f>
        <v>3.1537216828478964</v>
      </c>
    </row>
    <row r="88" spans="1:12" ht="12.75">
      <c r="A88" s="24" t="s">
        <v>55</v>
      </c>
      <c r="B88" s="29">
        <f>FEB!G61</f>
        <v>2226</v>
      </c>
      <c r="C88" s="29">
        <f>FEB!G62</f>
        <v>3610</v>
      </c>
      <c r="D88" s="31">
        <f>FEB!G63</f>
        <v>1.6217430368373764</v>
      </c>
      <c r="F88" s="29">
        <f>FEB!G66</f>
        <v>1192</v>
      </c>
      <c r="G88" s="29">
        <f>FEB!G67</f>
        <v>1248</v>
      </c>
      <c r="H88" s="31">
        <f>FEB!G68</f>
        <v>1.0469798657718121</v>
      </c>
      <c r="J88" s="29">
        <f>FEB!G71</f>
        <v>608</v>
      </c>
      <c r="K88" s="29">
        <f>FEB!G72</f>
        <v>1911</v>
      </c>
      <c r="L88" s="31">
        <f>FEB!G73</f>
        <v>3.143092105263158</v>
      </c>
    </row>
    <row r="89" spans="1:12" ht="12.75">
      <c r="A89" s="24" t="s">
        <v>56</v>
      </c>
      <c r="B89" s="29">
        <f>MAR!G61</f>
        <v>2212</v>
      </c>
      <c r="C89" s="29">
        <f>MAR!G62</f>
        <v>3583</v>
      </c>
      <c r="D89" s="31">
        <f>MAR!G63</f>
        <v>1.6198010849909583</v>
      </c>
      <c r="F89" s="29">
        <f>MAR!G66</f>
        <v>1201</v>
      </c>
      <c r="G89" s="29">
        <f>MAR!G67</f>
        <v>1257</v>
      </c>
      <c r="H89" s="31">
        <f>MAR!G68</f>
        <v>1.0466278101582014</v>
      </c>
      <c r="J89" s="29">
        <f>MAR!G71</f>
        <v>592</v>
      </c>
      <c r="K89" s="29">
        <f>MAR!G72</f>
        <v>1889</v>
      </c>
      <c r="L89" s="31">
        <f>MAR!G73</f>
        <v>3.1908783783783785</v>
      </c>
    </row>
    <row r="90" spans="1:12" ht="12.75">
      <c r="A90" s="24" t="s">
        <v>57</v>
      </c>
      <c r="B90" s="29">
        <f>APR!G61</f>
        <v>2188</v>
      </c>
      <c r="C90" s="29">
        <f>APR!G62</f>
        <v>3518</v>
      </c>
      <c r="D90" s="31">
        <f>APR!G63</f>
        <v>1.6078610603290677</v>
      </c>
      <c r="F90" s="29">
        <f>APR!G66</f>
        <v>1189</v>
      </c>
      <c r="G90" s="29">
        <f>APR!G67</f>
        <v>1243</v>
      </c>
      <c r="H90" s="31">
        <f>APR!G68</f>
        <v>1.045416316232128</v>
      </c>
      <c r="J90" s="29">
        <f>APR!G71</f>
        <v>579</v>
      </c>
      <c r="K90" s="29">
        <f>APR!G72</f>
        <v>1839</v>
      </c>
      <c r="L90" s="31">
        <f>APR!G73</f>
        <v>3.1761658031088085</v>
      </c>
    </row>
    <row r="91" spans="1:12" ht="12.75">
      <c r="A91" s="24" t="s">
        <v>58</v>
      </c>
      <c r="B91" s="29">
        <f>MAY!G61</f>
        <v>2146</v>
      </c>
      <c r="C91" s="29">
        <f>MAY!G62</f>
        <v>3488</v>
      </c>
      <c r="D91" s="31">
        <f>MAY!G63</f>
        <v>1.6253494874184529</v>
      </c>
      <c r="F91" s="29">
        <f>MAY!G66</f>
        <v>1182</v>
      </c>
      <c r="G91" s="29">
        <f>MAY!G67</f>
        <v>1235</v>
      </c>
      <c r="H91" s="31">
        <f>MAY!G68</f>
        <v>1.044839255499154</v>
      </c>
      <c r="J91" s="29">
        <f>MAY!G71</f>
        <v>577</v>
      </c>
      <c r="K91" s="29">
        <f>MAY!G72</f>
        <v>1852</v>
      </c>
      <c r="L91" s="31">
        <f>MAY!G73</f>
        <v>3.2097053726169844</v>
      </c>
    </row>
    <row r="92" spans="1:12" ht="12.75">
      <c r="A92" s="24" t="s">
        <v>59</v>
      </c>
      <c r="B92" s="29">
        <f>JUN!G61</f>
        <v>2136</v>
      </c>
      <c r="C92" s="29">
        <f>JUN!G62</f>
        <v>3451</v>
      </c>
      <c r="D92" s="31">
        <f>JUN!G63</f>
        <v>1.6156367041198503</v>
      </c>
      <c r="F92" s="29">
        <f>JUN!G66</f>
        <v>1165</v>
      </c>
      <c r="G92" s="29">
        <f>JUN!G67</f>
        <v>1213</v>
      </c>
      <c r="H92" s="31">
        <f>JUN!G68</f>
        <v>1.0412017167381975</v>
      </c>
      <c r="J92" s="29">
        <f>JUN!G71</f>
        <v>572</v>
      </c>
      <c r="K92" s="29">
        <f>JUN!G72</f>
        <v>1831</v>
      </c>
      <c r="L92" s="31">
        <f>JUN!G73</f>
        <v>3.2010489510489513</v>
      </c>
    </row>
    <row r="93" spans="1:12" ht="12.75">
      <c r="A93" s="30" t="s">
        <v>47</v>
      </c>
      <c r="B93" s="20">
        <f>SUM(B81:B92)/COUNTIF(B81:B92,"&lt;&gt;0")</f>
        <v>2196</v>
      </c>
      <c r="C93" s="20">
        <f>SUM(C81:C92)/COUNTIF(C81:C92,"&lt;&gt;0")</f>
        <v>3577</v>
      </c>
      <c r="D93" s="31">
        <f>C93/B93</f>
        <v>1.628870673952641</v>
      </c>
      <c r="F93" s="20">
        <f>SUM(F81:F92)/COUNTIF(F81:F92,"&lt;&gt;0")</f>
        <v>1178.75</v>
      </c>
      <c r="G93" s="20">
        <f>SUM(G81:G92)/COUNTIF(G81:G92,"&lt;&gt;0")</f>
        <v>1237.0833333333333</v>
      </c>
      <c r="H93" s="31">
        <f>G93/F93</f>
        <v>1.049487451396253</v>
      </c>
      <c r="J93" s="20">
        <f>SUM(J81:J92)/COUNTIF(J81:J92,"&lt;&gt;0")</f>
        <v>603.4166666666666</v>
      </c>
      <c r="K93" s="20">
        <f>SUM(K81:K92)/COUNTIF(K81:K92,"&lt;&gt;0")</f>
        <v>1854.4166666666667</v>
      </c>
      <c r="L93" s="31">
        <f>K93/J93</f>
        <v>3.0731943101781525</v>
      </c>
    </row>
    <row r="97" spans="2:12" ht="12.75">
      <c r="B97" s="44" t="s">
        <v>62</v>
      </c>
      <c r="C97" s="45"/>
      <c r="D97" s="46"/>
      <c r="F97" s="44" t="s">
        <v>2</v>
      </c>
      <c r="G97" s="45"/>
      <c r="H97" s="46"/>
      <c r="J97" s="44" t="s">
        <v>61</v>
      </c>
      <c r="K97" s="45"/>
      <c r="L97" s="46"/>
    </row>
    <row r="98" spans="2:12" ht="12.75">
      <c r="B98" s="26"/>
      <c r="C98" s="26"/>
      <c r="D98" s="26" t="s">
        <v>64</v>
      </c>
      <c r="F98" s="26"/>
      <c r="G98" s="26"/>
      <c r="H98" s="26" t="s">
        <v>64</v>
      </c>
      <c r="J98" s="26"/>
      <c r="K98" s="26"/>
      <c r="L98" s="26" t="s">
        <v>64</v>
      </c>
    </row>
    <row r="99" spans="1:12" ht="12.75">
      <c r="A99" s="28" t="s">
        <v>46</v>
      </c>
      <c r="B99" s="26" t="s">
        <v>20</v>
      </c>
      <c r="C99" s="26" t="s">
        <v>21</v>
      </c>
      <c r="D99" s="26" t="s">
        <v>65</v>
      </c>
      <c r="F99" s="26" t="s">
        <v>20</v>
      </c>
      <c r="G99" s="26" t="s">
        <v>21</v>
      </c>
      <c r="H99" s="26" t="s">
        <v>65</v>
      </c>
      <c r="J99" s="26" t="s">
        <v>20</v>
      </c>
      <c r="K99" s="26" t="s">
        <v>21</v>
      </c>
      <c r="L99" s="26" t="s">
        <v>65</v>
      </c>
    </row>
    <row r="100" spans="1:12" ht="12.75">
      <c r="A100" s="24" t="s">
        <v>48</v>
      </c>
      <c r="B100" s="29">
        <f>JUL!G76</f>
        <v>3</v>
      </c>
      <c r="C100" s="29">
        <f>JUL!G77</f>
        <v>11</v>
      </c>
      <c r="D100" s="31">
        <f>JUL!G78</f>
        <v>3.6666666666666665</v>
      </c>
      <c r="F100" s="29">
        <f>JUL!G81</f>
        <v>428</v>
      </c>
      <c r="G100" s="29">
        <f>JUL!G82</f>
        <v>435</v>
      </c>
      <c r="H100" s="31">
        <f>JUL!G83</f>
        <v>1.016355140186916</v>
      </c>
      <c r="J100" s="29">
        <f>JUL!G86</f>
        <v>0</v>
      </c>
      <c r="K100" s="29">
        <f>JUL!G87</f>
        <v>0</v>
      </c>
      <c r="L100" s="31" t="e">
        <f>JUL!G88</f>
        <v>#DIV/0!</v>
      </c>
    </row>
    <row r="101" spans="1:12" ht="12.75">
      <c r="A101" s="24" t="s">
        <v>49</v>
      </c>
      <c r="B101" s="29">
        <f>AUG!G76</f>
        <v>3</v>
      </c>
      <c r="C101" s="29">
        <f>AUG!G77</f>
        <v>12</v>
      </c>
      <c r="D101" s="31">
        <f>AUG!G78</f>
        <v>4</v>
      </c>
      <c r="F101" s="29">
        <f>AUG!G81</f>
        <v>399</v>
      </c>
      <c r="G101" s="29">
        <f>AUG!G82</f>
        <v>404</v>
      </c>
      <c r="H101" s="31">
        <f>AUG!G83</f>
        <v>1.012531328320802</v>
      </c>
      <c r="J101" s="29">
        <f>AUG!G86</f>
        <v>0</v>
      </c>
      <c r="K101" s="29">
        <f>AUG!G87</f>
        <v>0</v>
      </c>
      <c r="L101" s="31" t="e">
        <f>AUG!G88</f>
        <v>#DIV/0!</v>
      </c>
    </row>
    <row r="102" spans="1:12" ht="12.75">
      <c r="A102" s="24" t="s">
        <v>50</v>
      </c>
      <c r="B102" s="29">
        <f>SEP!G76</f>
        <v>3</v>
      </c>
      <c r="C102" s="29">
        <f>SEP!G77</f>
        <v>14</v>
      </c>
      <c r="D102" s="31">
        <f>SEP!G78</f>
        <v>4.666666666666667</v>
      </c>
      <c r="F102" s="29">
        <f>SEP!G81</f>
        <v>392</v>
      </c>
      <c r="G102" s="29">
        <f>SEP!G82</f>
        <v>395</v>
      </c>
      <c r="H102" s="31">
        <f>SEP!G83</f>
        <v>1.0076530612244898</v>
      </c>
      <c r="J102" s="29">
        <f>SEP!G86</f>
        <v>0</v>
      </c>
      <c r="K102" s="29">
        <f>SEP!G87</f>
        <v>0</v>
      </c>
      <c r="L102" s="31" t="e">
        <f>SEP!G88</f>
        <v>#DIV/0!</v>
      </c>
    </row>
    <row r="103" spans="1:12" ht="12.75">
      <c r="A103" s="24" t="s">
        <v>51</v>
      </c>
      <c r="B103" s="29">
        <f>OCT!G76</f>
        <v>3</v>
      </c>
      <c r="C103" s="29">
        <f>OCT!G77</f>
        <v>11</v>
      </c>
      <c r="D103" s="31">
        <f>OCT!G78</f>
        <v>3.6666666666666665</v>
      </c>
      <c r="F103" s="29">
        <f>OCT!G81</f>
        <v>411</v>
      </c>
      <c r="G103" s="29">
        <f>OCT!G82</f>
        <v>415</v>
      </c>
      <c r="H103" s="31">
        <f>OCT!G83</f>
        <v>1.0097323600973236</v>
      </c>
      <c r="J103" s="29">
        <f>OCT!G86</f>
        <v>0</v>
      </c>
      <c r="K103" s="29">
        <f>OCT!G87</f>
        <v>0</v>
      </c>
      <c r="L103" s="31" t="e">
        <f>OCT!G88</f>
        <v>#DIV/0!</v>
      </c>
    </row>
    <row r="104" spans="1:12" ht="12.75">
      <c r="A104" s="24" t="s">
        <v>52</v>
      </c>
      <c r="B104" s="29">
        <f>NOV!G76</f>
        <v>5</v>
      </c>
      <c r="C104" s="29">
        <f>NOV!G77</f>
        <v>20</v>
      </c>
      <c r="D104" s="31">
        <f>NOV!G78</f>
        <v>4</v>
      </c>
      <c r="F104" s="29">
        <f>NOV!G81</f>
        <v>403</v>
      </c>
      <c r="G104" s="29">
        <f>NOV!G82</f>
        <v>408</v>
      </c>
      <c r="H104" s="31">
        <f>NOV!G83</f>
        <v>1.0124069478908189</v>
      </c>
      <c r="J104" s="29">
        <f>NOV!G86</f>
        <v>0</v>
      </c>
      <c r="K104" s="29">
        <f>NOV!G87</f>
        <v>0</v>
      </c>
      <c r="L104" s="31" t="e">
        <f>NOV!G88</f>
        <v>#DIV/0!</v>
      </c>
    </row>
    <row r="105" spans="1:12" ht="12.75">
      <c r="A105" s="24" t="s">
        <v>53</v>
      </c>
      <c r="B105" s="29">
        <f>DEC!G76</f>
        <v>3</v>
      </c>
      <c r="C105" s="29">
        <f>DEC!G77</f>
        <v>11</v>
      </c>
      <c r="D105" s="31">
        <f>DEC!G78</f>
        <v>3.6666666666666665</v>
      </c>
      <c r="F105" s="29">
        <f>DEC!G81</f>
        <v>408</v>
      </c>
      <c r="G105" s="29">
        <f>DEC!G82</f>
        <v>412</v>
      </c>
      <c r="H105" s="31">
        <f>DEC!G83</f>
        <v>1.0098039215686274</v>
      </c>
      <c r="J105" s="29">
        <f>DEC!G86</f>
        <v>0</v>
      </c>
      <c r="K105" s="29">
        <f>DEC!G87</f>
        <v>0</v>
      </c>
      <c r="L105" s="31" t="e">
        <f>DEC!G88</f>
        <v>#DIV/0!</v>
      </c>
    </row>
    <row r="106" spans="1:12" ht="12.75">
      <c r="A106" s="24" t="s">
        <v>54</v>
      </c>
      <c r="B106" s="29">
        <f>JAN!G76</f>
        <v>4</v>
      </c>
      <c r="C106" s="29">
        <f>JAN!G77</f>
        <v>14</v>
      </c>
      <c r="D106" s="31">
        <f>JAN!G78</f>
        <v>3.5</v>
      </c>
      <c r="F106" s="29">
        <f>JAN!G81</f>
        <v>450</v>
      </c>
      <c r="G106" s="29">
        <f>JAN!G82</f>
        <v>455</v>
      </c>
      <c r="H106" s="31">
        <f>JAN!G83</f>
        <v>1.011111111111111</v>
      </c>
      <c r="J106" s="29">
        <f>JAN!G86</f>
        <v>0</v>
      </c>
      <c r="K106" s="29">
        <f>JAN!G87</f>
        <v>0</v>
      </c>
      <c r="L106" s="31" t="e">
        <f>JAN!G88</f>
        <v>#DIV/0!</v>
      </c>
    </row>
    <row r="107" spans="1:12" ht="12.75">
      <c r="A107" s="24" t="s">
        <v>55</v>
      </c>
      <c r="B107" s="29">
        <f>FEB!G76</f>
        <v>5</v>
      </c>
      <c r="C107" s="29">
        <f>FEB!G77</f>
        <v>24</v>
      </c>
      <c r="D107" s="31">
        <f>FEB!G78</f>
        <v>4.8</v>
      </c>
      <c r="F107" s="29">
        <f>FEB!G81</f>
        <v>421</v>
      </c>
      <c r="G107" s="29">
        <f>FEB!G82</f>
        <v>427</v>
      </c>
      <c r="H107" s="31">
        <f>FEB!G83</f>
        <v>1.0142517814726841</v>
      </c>
      <c r="J107" s="29">
        <f>FEB!G86</f>
        <v>0</v>
      </c>
      <c r="K107" s="29">
        <f>FEB!G87</f>
        <v>0</v>
      </c>
      <c r="L107" s="31" t="e">
        <f>FEB!G88</f>
        <v>#DIV/0!</v>
      </c>
    </row>
    <row r="108" spans="1:12" ht="12.75">
      <c r="A108" s="24" t="s">
        <v>56</v>
      </c>
      <c r="B108" s="29">
        <f>MAR!G76</f>
        <v>4</v>
      </c>
      <c r="C108" s="29">
        <f>MAR!G77</f>
        <v>16</v>
      </c>
      <c r="D108" s="31">
        <f>MAR!G78</f>
        <v>4</v>
      </c>
      <c r="F108" s="29">
        <f>MAR!G81</f>
        <v>415</v>
      </c>
      <c r="G108" s="29">
        <f>MAR!G82</f>
        <v>421</v>
      </c>
      <c r="H108" s="31">
        <f>MAR!G83</f>
        <v>1.0144578313253012</v>
      </c>
      <c r="J108" s="29">
        <f>MAR!CG6</f>
        <v>0</v>
      </c>
      <c r="K108" s="29">
        <f>MAR!G87</f>
        <v>0</v>
      </c>
      <c r="L108" s="31" t="e">
        <f>MAR!G88</f>
        <v>#DIV/0!</v>
      </c>
    </row>
    <row r="109" spans="1:12" ht="12.75">
      <c r="A109" s="24" t="s">
        <v>57</v>
      </c>
      <c r="B109" s="29">
        <f>APR!G76</f>
        <v>3</v>
      </c>
      <c r="C109" s="29">
        <f>APR!G77</f>
        <v>14</v>
      </c>
      <c r="D109" s="31">
        <f>APR!G78</f>
        <v>4.666666666666667</v>
      </c>
      <c r="F109" s="29">
        <f>APR!G81</f>
        <v>417</v>
      </c>
      <c r="G109" s="29">
        <f>APR!G82</f>
        <v>422</v>
      </c>
      <c r="H109" s="31">
        <f>APR!G83</f>
        <v>1.0119904076738608</v>
      </c>
      <c r="J109" s="29">
        <f>APR!G86</f>
        <v>0</v>
      </c>
      <c r="K109" s="29">
        <f>APR!G87</f>
        <v>0</v>
      </c>
      <c r="L109" s="31" t="e">
        <f>APR!G88</f>
        <v>#DIV/0!</v>
      </c>
    </row>
    <row r="110" spans="1:12" ht="12.75">
      <c r="A110" s="24" t="s">
        <v>58</v>
      </c>
      <c r="B110" s="29">
        <f>MAY!G76</f>
        <v>3</v>
      </c>
      <c r="C110" s="29">
        <f>MAY!G77</f>
        <v>11</v>
      </c>
      <c r="D110" s="31">
        <f>MAY!G78</f>
        <v>3.6666666666666665</v>
      </c>
      <c r="F110" s="29">
        <f>MAY!G81</f>
        <v>384</v>
      </c>
      <c r="G110" s="29">
        <f>MAY!G82</f>
        <v>390</v>
      </c>
      <c r="H110" s="31">
        <f>MAY!G83</f>
        <v>1.015625</v>
      </c>
      <c r="J110" s="29">
        <f>MAY!G86</f>
        <v>0</v>
      </c>
      <c r="K110" s="29">
        <f>MAY!G87</f>
        <v>0</v>
      </c>
      <c r="L110" s="31" t="e">
        <f>MAY!G88</f>
        <v>#DIV/0!</v>
      </c>
    </row>
    <row r="111" spans="1:12" ht="12.75">
      <c r="A111" s="24" t="s">
        <v>59</v>
      </c>
      <c r="B111" s="29">
        <f>JUN!G76</f>
        <v>1</v>
      </c>
      <c r="C111" s="29">
        <f>JUN!G77</f>
        <v>3</v>
      </c>
      <c r="D111" s="31">
        <f>JUN!G78</f>
        <v>3</v>
      </c>
      <c r="F111" s="29">
        <f>JUN!G81</f>
        <v>398</v>
      </c>
      <c r="G111" s="29">
        <f>JUN!G82</f>
        <v>404</v>
      </c>
      <c r="H111" s="31">
        <f>JUN!G83</f>
        <v>1.015075376884422</v>
      </c>
      <c r="J111" s="29">
        <f>JUN!G86</f>
        <v>0</v>
      </c>
      <c r="K111" s="29">
        <f>JUN!G87</f>
        <v>0</v>
      </c>
      <c r="L111" s="31" t="e">
        <f>JUN!G88</f>
        <v>#DIV/0!</v>
      </c>
    </row>
    <row r="112" spans="1:12" ht="12.75">
      <c r="A112" s="30" t="s">
        <v>47</v>
      </c>
      <c r="B112" s="20">
        <f>SUM(B100:B111)/COUNTIF(B100:B111,"&lt;&gt;0")</f>
        <v>3.3333333333333335</v>
      </c>
      <c r="C112" s="20">
        <f>SUM(C100:C111)/COUNTIF(C100:C111,"&lt;&gt;0")</f>
        <v>13.416666666666666</v>
      </c>
      <c r="D112" s="31">
        <f>C112/B112</f>
        <v>4.0249999999999995</v>
      </c>
      <c r="F112" s="20">
        <f>SUM(F100:F111)/COUNTIF(F100:F111,"&lt;&gt;0")</f>
        <v>410.5</v>
      </c>
      <c r="G112" s="20">
        <f>SUM(G100:G111)/COUNTIF(G100:G111,"&lt;&gt;0")</f>
        <v>415.6666666666667</v>
      </c>
      <c r="H112" s="31">
        <f>G112/F112</f>
        <v>1.0125862768980918</v>
      </c>
      <c r="J112" s="20" t="e">
        <f>SUM(J100:J111)/COUNTIF(J100:J111,"&lt;&gt;0")</f>
        <v>#DIV/0!</v>
      </c>
      <c r="K112" s="20" t="e">
        <f>SUM(K100:K111)/COUNTIF(K100:K111,"&lt;&gt;0")</f>
        <v>#DIV/0!</v>
      </c>
      <c r="L112" s="31" t="e">
        <f>K112/J112</f>
        <v>#DIV/0!</v>
      </c>
    </row>
    <row r="116" ht="12.75">
      <c r="A116" s="18" t="s">
        <v>79</v>
      </c>
    </row>
    <row r="117" ht="12.75">
      <c r="A117" s="18"/>
    </row>
    <row r="118" spans="2:12" ht="12.75">
      <c r="B118" s="44" t="s">
        <v>23</v>
      </c>
      <c r="C118" s="45"/>
      <c r="D118" s="45"/>
      <c r="E118" s="45"/>
      <c r="F118" s="46"/>
      <c r="H118" s="44" t="s">
        <v>34</v>
      </c>
      <c r="I118" s="45"/>
      <c r="J118" s="45"/>
      <c r="K118" s="45"/>
      <c r="L118" s="46"/>
    </row>
    <row r="119" spans="2:12" ht="12.75">
      <c r="B119" s="26"/>
      <c r="C119" s="26"/>
      <c r="D119" s="26" t="s">
        <v>69</v>
      </c>
      <c r="E119" s="26"/>
      <c r="F119" s="26" t="s">
        <v>69</v>
      </c>
      <c r="H119" s="26"/>
      <c r="I119" s="26"/>
      <c r="J119" s="26" t="s">
        <v>69</v>
      </c>
      <c r="K119" s="26"/>
      <c r="L119" s="26" t="s">
        <v>69</v>
      </c>
    </row>
    <row r="120" spans="2:12" ht="12.75">
      <c r="B120" s="26"/>
      <c r="C120" s="26"/>
      <c r="D120" s="26" t="s">
        <v>70</v>
      </c>
      <c r="E120" s="26"/>
      <c r="F120" s="26" t="s">
        <v>70</v>
      </c>
      <c r="H120" s="26"/>
      <c r="I120" s="26"/>
      <c r="J120" s="26" t="s">
        <v>70</v>
      </c>
      <c r="K120" s="26"/>
      <c r="L120" s="26" t="s">
        <v>70</v>
      </c>
    </row>
    <row r="121" spans="1:12" ht="12.75">
      <c r="A121" s="28" t="s">
        <v>46</v>
      </c>
      <c r="B121" s="26" t="s">
        <v>29</v>
      </c>
      <c r="C121" s="26" t="s">
        <v>68</v>
      </c>
      <c r="D121" s="26" t="s">
        <v>71</v>
      </c>
      <c r="E121" s="26" t="s">
        <v>21</v>
      </c>
      <c r="F121" s="26" t="s">
        <v>72</v>
      </c>
      <c r="H121" s="26" t="s">
        <v>29</v>
      </c>
      <c r="I121" s="26" t="s">
        <v>68</v>
      </c>
      <c r="J121" s="26" t="s">
        <v>71</v>
      </c>
      <c r="K121" s="26" t="s">
        <v>21</v>
      </c>
      <c r="L121" s="26" t="s">
        <v>72</v>
      </c>
    </row>
    <row r="122" spans="1:12" ht="12.75">
      <c r="A122" s="24" t="s">
        <v>48</v>
      </c>
      <c r="B122" s="29">
        <f>JUL!C111</f>
        <v>3914290</v>
      </c>
      <c r="C122" s="29">
        <f>JUL!E111</f>
        <v>8927</v>
      </c>
      <c r="D122" s="31">
        <f>JUL!F111</f>
        <v>438.47765206676377</v>
      </c>
      <c r="E122" s="29">
        <f>JUL!G111</f>
        <v>18280</v>
      </c>
      <c r="F122" s="31">
        <f>JUL!H111</f>
        <v>214.1296498905908</v>
      </c>
      <c r="H122" s="29">
        <f>JUL!C112</f>
        <v>806116</v>
      </c>
      <c r="I122" s="29">
        <f>JUL!E112</f>
        <v>2197</v>
      </c>
      <c r="J122" s="31">
        <f>JUL!F112</f>
        <v>366.91670459717795</v>
      </c>
      <c r="K122" s="29">
        <f>JUL!G112</f>
        <v>3600</v>
      </c>
      <c r="L122" s="31">
        <f>JUL!H112</f>
        <v>223.92111111111112</v>
      </c>
    </row>
    <row r="123" spans="1:12" ht="12.75">
      <c r="A123" s="24" t="s">
        <v>49</v>
      </c>
      <c r="B123" s="29">
        <f>AUG!C111</f>
        <v>3970456</v>
      </c>
      <c r="C123" s="29">
        <f>AUG!E111</f>
        <v>9073</v>
      </c>
      <c r="D123" s="31">
        <f>AUG!F111</f>
        <v>437.6122561446049</v>
      </c>
      <c r="E123" s="29">
        <f>AUG!G111</f>
        <v>18538</v>
      </c>
      <c r="F123" s="31">
        <f>AUG!H111</f>
        <v>214.17930736864818</v>
      </c>
      <c r="H123" s="29">
        <f>AUG!C112</f>
        <v>807523</v>
      </c>
      <c r="I123" s="29">
        <f>AUG!E112</f>
        <v>2187</v>
      </c>
      <c r="J123" s="31">
        <f>AUG!F112</f>
        <v>369.23776863283035</v>
      </c>
      <c r="K123" s="29">
        <f>AUG!G112</f>
        <v>3603</v>
      </c>
      <c r="L123" s="31">
        <f>AUG!H112</f>
        <v>224.12517346655565</v>
      </c>
    </row>
    <row r="124" spans="1:12" ht="12.75">
      <c r="A124" s="24" t="s">
        <v>50</v>
      </c>
      <c r="B124" s="29">
        <f>SEP!C111</f>
        <v>4036013</v>
      </c>
      <c r="C124" s="29">
        <f>SEP!E111</f>
        <v>9254</v>
      </c>
      <c r="D124" s="31">
        <f>SEP!F111</f>
        <v>436.1371298897774</v>
      </c>
      <c r="E124" s="29">
        <f>SEP!G111</f>
        <v>18955</v>
      </c>
      <c r="F124" s="31">
        <f>SEP!H111</f>
        <v>212.9260353468742</v>
      </c>
      <c r="H124" s="29">
        <f>SEP!C112</f>
        <v>808452</v>
      </c>
      <c r="I124" s="29">
        <f>SEP!E112</f>
        <v>2202</v>
      </c>
      <c r="J124" s="31">
        <f>SEP!F112</f>
        <v>367.1444141689373</v>
      </c>
      <c r="K124" s="29">
        <f>SEP!G112</f>
        <v>3635</v>
      </c>
      <c r="L124" s="31">
        <f>SEP!H112</f>
        <v>222.40770288858323</v>
      </c>
    </row>
    <row r="125" spans="1:12" ht="12.75">
      <c r="A125" s="24" t="s">
        <v>51</v>
      </c>
      <c r="B125" s="29">
        <f>OCT!C111</f>
        <v>4206807</v>
      </c>
      <c r="C125" s="29">
        <f>OCT!E111</f>
        <v>9382</v>
      </c>
      <c r="D125" s="31">
        <f>OCT!F111</f>
        <v>448.3912811767214</v>
      </c>
      <c r="E125" s="29">
        <f>OCT!G111</f>
        <v>19264</v>
      </c>
      <c r="F125" s="31">
        <f>OCT!H111</f>
        <v>218.3766092192691</v>
      </c>
      <c r="H125" s="29">
        <f>OCT!C112</f>
        <v>816888</v>
      </c>
      <c r="I125" s="29">
        <f>OCT!E112</f>
        <v>2195</v>
      </c>
      <c r="J125" s="31">
        <f>OCT!F112</f>
        <v>372.15854214123004</v>
      </c>
      <c r="K125" s="29">
        <f>OCT!G112</f>
        <v>3569</v>
      </c>
      <c r="L125" s="31">
        <f>OCT!H112</f>
        <v>228.8842813112917</v>
      </c>
    </row>
    <row r="126" spans="1:12" ht="12.75">
      <c r="A126" s="24" t="s">
        <v>52</v>
      </c>
      <c r="B126" s="29">
        <f>NOV!C111</f>
        <v>4246828</v>
      </c>
      <c r="C126" s="29">
        <f>NOV!E111</f>
        <v>9464</v>
      </c>
      <c r="D126" s="31">
        <f>NOV!F111</f>
        <v>448.7349957734573</v>
      </c>
      <c r="E126" s="29">
        <f>NOV!G111</f>
        <v>19423</v>
      </c>
      <c r="F126" s="31">
        <f>NOV!H111</f>
        <v>218.64943623539102</v>
      </c>
      <c r="H126" s="29">
        <f>NOV!C112</f>
        <v>390390</v>
      </c>
      <c r="I126" s="29">
        <f>NOV!E112</f>
        <v>2190</v>
      </c>
      <c r="J126" s="31">
        <f>NOV!F112</f>
        <v>178.26027397260273</v>
      </c>
      <c r="K126" s="29">
        <f>NOV!G112</f>
        <v>3600</v>
      </c>
      <c r="L126" s="31">
        <f>NOV!H112</f>
        <v>108.44166666666666</v>
      </c>
    </row>
    <row r="127" spans="1:12" ht="12.75">
      <c r="A127" s="24" t="s">
        <v>53</v>
      </c>
      <c r="B127" s="29">
        <f>DEC!C111</f>
        <v>4263812</v>
      </c>
      <c r="C127" s="29">
        <f>DEC!E111</f>
        <v>9563</v>
      </c>
      <c r="D127" s="31">
        <f>DEC!F111</f>
        <v>445.865523371327</v>
      </c>
      <c r="E127" s="29">
        <f>DEC!G111</f>
        <v>19574</v>
      </c>
      <c r="F127" s="31">
        <f>DEC!H111</f>
        <v>217.83038724839074</v>
      </c>
      <c r="H127" s="29">
        <f>DEC!C112</f>
        <v>828055</v>
      </c>
      <c r="I127" s="29">
        <f>DEC!E112</f>
        <v>2217</v>
      </c>
      <c r="J127" s="31">
        <f>DEC!F112</f>
        <v>373.5024808299504</v>
      </c>
      <c r="K127" s="29">
        <f>DEC!G112</f>
        <v>3614</v>
      </c>
      <c r="L127" s="31">
        <f>DEC!H112</f>
        <v>229.12423907028224</v>
      </c>
    </row>
    <row r="128" spans="1:12" ht="12.75">
      <c r="A128" s="24" t="s">
        <v>54</v>
      </c>
      <c r="B128" s="29">
        <f>JAN!C111</f>
        <v>4282524</v>
      </c>
      <c r="C128" s="29">
        <f>JAN!E111</f>
        <v>9664</v>
      </c>
      <c r="D128" s="31">
        <f>JAN!F111</f>
        <v>443.1419701986755</v>
      </c>
      <c r="E128" s="29">
        <f>JAN!G111</f>
        <v>19727</v>
      </c>
      <c r="F128" s="31">
        <f>JAN!H111</f>
        <v>217.08947128301313</v>
      </c>
      <c r="H128" s="29">
        <f>JAN!C112</f>
        <v>835192</v>
      </c>
      <c r="I128" s="29">
        <f>JAN!E112</f>
        <v>1977</v>
      </c>
      <c r="J128" s="31">
        <f>JAN!F112</f>
        <v>422.45422357106725</v>
      </c>
      <c r="K128" s="29">
        <f>JAN!G112</f>
        <v>3653</v>
      </c>
      <c r="L128" s="31">
        <f>JAN!H112</f>
        <v>228.6318094716671</v>
      </c>
    </row>
    <row r="129" spans="1:12" ht="12.75">
      <c r="A129" s="24" t="s">
        <v>55</v>
      </c>
      <c r="B129" s="29">
        <f>FEB!C111</f>
        <v>4299659</v>
      </c>
      <c r="C129" s="29">
        <f>FEB!E111</f>
        <v>9760</v>
      </c>
      <c r="D129" s="31">
        <f>FEB!F111</f>
        <v>440.5388319672131</v>
      </c>
      <c r="E129" s="29">
        <f>FEB!G111</f>
        <v>19771</v>
      </c>
      <c r="F129" s="31">
        <f>FEB!H111</f>
        <v>217.47301603358454</v>
      </c>
      <c r="H129" s="29">
        <f>FEB!C112</f>
        <v>820187</v>
      </c>
      <c r="I129" s="29">
        <f>FEB!E112</f>
        <v>2226</v>
      </c>
      <c r="J129" s="31">
        <f>FEB!F112</f>
        <v>368.45777178796044</v>
      </c>
      <c r="K129" s="29">
        <f>FEB!G112</f>
        <v>3610</v>
      </c>
      <c r="L129" s="31">
        <f>FEB!H112</f>
        <v>227.19861495844876</v>
      </c>
    </row>
    <row r="130" spans="1:12" ht="12.75">
      <c r="A130" s="24" t="s">
        <v>56</v>
      </c>
      <c r="B130" s="29">
        <f>MAR!C111</f>
        <v>4339307</v>
      </c>
      <c r="C130" s="29">
        <f>MAR!E111</f>
        <v>9864</v>
      </c>
      <c r="D130" s="31">
        <f>MAR!F111</f>
        <v>439.9135239253852</v>
      </c>
      <c r="E130" s="29">
        <f>MAR!G111</f>
        <v>19870</v>
      </c>
      <c r="F130" s="31">
        <f>MAR!H111</f>
        <v>218.38485153497734</v>
      </c>
      <c r="H130" s="29">
        <f>MAR!C112</f>
        <v>815535</v>
      </c>
      <c r="I130" s="29">
        <f>MAR!E112</f>
        <v>2212</v>
      </c>
      <c r="J130" s="31">
        <f>MAR!F112</f>
        <v>368.6867088607595</v>
      </c>
      <c r="K130" s="29">
        <f>MAR!G112</f>
        <v>3583</v>
      </c>
      <c r="L130" s="31">
        <f>MAR!H112</f>
        <v>227.61233603125874</v>
      </c>
    </row>
    <row r="131" spans="1:12" ht="12.75">
      <c r="A131" s="24" t="s">
        <v>57</v>
      </c>
      <c r="B131" s="29">
        <f>APR!C111</f>
        <v>4365050</v>
      </c>
      <c r="C131" s="29">
        <f>APR!E111</f>
        <v>9921</v>
      </c>
      <c r="D131" s="31">
        <f>APR!F111</f>
        <v>439.98084870476765</v>
      </c>
      <c r="E131" s="29">
        <f>APR!G111</f>
        <v>19980</v>
      </c>
      <c r="F131" s="31">
        <f>APR!H111</f>
        <v>218.47097097097097</v>
      </c>
      <c r="H131" s="29">
        <f>APR!C112</f>
        <v>805626</v>
      </c>
      <c r="I131" s="29">
        <f>APR!E112</f>
        <v>2188</v>
      </c>
      <c r="J131" s="31">
        <f>APR!F112</f>
        <v>368.2020109689214</v>
      </c>
      <c r="K131" s="29">
        <f>APR!G112</f>
        <v>3518</v>
      </c>
      <c r="L131" s="31">
        <f>APR!H112</f>
        <v>229.00113700966457</v>
      </c>
    </row>
    <row r="132" spans="1:12" ht="12.75">
      <c r="A132" s="24" t="s">
        <v>58</v>
      </c>
      <c r="B132" s="29">
        <f>MAY!C111</f>
        <v>4373606</v>
      </c>
      <c r="C132" s="29">
        <f>MAY!E111</f>
        <v>9925</v>
      </c>
      <c r="D132" s="31">
        <f>MAY!F111</f>
        <v>440.6655919395466</v>
      </c>
      <c r="E132" s="29">
        <f>MAY!G111</f>
        <v>19989</v>
      </c>
      <c r="F132" s="31">
        <f>MAY!H111</f>
        <v>218.8006403521937</v>
      </c>
      <c r="H132" s="29">
        <f>MAY!C112</f>
        <v>792504</v>
      </c>
      <c r="I132" s="29">
        <f>MAY!E112</f>
        <v>2146</v>
      </c>
      <c r="J132" s="31">
        <f>MAY!F112</f>
        <v>369.2935694315005</v>
      </c>
      <c r="K132" s="29">
        <f>MAY!G112</f>
        <v>3488</v>
      </c>
      <c r="L132" s="31">
        <f>MAY!H112</f>
        <v>227.20871559633028</v>
      </c>
    </row>
    <row r="133" spans="1:12" ht="12.75">
      <c r="A133" s="24" t="s">
        <v>59</v>
      </c>
      <c r="B133" s="29">
        <f>JUN!C111</f>
        <v>4364415</v>
      </c>
      <c r="C133" s="29">
        <f>JUN!E111</f>
        <v>9924</v>
      </c>
      <c r="D133" s="31">
        <f>JUN!F111</f>
        <v>439.78385731559854</v>
      </c>
      <c r="E133" s="29">
        <f>JUN!G111</f>
        <v>19963</v>
      </c>
      <c r="F133" s="31">
        <f>JUN!H111</f>
        <v>218.6252066322697</v>
      </c>
      <c r="H133" s="29">
        <f>JUN!C112</f>
        <v>786294</v>
      </c>
      <c r="I133" s="29">
        <f>JUN!E112</f>
        <v>2136</v>
      </c>
      <c r="J133" s="31">
        <f>JUN!F112</f>
        <v>368.11516853932585</v>
      </c>
      <c r="K133" s="29">
        <f>JUN!G112</f>
        <v>3451</v>
      </c>
      <c r="L133" s="31">
        <f>JUN!H112</f>
        <v>227.84526224282817</v>
      </c>
    </row>
    <row r="134" spans="1:12" ht="12.75">
      <c r="A134" s="30" t="s">
        <v>47</v>
      </c>
      <c r="B134" s="20">
        <f>SUM(B122:B133)/COUNTIF(B122:B133,"&lt;&gt;0")</f>
        <v>4221897.25</v>
      </c>
      <c r="C134" s="20">
        <f>SUM(C122:C133)/COUNTIF(C122:C133,"&lt;&gt;0")</f>
        <v>9560.083333333334</v>
      </c>
      <c r="D134" s="31">
        <f>B134/C134</f>
        <v>441.6172017328998</v>
      </c>
      <c r="E134" s="29">
        <f>SUM(E122:E133)/COUNTIF(E122:E133,"&lt;&gt;0")</f>
        <v>19444.5</v>
      </c>
      <c r="F134" s="31">
        <f>B134/E134</f>
        <v>217.12552392707448</v>
      </c>
      <c r="H134" s="20">
        <f>SUM(H122:H133)/COUNTIF(H122:H133,"&lt;&gt;0")</f>
        <v>776063.5</v>
      </c>
      <c r="I134" s="20">
        <f>SUM(I122:I133)/COUNTIF(I122:I133,"&lt;&gt;0")</f>
        <v>2172.75</v>
      </c>
      <c r="J134" s="31">
        <f>H134/I134</f>
        <v>357.1803014612818</v>
      </c>
      <c r="K134" s="29">
        <f>SUM(K122:K133)/COUNTIF(K122:K133,"&lt;&gt;0")</f>
        <v>3577</v>
      </c>
      <c r="L134" s="31">
        <f>H134/K134</f>
        <v>216.95932345540956</v>
      </c>
    </row>
    <row r="137" ht="12.75">
      <c r="A137" s="32" t="s">
        <v>73</v>
      </c>
    </row>
    <row r="140" spans="3:8" ht="12.75">
      <c r="C140" s="26" t="s">
        <v>75</v>
      </c>
      <c r="D140" s="33"/>
      <c r="E140" s="33"/>
      <c r="F140" s="33"/>
      <c r="G140" s="33"/>
      <c r="H140" s="33"/>
    </row>
    <row r="141" spans="1:8" ht="12.75">
      <c r="A141" s="28" t="s">
        <v>46</v>
      </c>
      <c r="C141" s="26" t="s">
        <v>76</v>
      </c>
      <c r="D141" s="26" t="s">
        <v>4</v>
      </c>
      <c r="E141" s="26" t="s">
        <v>63</v>
      </c>
      <c r="F141" s="26" t="s">
        <v>62</v>
      </c>
      <c r="G141" s="26" t="s">
        <v>2</v>
      </c>
      <c r="H141" s="26" t="s">
        <v>61</v>
      </c>
    </row>
    <row r="142" spans="1:8" ht="12.75">
      <c r="A142" s="24" t="s">
        <v>48</v>
      </c>
      <c r="C142" s="29">
        <f>JUL!H130</f>
        <v>806116</v>
      </c>
      <c r="D142" s="29">
        <f>JUL!H131</f>
        <v>249489</v>
      </c>
      <c r="E142" s="29">
        <f>JUL!H132</f>
        <v>427543</v>
      </c>
      <c r="F142" s="29">
        <f>JUL!H133</f>
        <v>2917</v>
      </c>
      <c r="G142" s="29">
        <f>JUL!H134</f>
        <v>126167</v>
      </c>
      <c r="H142" s="29">
        <f>JUL!H135</f>
        <v>0</v>
      </c>
    </row>
    <row r="143" spans="1:8" ht="12.75">
      <c r="A143" s="24" t="s">
        <v>49</v>
      </c>
      <c r="C143" s="29">
        <f>AUG!H130</f>
        <v>807523</v>
      </c>
      <c r="D143" s="29">
        <f>AUG!H131</f>
        <v>258745</v>
      </c>
      <c r="E143" s="29">
        <f>AUG!H132</f>
        <v>428648</v>
      </c>
      <c r="F143" s="29">
        <f>AUG!H133</f>
        <v>2724</v>
      </c>
      <c r="G143" s="29">
        <f>AUG!H134</f>
        <v>117406</v>
      </c>
      <c r="H143" s="29">
        <f>AUG!H135</f>
        <v>0</v>
      </c>
    </row>
    <row r="144" spans="1:8" ht="12.75">
      <c r="A144" s="24" t="s">
        <v>50</v>
      </c>
      <c r="C144" s="29">
        <f>SEP!H130</f>
        <v>808452</v>
      </c>
      <c r="D144" s="29">
        <f>SEP!H131</f>
        <v>253854</v>
      </c>
      <c r="E144" s="29">
        <f>SEP!H132</f>
        <v>437875</v>
      </c>
      <c r="F144" s="29">
        <f>SEP!H133</f>
        <v>3495</v>
      </c>
      <c r="G144" s="29">
        <f>SEP!H134</f>
        <v>113228</v>
      </c>
      <c r="H144" s="29">
        <f>SEP!H135</f>
        <v>0</v>
      </c>
    </row>
    <row r="145" spans="1:8" ht="12.75">
      <c r="A145" s="24" t="s">
        <v>51</v>
      </c>
      <c r="C145" s="29">
        <f>OCT!H130</f>
        <v>816888</v>
      </c>
      <c r="D145" s="29">
        <f>OCT!H131</f>
        <v>261944</v>
      </c>
      <c r="E145" s="29">
        <f>OCT!H132</f>
        <v>430634</v>
      </c>
      <c r="F145" s="29">
        <f>OCT!H133</f>
        <v>2498</v>
      </c>
      <c r="G145" s="29">
        <f>OCT!H134</f>
        <v>121812</v>
      </c>
      <c r="H145" s="29">
        <f>OCT!H135</f>
        <v>0</v>
      </c>
    </row>
    <row r="146" spans="1:8" ht="12.75">
      <c r="A146" s="24" t="s">
        <v>52</v>
      </c>
      <c r="C146" s="29">
        <f>NOV!H130</f>
        <v>390390</v>
      </c>
      <c r="D146" s="29">
        <f>NOV!H131</f>
        <v>263663</v>
      </c>
      <c r="E146" s="29">
        <f>NOV!H132</f>
        <v>3620</v>
      </c>
      <c r="F146" s="29">
        <f>NOV!H133</f>
        <v>3620</v>
      </c>
      <c r="G146" s="29">
        <f>NOV!H134</f>
        <v>119487</v>
      </c>
      <c r="H146" s="29">
        <f>NOV!H135</f>
        <v>0</v>
      </c>
    </row>
    <row r="147" spans="1:8" ht="12.75">
      <c r="A147" s="24" t="s">
        <v>53</v>
      </c>
      <c r="C147" s="29">
        <f>DEC!H130</f>
        <v>828055</v>
      </c>
      <c r="D147" s="29">
        <f>DEC!H131</f>
        <v>264747</v>
      </c>
      <c r="E147" s="29">
        <f>DEC!H132</f>
        <v>440507</v>
      </c>
      <c r="F147" s="29">
        <f>DEC!H133</f>
        <v>2073</v>
      </c>
      <c r="G147" s="29">
        <f>DEC!H134</f>
        <v>120728</v>
      </c>
      <c r="H147" s="29">
        <f>DEC!H135</f>
        <v>0</v>
      </c>
    </row>
    <row r="148" spans="1:8" ht="12.75">
      <c r="A148" s="24" t="s">
        <v>54</v>
      </c>
      <c r="C148" s="29">
        <f>JAN!H130</f>
        <v>835192</v>
      </c>
      <c r="D148" s="29">
        <f>JAN!H131</f>
        <v>263765</v>
      </c>
      <c r="E148" s="29">
        <f>JAN!H132</f>
        <v>435448</v>
      </c>
      <c r="F148" s="29">
        <f>JAN!H133</f>
        <v>2747</v>
      </c>
      <c r="G148" s="29">
        <f>JAN!H134</f>
        <v>133232</v>
      </c>
      <c r="H148" s="29">
        <f>JAN!H135</f>
        <v>0</v>
      </c>
    </row>
    <row r="149" spans="1:8" ht="12.75">
      <c r="A149" s="24" t="s">
        <v>55</v>
      </c>
      <c r="C149" s="29">
        <f>FEB!H130</f>
        <v>820187</v>
      </c>
      <c r="D149" s="29">
        <f>FEB!H131</f>
        <v>262676</v>
      </c>
      <c r="E149" s="29">
        <f>FEB!H132</f>
        <v>425909</v>
      </c>
      <c r="F149" s="29">
        <f>FEB!H133</f>
        <v>5358</v>
      </c>
      <c r="G149" s="29">
        <f>FEB!H134</f>
        <v>126244</v>
      </c>
      <c r="H149" s="29">
        <f>FEB!H135</f>
        <v>0</v>
      </c>
    </row>
    <row r="150" spans="1:8" ht="12.75">
      <c r="A150" s="24" t="s">
        <v>56</v>
      </c>
      <c r="C150" s="29">
        <f>MAR!H130</f>
        <v>815535</v>
      </c>
      <c r="D150" s="29">
        <f>MAR!H131</f>
        <v>264698</v>
      </c>
      <c r="E150" s="29">
        <f>MAR!H132</f>
        <v>422787</v>
      </c>
      <c r="F150" s="29">
        <f>MAR!H133</f>
        <v>3408</v>
      </c>
      <c r="G150" s="29">
        <f>MAR!H134</f>
        <v>124642</v>
      </c>
      <c r="H150" s="29">
        <f>MAR!H135</f>
        <v>0</v>
      </c>
    </row>
    <row r="151" spans="1:8" ht="12.75">
      <c r="A151" s="24" t="s">
        <v>57</v>
      </c>
      <c r="C151" s="29">
        <f>APR!H130</f>
        <v>805626</v>
      </c>
      <c r="D151" s="29">
        <f>APR!H131</f>
        <v>262073</v>
      </c>
      <c r="E151" s="29">
        <f>APR!H132</f>
        <v>415068</v>
      </c>
      <c r="F151" s="29">
        <f>APR!H133</f>
        <v>3068</v>
      </c>
      <c r="G151" s="29">
        <f>APR!H134</f>
        <v>125417</v>
      </c>
      <c r="H151" s="29">
        <f>APR!H135</f>
        <v>0</v>
      </c>
    </row>
    <row r="152" spans="1:8" ht="12.75">
      <c r="A152" s="24" t="s">
        <v>58</v>
      </c>
      <c r="C152" s="29">
        <f>MAY!H130</f>
        <v>792504</v>
      </c>
      <c r="D152" s="29">
        <f>MAY!H131</f>
        <v>260146</v>
      </c>
      <c r="E152" s="29">
        <f>MAY!H132</f>
        <v>413285</v>
      </c>
      <c r="F152" s="29">
        <f>MAY!H133</f>
        <v>2773</v>
      </c>
      <c r="G152" s="29">
        <f>MAY!H134</f>
        <v>116300</v>
      </c>
      <c r="H152" s="29">
        <f>MAY!H135</f>
        <v>0</v>
      </c>
    </row>
    <row r="153" spans="1:8" ht="12.75">
      <c r="A153" s="24" t="s">
        <v>59</v>
      </c>
      <c r="C153" s="29">
        <f>JUN!H130</f>
        <v>786294</v>
      </c>
      <c r="D153" s="29">
        <f>JUN!H131</f>
        <v>255199</v>
      </c>
      <c r="E153" s="29">
        <f>JUN!H132</f>
        <v>410585</v>
      </c>
      <c r="F153" s="29">
        <f>JUN!H133</f>
        <v>643</v>
      </c>
      <c r="G153" s="29">
        <f>JUN!H134</f>
        <v>119867</v>
      </c>
      <c r="H153" s="29">
        <f>JUN!H135</f>
        <v>0</v>
      </c>
    </row>
    <row r="154" spans="1:8" ht="12.75">
      <c r="A154" s="30" t="s">
        <v>47</v>
      </c>
      <c r="B154" s="20"/>
      <c r="C154" s="34">
        <f aca="true" t="shared" si="6" ref="C154:H154">SUM(C142:C153)/COUNTIF(C142:C153,"&lt;&gt;0")</f>
        <v>776063.5</v>
      </c>
      <c r="D154" s="34">
        <f t="shared" si="6"/>
        <v>260083.25</v>
      </c>
      <c r="E154" s="34">
        <f t="shared" si="6"/>
        <v>390992.4166666667</v>
      </c>
      <c r="F154" s="34">
        <f t="shared" si="6"/>
        <v>2943.6666666666665</v>
      </c>
      <c r="G154" s="34">
        <f t="shared" si="6"/>
        <v>122044.16666666667</v>
      </c>
      <c r="H154" s="34" t="e">
        <f t="shared" si="6"/>
        <v>#DIV/0!</v>
      </c>
    </row>
  </sheetData>
  <sheetProtection selectLockedCells="1" selectUnlockedCells="1"/>
  <mergeCells count="11">
    <mergeCell ref="J78:L78"/>
    <mergeCell ref="B97:D97"/>
    <mergeCell ref="F97:H97"/>
    <mergeCell ref="J97:L97"/>
    <mergeCell ref="B118:F118"/>
    <mergeCell ref="H118:L118"/>
    <mergeCell ref="C55:E55"/>
    <mergeCell ref="G55:I55"/>
    <mergeCell ref="K55:M55"/>
    <mergeCell ref="B78:D78"/>
    <mergeCell ref="F78:H78"/>
  </mergeCells>
  <printOptions horizontalCentered="1" verticalCentered="1"/>
  <pageMargins left="0.75" right="0.75" top="0.75" bottom="0.75" header="0.5" footer="0.5"/>
  <pageSetup horizontalDpi="300" verticalDpi="300" orientation="landscape" scale="82" r:id="rId1"/>
  <headerFooter alignWithMargins="0">
    <oddHeader>&amp;C&amp;F
(&amp;A)</oddHeader>
    <oddFooter>&amp;CPage &amp;P of &amp;N</oddFooter>
  </headerFooter>
  <rowBreaks count="3" manualBreakCount="3">
    <brk id="49" max="255" man="1"/>
    <brk id="75" max="255" man="1"/>
    <brk id="11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4">
      <selection activeCell="B32" sqref="B32"/>
    </sheetView>
  </sheetViews>
  <sheetFormatPr defaultColWidth="9.140625" defaultRowHeight="12.75"/>
  <cols>
    <col min="2" max="2" width="10.140625" style="0" bestFit="1" customWidth="1"/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4.710937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9472</v>
      </c>
      <c r="C5" s="25">
        <v>33</v>
      </c>
      <c r="D5" s="25">
        <v>0</v>
      </c>
      <c r="E5" s="25">
        <v>2707</v>
      </c>
      <c r="F5" s="25">
        <v>9942</v>
      </c>
      <c r="G5" s="25">
        <v>364</v>
      </c>
      <c r="H5" s="25">
        <v>83639</v>
      </c>
      <c r="I5" s="20">
        <f aca="true" t="shared" si="0" ref="I5:I11">SUM(B5:H5)</f>
        <v>106157</v>
      </c>
    </row>
    <row r="6" spans="1:9" ht="12.75">
      <c r="A6" s="4" t="s">
        <v>8</v>
      </c>
      <c r="B6" s="25">
        <v>5678</v>
      </c>
      <c r="C6" s="25">
        <v>33</v>
      </c>
      <c r="D6" s="25">
        <v>0</v>
      </c>
      <c r="E6" s="25">
        <v>992</v>
      </c>
      <c r="F6" s="25">
        <v>3190</v>
      </c>
      <c r="G6" s="25">
        <v>59</v>
      </c>
      <c r="H6" s="25">
        <v>36113</v>
      </c>
      <c r="I6" s="20">
        <f t="shared" si="0"/>
        <v>46065</v>
      </c>
    </row>
    <row r="7" spans="1:9" ht="12.75">
      <c r="A7" s="4" t="s">
        <v>9</v>
      </c>
      <c r="B7" s="25">
        <v>703</v>
      </c>
      <c r="C7" s="25">
        <v>0</v>
      </c>
      <c r="D7" s="25">
        <v>0</v>
      </c>
      <c r="E7" s="25">
        <v>125</v>
      </c>
      <c r="F7" s="25">
        <v>590</v>
      </c>
      <c r="G7" s="25">
        <v>20</v>
      </c>
      <c r="H7" s="25">
        <v>8484</v>
      </c>
      <c r="I7" s="20">
        <f t="shared" si="0"/>
        <v>9922</v>
      </c>
    </row>
    <row r="8" spans="1:9" ht="12.75">
      <c r="A8" s="4" t="s">
        <v>10</v>
      </c>
      <c r="B8" s="25">
        <v>1502</v>
      </c>
      <c r="C8" s="25">
        <v>6</v>
      </c>
      <c r="D8" s="25">
        <v>0</v>
      </c>
      <c r="E8" s="25">
        <v>344</v>
      </c>
      <c r="F8" s="25">
        <v>1059</v>
      </c>
      <c r="G8" s="25">
        <v>30</v>
      </c>
      <c r="H8" s="25">
        <v>16795</v>
      </c>
      <c r="I8" s="20">
        <f t="shared" si="0"/>
        <v>19736</v>
      </c>
    </row>
    <row r="9" spans="1:9" ht="12.75">
      <c r="A9" s="4" t="s">
        <v>11</v>
      </c>
      <c r="B9" s="25">
        <v>433</v>
      </c>
      <c r="C9" s="25">
        <v>8</v>
      </c>
      <c r="D9" s="25">
        <v>0</v>
      </c>
      <c r="E9" s="25">
        <v>45</v>
      </c>
      <c r="F9" s="25">
        <v>124</v>
      </c>
      <c r="G9" s="25">
        <v>3</v>
      </c>
      <c r="H9" s="25">
        <v>1867</v>
      </c>
      <c r="I9" s="20">
        <f t="shared" si="0"/>
        <v>2480</v>
      </c>
    </row>
    <row r="10" spans="1:9" ht="12.75">
      <c r="A10" s="4" t="s">
        <v>12</v>
      </c>
      <c r="B10" s="25">
        <v>51</v>
      </c>
      <c r="C10" s="25">
        <v>0</v>
      </c>
      <c r="D10" s="25">
        <v>0</v>
      </c>
      <c r="E10" s="25">
        <v>6</v>
      </c>
      <c r="F10" s="25">
        <v>23</v>
      </c>
      <c r="G10" s="25">
        <v>1</v>
      </c>
      <c r="H10" s="25">
        <v>293</v>
      </c>
      <c r="I10" s="20">
        <f t="shared" si="0"/>
        <v>374</v>
      </c>
    </row>
    <row r="11" spans="1:9" ht="12.75">
      <c r="A11" s="4" t="s">
        <v>13</v>
      </c>
      <c r="B11" s="20">
        <f aca="true" t="shared" si="1" ref="B11:H11">SUM(B8:B10)</f>
        <v>1986</v>
      </c>
      <c r="C11" s="20">
        <f t="shared" si="1"/>
        <v>14</v>
      </c>
      <c r="D11" s="20">
        <f t="shared" si="1"/>
        <v>0</v>
      </c>
      <c r="E11" s="20">
        <f t="shared" si="1"/>
        <v>395</v>
      </c>
      <c r="F11" s="20">
        <f t="shared" si="1"/>
        <v>1206</v>
      </c>
      <c r="G11" s="20">
        <f t="shared" si="1"/>
        <v>34</v>
      </c>
      <c r="H11" s="20">
        <f t="shared" si="1"/>
        <v>18955</v>
      </c>
      <c r="I11" s="20">
        <f t="shared" si="0"/>
        <v>22590</v>
      </c>
    </row>
    <row r="12" spans="1:9" ht="12.75">
      <c r="A12" s="4" t="s">
        <v>14</v>
      </c>
      <c r="B12" s="20">
        <f aca="true" t="shared" si="2" ref="B12:I12">SUM(B5+B6+B7+B11)</f>
        <v>17839</v>
      </c>
      <c r="C12" s="20">
        <f t="shared" si="2"/>
        <v>80</v>
      </c>
      <c r="D12" s="20">
        <f t="shared" si="2"/>
        <v>0</v>
      </c>
      <c r="E12" s="20">
        <f t="shared" si="2"/>
        <v>4219</v>
      </c>
      <c r="F12" s="20">
        <f t="shared" si="2"/>
        <v>14928</v>
      </c>
      <c r="G12" s="20">
        <f t="shared" si="2"/>
        <v>477</v>
      </c>
      <c r="H12" s="20">
        <f t="shared" si="2"/>
        <v>147191</v>
      </c>
      <c r="I12" s="20">
        <f t="shared" si="2"/>
        <v>184734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2949</v>
      </c>
      <c r="C16" s="25">
        <v>10</v>
      </c>
      <c r="D16" s="25">
        <v>0</v>
      </c>
      <c r="E16" s="25">
        <v>2666</v>
      </c>
      <c r="F16" s="25">
        <v>9104</v>
      </c>
      <c r="G16" s="25">
        <v>318</v>
      </c>
      <c r="H16" s="25">
        <v>37768</v>
      </c>
      <c r="I16" s="20">
        <f aca="true" t="shared" si="3" ref="I16:I22">SUM(B16:H16)</f>
        <v>52815</v>
      </c>
    </row>
    <row r="17" spans="1:9" ht="12.75">
      <c r="A17" s="4" t="s">
        <v>8</v>
      </c>
      <c r="B17" s="25">
        <v>1719</v>
      </c>
      <c r="C17" s="25">
        <v>8</v>
      </c>
      <c r="D17" s="25">
        <v>0</v>
      </c>
      <c r="E17" s="25">
        <v>975</v>
      </c>
      <c r="F17" s="25">
        <v>3060</v>
      </c>
      <c r="G17" s="25">
        <v>51</v>
      </c>
      <c r="H17" s="25">
        <v>17725</v>
      </c>
      <c r="I17" s="20">
        <f t="shared" si="3"/>
        <v>23538</v>
      </c>
    </row>
    <row r="18" spans="1:9" ht="12.75">
      <c r="A18" s="4" t="s">
        <v>9</v>
      </c>
      <c r="B18" s="25">
        <v>224</v>
      </c>
      <c r="C18" s="25">
        <v>0</v>
      </c>
      <c r="D18" s="25">
        <v>0</v>
      </c>
      <c r="E18" s="25">
        <v>124</v>
      </c>
      <c r="F18" s="25">
        <v>569</v>
      </c>
      <c r="G18" s="25">
        <v>18</v>
      </c>
      <c r="H18" s="25">
        <v>4188</v>
      </c>
      <c r="I18" s="20">
        <f t="shared" si="3"/>
        <v>5123</v>
      </c>
    </row>
    <row r="19" spans="1:9" ht="12.75">
      <c r="A19" s="4" t="s">
        <v>10</v>
      </c>
      <c r="B19" s="25">
        <v>492</v>
      </c>
      <c r="C19" s="25">
        <v>1</v>
      </c>
      <c r="D19" s="25">
        <v>0</v>
      </c>
      <c r="E19" s="25">
        <v>342</v>
      </c>
      <c r="F19" s="25">
        <v>1007</v>
      </c>
      <c r="G19" s="25">
        <v>28</v>
      </c>
      <c r="H19" s="25">
        <v>8297</v>
      </c>
      <c r="I19" s="20">
        <f t="shared" si="3"/>
        <v>10167</v>
      </c>
    </row>
    <row r="20" spans="1:10" ht="12.75">
      <c r="A20" s="4" t="s">
        <v>11</v>
      </c>
      <c r="B20" s="25">
        <v>124</v>
      </c>
      <c r="C20" s="25">
        <v>2</v>
      </c>
      <c r="D20" s="25">
        <v>0</v>
      </c>
      <c r="E20" s="25">
        <v>44</v>
      </c>
      <c r="F20" s="25">
        <v>115</v>
      </c>
      <c r="G20" s="25">
        <v>3</v>
      </c>
      <c r="H20" s="25">
        <v>819</v>
      </c>
      <c r="I20" s="20">
        <f t="shared" si="3"/>
        <v>1107</v>
      </c>
      <c r="J20" s="20"/>
    </row>
    <row r="21" spans="1:9" ht="12.75">
      <c r="A21" s="4" t="s">
        <v>12</v>
      </c>
      <c r="B21" s="25">
        <v>15</v>
      </c>
      <c r="C21" s="25">
        <v>0</v>
      </c>
      <c r="D21" s="25">
        <v>0</v>
      </c>
      <c r="E21" s="25">
        <v>6</v>
      </c>
      <c r="F21" s="25">
        <v>22</v>
      </c>
      <c r="G21" s="25">
        <v>1</v>
      </c>
      <c r="H21" s="25">
        <v>138</v>
      </c>
      <c r="I21" s="20">
        <f t="shared" si="3"/>
        <v>182</v>
      </c>
    </row>
    <row r="22" spans="1:9" ht="12.75">
      <c r="A22" s="4" t="s">
        <v>13</v>
      </c>
      <c r="B22" s="20">
        <f aca="true" t="shared" si="4" ref="B22:H22">SUM(B19:B21)</f>
        <v>631</v>
      </c>
      <c r="C22" s="20">
        <f t="shared" si="4"/>
        <v>3</v>
      </c>
      <c r="D22" s="20">
        <f t="shared" si="4"/>
        <v>0</v>
      </c>
      <c r="E22" s="20">
        <f t="shared" si="4"/>
        <v>392</v>
      </c>
      <c r="F22" s="20">
        <f t="shared" si="4"/>
        <v>1144</v>
      </c>
      <c r="G22" s="20">
        <f t="shared" si="4"/>
        <v>32</v>
      </c>
      <c r="H22" s="20">
        <f t="shared" si="4"/>
        <v>9254</v>
      </c>
      <c r="I22" s="20">
        <f t="shared" si="3"/>
        <v>11456</v>
      </c>
    </row>
    <row r="23" spans="1:9" ht="12.75">
      <c r="A23" s="4" t="s">
        <v>14</v>
      </c>
      <c r="B23" s="20">
        <f aca="true" t="shared" si="5" ref="B23:I23">SUM(B16+B17+B18+B22)</f>
        <v>5523</v>
      </c>
      <c r="C23" s="20">
        <f t="shared" si="5"/>
        <v>21</v>
      </c>
      <c r="D23" s="20">
        <f t="shared" si="5"/>
        <v>0</v>
      </c>
      <c r="E23" s="20">
        <f t="shared" si="5"/>
        <v>4157</v>
      </c>
      <c r="F23" s="20">
        <f t="shared" si="5"/>
        <v>13877</v>
      </c>
      <c r="G23" s="20">
        <f t="shared" si="5"/>
        <v>419</v>
      </c>
      <c r="H23" s="20">
        <f t="shared" si="5"/>
        <v>68935</v>
      </c>
      <c r="I23" s="20">
        <f t="shared" si="5"/>
        <v>92932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2025378</v>
      </c>
      <c r="C27" s="25">
        <v>8309</v>
      </c>
      <c r="D27" s="25">
        <v>0</v>
      </c>
      <c r="E27" s="25">
        <v>782523</v>
      </c>
      <c r="F27" s="25">
        <v>2007173</v>
      </c>
      <c r="G27" s="25">
        <v>105463</v>
      </c>
      <c r="H27" s="25">
        <v>17548704</v>
      </c>
      <c r="I27" s="20">
        <f aca="true" t="shared" si="6" ref="I27:I32">SUM(B27:H27)</f>
        <v>22477550</v>
      </c>
    </row>
    <row r="28" spans="1:9" ht="12.75">
      <c r="A28" s="4" t="s">
        <v>8</v>
      </c>
      <c r="B28" s="25">
        <v>1226363</v>
      </c>
      <c r="C28" s="25">
        <v>7513</v>
      </c>
      <c r="D28" s="25">
        <v>0</v>
      </c>
      <c r="E28" s="25">
        <v>287399</v>
      </c>
      <c r="F28" s="25">
        <v>632905</v>
      </c>
      <c r="G28" s="25">
        <v>16662</v>
      </c>
      <c r="H28" s="25">
        <v>7880443</v>
      </c>
      <c r="I28" s="20">
        <f t="shared" si="6"/>
        <v>10051285</v>
      </c>
    </row>
    <row r="29" spans="1:9" ht="12.75">
      <c r="A29" s="4" t="s">
        <v>9</v>
      </c>
      <c r="B29" s="25">
        <v>150201</v>
      </c>
      <c r="C29" s="25">
        <v>0</v>
      </c>
      <c r="D29" s="25">
        <v>0</v>
      </c>
      <c r="E29" s="25">
        <v>36010</v>
      </c>
      <c r="F29" s="25">
        <v>117226</v>
      </c>
      <c r="G29" s="25">
        <v>5716</v>
      </c>
      <c r="H29" s="25">
        <v>1760566</v>
      </c>
      <c r="I29" s="20">
        <f t="shared" si="6"/>
        <v>2069719</v>
      </c>
    </row>
    <row r="30" spans="1:9" ht="12.75">
      <c r="A30" s="4" t="s">
        <v>10</v>
      </c>
      <c r="B30" s="25">
        <v>330711</v>
      </c>
      <c r="C30" s="25">
        <v>1341</v>
      </c>
      <c r="D30" s="25">
        <v>0</v>
      </c>
      <c r="E30" s="25">
        <v>98800</v>
      </c>
      <c r="F30" s="25">
        <v>216357</v>
      </c>
      <c r="G30" s="25">
        <v>8576</v>
      </c>
      <c r="H30" s="25">
        <v>3573654</v>
      </c>
      <c r="I30" s="20">
        <f t="shared" si="6"/>
        <v>4229439</v>
      </c>
    </row>
    <row r="31" spans="1:9" ht="12.75">
      <c r="A31" s="4" t="s">
        <v>11</v>
      </c>
      <c r="B31" s="25">
        <v>95199</v>
      </c>
      <c r="C31" s="25">
        <v>2154</v>
      </c>
      <c r="D31" s="25">
        <v>0</v>
      </c>
      <c r="E31" s="25">
        <v>12714</v>
      </c>
      <c r="F31" s="25">
        <v>23267</v>
      </c>
      <c r="G31" s="25">
        <v>942</v>
      </c>
      <c r="H31" s="25">
        <v>398568</v>
      </c>
      <c r="I31" s="20">
        <f t="shared" si="6"/>
        <v>532844</v>
      </c>
    </row>
    <row r="32" spans="1:9" ht="12.75">
      <c r="A32" s="4" t="s">
        <v>12</v>
      </c>
      <c r="B32" s="25">
        <v>11965</v>
      </c>
      <c r="C32" s="25">
        <v>0</v>
      </c>
      <c r="D32" s="25">
        <v>0</v>
      </c>
      <c r="E32" s="25">
        <v>1714</v>
      </c>
      <c r="F32" s="25">
        <v>4432</v>
      </c>
      <c r="G32" s="25">
        <v>280</v>
      </c>
      <c r="H32" s="25">
        <v>63791</v>
      </c>
      <c r="I32" s="20">
        <f t="shared" si="6"/>
        <v>82182</v>
      </c>
    </row>
    <row r="33" spans="1:9" ht="12.75">
      <c r="A33" s="4" t="s">
        <v>13</v>
      </c>
      <c r="B33" s="20">
        <f aca="true" t="shared" si="7" ref="B33:I33">SUM(B30:B32)</f>
        <v>437875</v>
      </c>
      <c r="C33" s="20">
        <f t="shared" si="7"/>
        <v>3495</v>
      </c>
      <c r="D33" s="20">
        <f t="shared" si="7"/>
        <v>0</v>
      </c>
      <c r="E33" s="20">
        <f t="shared" si="7"/>
        <v>113228</v>
      </c>
      <c r="F33" s="20">
        <f t="shared" si="7"/>
        <v>244056</v>
      </c>
      <c r="G33" s="20">
        <f t="shared" si="7"/>
        <v>9798</v>
      </c>
      <c r="H33" s="20">
        <f t="shared" si="7"/>
        <v>4036013</v>
      </c>
      <c r="I33" s="20">
        <f t="shared" si="7"/>
        <v>4844465</v>
      </c>
    </row>
    <row r="34" spans="1:9" ht="12.75">
      <c r="A34" s="4" t="s">
        <v>14</v>
      </c>
      <c r="B34" s="20">
        <f aca="true" t="shared" si="8" ref="B34:I34">SUM(B27+B28+B29+B33)</f>
        <v>3839817</v>
      </c>
      <c r="C34" s="20">
        <f t="shared" si="8"/>
        <v>19317</v>
      </c>
      <c r="D34" s="20">
        <f t="shared" si="8"/>
        <v>0</v>
      </c>
      <c r="E34" s="20">
        <f t="shared" si="8"/>
        <v>1219160</v>
      </c>
      <c r="F34" s="20">
        <f t="shared" si="8"/>
        <v>3001360</v>
      </c>
      <c r="G34" s="20">
        <f t="shared" si="8"/>
        <v>137639</v>
      </c>
      <c r="H34" s="20">
        <f t="shared" si="8"/>
        <v>31225726</v>
      </c>
      <c r="I34" s="20">
        <f t="shared" si="8"/>
        <v>39443019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92932</v>
      </c>
      <c r="D42" s="21">
        <f>I16</f>
        <v>52815</v>
      </c>
      <c r="E42" s="21">
        <f>I17</f>
        <v>23538</v>
      </c>
      <c r="F42" s="21">
        <f>I18</f>
        <v>5123</v>
      </c>
      <c r="G42" s="21">
        <f>I22</f>
        <v>11456</v>
      </c>
      <c r="H42" s="21">
        <f>I19</f>
        <v>10167</v>
      </c>
      <c r="I42" s="21">
        <f>I20</f>
        <v>1107</v>
      </c>
      <c r="J42" s="21">
        <f>I21</f>
        <v>182</v>
      </c>
      <c r="K42" s="21"/>
    </row>
    <row r="43" spans="1:11" ht="12.75">
      <c r="A43" t="s">
        <v>21</v>
      </c>
      <c r="C43" s="21">
        <f>SUM(D43:G43)</f>
        <v>184734</v>
      </c>
      <c r="D43" s="21">
        <f>I5</f>
        <v>106157</v>
      </c>
      <c r="E43" s="21">
        <f>I6</f>
        <v>46065</v>
      </c>
      <c r="F43" s="21">
        <f>I7</f>
        <v>9922</v>
      </c>
      <c r="G43" s="21">
        <f>I11</f>
        <v>22590</v>
      </c>
      <c r="H43" s="21">
        <f>I8</f>
        <v>19736</v>
      </c>
      <c r="I43" s="21">
        <f>I9</f>
        <v>2480</v>
      </c>
      <c r="J43" s="21">
        <f>I10</f>
        <v>374</v>
      </c>
      <c r="K43" s="21"/>
    </row>
    <row r="44" spans="1:11" ht="12.75">
      <c r="A44" t="s">
        <v>22</v>
      </c>
      <c r="C44" s="22">
        <f aca="true" t="shared" si="9" ref="C44:J44">C43/C42</f>
        <v>1.9878405716007403</v>
      </c>
      <c r="D44" s="22">
        <f t="shared" si="9"/>
        <v>2.0099782258827985</v>
      </c>
      <c r="E44" s="22">
        <f t="shared" si="9"/>
        <v>1.9570481774152435</v>
      </c>
      <c r="F44" s="22">
        <f t="shared" si="9"/>
        <v>1.9367558071442514</v>
      </c>
      <c r="G44" s="22">
        <f t="shared" si="9"/>
        <v>1.9718924581005586</v>
      </c>
      <c r="H44" s="22">
        <f t="shared" si="9"/>
        <v>1.941182256319465</v>
      </c>
      <c r="I44" s="22">
        <f t="shared" si="9"/>
        <v>2.2402890695573623</v>
      </c>
      <c r="J44" s="22">
        <f t="shared" si="9"/>
        <v>2.0549450549450547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68935</v>
      </c>
      <c r="D47" s="21">
        <f>H16</f>
        <v>37768</v>
      </c>
      <c r="E47" s="21">
        <f>H17</f>
        <v>17725</v>
      </c>
      <c r="F47" s="21">
        <f>H18</f>
        <v>4188</v>
      </c>
      <c r="G47" s="21">
        <f>H22</f>
        <v>9254</v>
      </c>
      <c r="H47" s="21">
        <f>H19</f>
        <v>8297</v>
      </c>
      <c r="I47" s="21">
        <f>H20</f>
        <v>819</v>
      </c>
      <c r="J47" s="21">
        <f>H21</f>
        <v>138</v>
      </c>
      <c r="K47" s="21"/>
    </row>
    <row r="48" spans="1:11" ht="12.75">
      <c r="A48" t="s">
        <v>21</v>
      </c>
      <c r="C48" s="21">
        <f>SUM(D48:G48)</f>
        <v>147191</v>
      </c>
      <c r="D48" s="21">
        <f>H5</f>
        <v>83639</v>
      </c>
      <c r="E48" s="21">
        <f>H6</f>
        <v>36113</v>
      </c>
      <c r="F48" s="21">
        <f>H7</f>
        <v>8484</v>
      </c>
      <c r="G48" s="21">
        <f>H11</f>
        <v>18955</v>
      </c>
      <c r="H48" s="21">
        <f>H8</f>
        <v>16795</v>
      </c>
      <c r="I48" s="21">
        <f>H9</f>
        <v>1867</v>
      </c>
      <c r="J48" s="21">
        <f>H10</f>
        <v>293</v>
      </c>
      <c r="K48" s="21"/>
    </row>
    <row r="49" spans="1:11" ht="12.75">
      <c r="A49" t="s">
        <v>22</v>
      </c>
      <c r="C49" s="22">
        <f aca="true" t="shared" si="10" ref="C49:J49">C48/C47</f>
        <v>2.1352143323420614</v>
      </c>
      <c r="D49" s="22">
        <f t="shared" si="10"/>
        <v>2.2145467062063124</v>
      </c>
      <c r="E49" s="22">
        <f t="shared" si="10"/>
        <v>2.037404795486601</v>
      </c>
      <c r="F49" s="22">
        <f t="shared" si="10"/>
        <v>2.025787965616046</v>
      </c>
      <c r="G49" s="22">
        <f t="shared" si="10"/>
        <v>2.0483034363518478</v>
      </c>
      <c r="H49" s="22">
        <f t="shared" si="10"/>
        <v>2.0242256237194165</v>
      </c>
      <c r="I49" s="22">
        <f t="shared" si="10"/>
        <v>2.2796092796092795</v>
      </c>
      <c r="J49" s="22">
        <f t="shared" si="10"/>
        <v>2.1231884057971016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23997</v>
      </c>
      <c r="D52" s="21">
        <f>SUM(B16:G16)</f>
        <v>15047</v>
      </c>
      <c r="E52" s="21">
        <f>SUM(B17:G17)</f>
        <v>5813</v>
      </c>
      <c r="F52" s="21">
        <f>SUM(B18:G18)</f>
        <v>935</v>
      </c>
      <c r="G52" s="21">
        <f>SUM(H52:J52)</f>
        <v>2202</v>
      </c>
      <c r="H52" s="21">
        <f>SUM(B19:G19)</f>
        <v>1870</v>
      </c>
      <c r="I52" s="21">
        <f>SUM(B20:G20)</f>
        <v>288</v>
      </c>
      <c r="J52" s="21">
        <f>SUM(B21:G21)</f>
        <v>44</v>
      </c>
      <c r="K52" s="21"/>
    </row>
    <row r="53" spans="1:11" ht="12.75">
      <c r="A53" t="s">
        <v>21</v>
      </c>
      <c r="C53" s="21">
        <f>SUM(B12:G12)</f>
        <v>37543</v>
      </c>
      <c r="D53" s="21">
        <f>SUM(B5:G5)</f>
        <v>22518</v>
      </c>
      <c r="E53" s="21">
        <f>SUM(B6:G6)</f>
        <v>9952</v>
      </c>
      <c r="F53" s="21">
        <f>SUM(B7:G7)</f>
        <v>1438</v>
      </c>
      <c r="G53" s="21">
        <f>SUM(H53:J53)</f>
        <v>3635</v>
      </c>
      <c r="H53" s="21">
        <f>SUM(B8:G8)</f>
        <v>2941</v>
      </c>
      <c r="I53" s="21">
        <f>SUM(B9:G9)</f>
        <v>613</v>
      </c>
      <c r="J53" s="21">
        <f>SUM(B10:G10)</f>
        <v>81</v>
      </c>
      <c r="K53" s="21"/>
    </row>
    <row r="54" spans="1:11" ht="12.75">
      <c r="A54" t="s">
        <v>22</v>
      </c>
      <c r="C54" s="22">
        <f aca="true" t="shared" si="11" ref="C54:J54">C53/C52</f>
        <v>1.564487227570113</v>
      </c>
      <c r="D54" s="22">
        <f t="shared" si="11"/>
        <v>1.4965109324117765</v>
      </c>
      <c r="E54" s="22">
        <f t="shared" si="11"/>
        <v>1.7120247720626183</v>
      </c>
      <c r="F54" s="22">
        <f t="shared" si="11"/>
        <v>1.5379679144385028</v>
      </c>
      <c r="G54" s="22">
        <f t="shared" si="11"/>
        <v>1.650772025431426</v>
      </c>
      <c r="H54" s="22">
        <f t="shared" si="11"/>
        <v>1.5727272727272728</v>
      </c>
      <c r="I54" s="22">
        <f t="shared" si="11"/>
        <v>2.1284722222222223</v>
      </c>
      <c r="J54" s="22">
        <f t="shared" si="11"/>
        <v>1.8409090909090908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23997</v>
      </c>
      <c r="D61" s="21">
        <f>SUM(B16:G16)</f>
        <v>15047</v>
      </c>
      <c r="E61" s="21">
        <f>SUM(B17:G17)</f>
        <v>5813</v>
      </c>
      <c r="F61" s="21">
        <f>SUM(B18:G18)</f>
        <v>935</v>
      </c>
      <c r="G61" s="21">
        <f>SUM(H61:J61)</f>
        <v>2202</v>
      </c>
      <c r="H61" s="21">
        <f>SUM(B19:G19)</f>
        <v>1870</v>
      </c>
      <c r="I61" s="21">
        <f>SUM(B20:G20)</f>
        <v>288</v>
      </c>
      <c r="J61" s="21">
        <f>SUM(B21:G21)</f>
        <v>44</v>
      </c>
      <c r="K61" s="21"/>
    </row>
    <row r="62" spans="1:11" ht="12.75">
      <c r="A62" t="s">
        <v>21</v>
      </c>
      <c r="C62" s="21">
        <f>SUM(B12:G12)</f>
        <v>37543</v>
      </c>
      <c r="D62" s="21">
        <f>SUM(B5:G5)</f>
        <v>22518</v>
      </c>
      <c r="E62" s="21">
        <f>SUM(B6:G6)</f>
        <v>9952</v>
      </c>
      <c r="F62" s="21">
        <f>SUM(B7:G7)</f>
        <v>1438</v>
      </c>
      <c r="G62" s="21">
        <f>SUM(H62:J62)</f>
        <v>3635</v>
      </c>
      <c r="H62" s="21">
        <f>SUM(B8:G8)</f>
        <v>2941</v>
      </c>
      <c r="I62" s="21">
        <f>SUM(B9:G9)</f>
        <v>613</v>
      </c>
      <c r="J62" s="21">
        <f>SUM(B10:G10)</f>
        <v>81</v>
      </c>
      <c r="K62" s="21"/>
    </row>
    <row r="63" spans="1:11" ht="12.75">
      <c r="A63" t="s">
        <v>22</v>
      </c>
      <c r="C63" s="22">
        <f aca="true" t="shared" si="12" ref="C63:J63">C62/C61</f>
        <v>1.564487227570113</v>
      </c>
      <c r="D63" s="22">
        <f t="shared" si="12"/>
        <v>1.4965109324117765</v>
      </c>
      <c r="E63" s="22">
        <f t="shared" si="12"/>
        <v>1.7120247720626183</v>
      </c>
      <c r="F63" s="22">
        <f t="shared" si="12"/>
        <v>1.5379679144385028</v>
      </c>
      <c r="G63" s="22">
        <f t="shared" si="12"/>
        <v>1.650772025431426</v>
      </c>
      <c r="H63" s="22">
        <f t="shared" si="12"/>
        <v>1.5727272727272728</v>
      </c>
      <c r="I63" s="22">
        <f t="shared" si="12"/>
        <v>2.1284722222222223</v>
      </c>
      <c r="J63" s="22">
        <f t="shared" si="12"/>
        <v>1.8409090909090908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14296</v>
      </c>
      <c r="D66" s="21">
        <f>SUM(F16:G16)</f>
        <v>9422</v>
      </c>
      <c r="E66" s="21">
        <f>SUM(F17:G17)</f>
        <v>3111</v>
      </c>
      <c r="F66" s="21">
        <f>SUM(F18:G18)</f>
        <v>587</v>
      </c>
      <c r="G66" s="21">
        <f>SUM(H66:J66)</f>
        <v>1176</v>
      </c>
      <c r="H66" s="21">
        <f>SUM(F19:G19)</f>
        <v>1035</v>
      </c>
      <c r="I66" s="21">
        <f>SUM(F20:G20)</f>
        <v>118</v>
      </c>
      <c r="J66" s="21">
        <f>SUM(F21:G21)</f>
        <v>23</v>
      </c>
      <c r="K66" s="21"/>
    </row>
    <row r="67" spans="1:11" ht="12.75">
      <c r="A67" t="s">
        <v>21</v>
      </c>
      <c r="C67" s="21">
        <f>SUM(F12:G12)</f>
        <v>15405</v>
      </c>
      <c r="D67" s="21">
        <f>SUM(F5:G5)</f>
        <v>10306</v>
      </c>
      <c r="E67" s="21">
        <f>SUM(F6:G6)</f>
        <v>3249</v>
      </c>
      <c r="F67" s="21">
        <f>SUM(F7:G7)</f>
        <v>610</v>
      </c>
      <c r="G67" s="21">
        <f>SUM(H67:J67)</f>
        <v>1240</v>
      </c>
      <c r="H67" s="21">
        <f>SUM(F8:G8)</f>
        <v>1089</v>
      </c>
      <c r="I67" s="21">
        <f>SUM(F9:G9)</f>
        <v>127</v>
      </c>
      <c r="J67" s="21">
        <f>SUM(F10:G10)</f>
        <v>24</v>
      </c>
      <c r="K67" s="21"/>
    </row>
    <row r="68" spans="1:11" ht="12.75">
      <c r="A68" t="s">
        <v>22</v>
      </c>
      <c r="C68" s="22">
        <f aca="true" t="shared" si="13" ref="C68:J68">C67/C66</f>
        <v>1.0775741466144375</v>
      </c>
      <c r="D68" s="22">
        <f t="shared" si="13"/>
        <v>1.093822967522819</v>
      </c>
      <c r="E68" s="22">
        <f t="shared" si="13"/>
        <v>1.0443587270973964</v>
      </c>
      <c r="F68" s="22">
        <f t="shared" si="13"/>
        <v>1.039182282793867</v>
      </c>
      <c r="G68" s="22">
        <f t="shared" si="13"/>
        <v>1.054421768707483</v>
      </c>
      <c r="H68" s="22">
        <f t="shared" si="13"/>
        <v>1.0521739130434782</v>
      </c>
      <c r="I68" s="22">
        <f t="shared" si="13"/>
        <v>1.076271186440678</v>
      </c>
      <c r="J68" s="22">
        <f t="shared" si="13"/>
        <v>1.0434782608695652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5523</v>
      </c>
      <c r="D71" s="21">
        <f>B16</f>
        <v>2949</v>
      </c>
      <c r="E71" s="21">
        <f>B17</f>
        <v>1719</v>
      </c>
      <c r="F71" s="21">
        <f>B18</f>
        <v>224</v>
      </c>
      <c r="G71" s="21">
        <f>SUM(H71:J71)</f>
        <v>631</v>
      </c>
      <c r="H71" s="21">
        <f>B19</f>
        <v>492</v>
      </c>
      <c r="I71" s="21">
        <f>B20</f>
        <v>124</v>
      </c>
      <c r="J71" s="21">
        <f>B21</f>
        <v>15</v>
      </c>
      <c r="K71" s="21"/>
    </row>
    <row r="72" spans="1:11" ht="12.75">
      <c r="A72" t="s">
        <v>21</v>
      </c>
      <c r="C72" s="21">
        <f>B12</f>
        <v>17839</v>
      </c>
      <c r="D72" s="21">
        <f>B5</f>
        <v>9472</v>
      </c>
      <c r="E72" s="21">
        <f>B6</f>
        <v>5678</v>
      </c>
      <c r="F72" s="21">
        <f>B7</f>
        <v>703</v>
      </c>
      <c r="G72" s="21">
        <f>SUM(H72:J72)</f>
        <v>1986</v>
      </c>
      <c r="H72" s="21">
        <f>B8</f>
        <v>1502</v>
      </c>
      <c r="I72" s="21">
        <f>B9</f>
        <v>433</v>
      </c>
      <c r="J72" s="21">
        <f>B10</f>
        <v>51</v>
      </c>
      <c r="K72" s="21"/>
    </row>
    <row r="73" spans="1:11" ht="12.75">
      <c r="A73" t="s">
        <v>22</v>
      </c>
      <c r="C73" s="22">
        <f aca="true" t="shared" si="14" ref="C73:J73">C72/C71</f>
        <v>3.2299474923049067</v>
      </c>
      <c r="D73" s="22">
        <f t="shared" si="14"/>
        <v>3.2119362495761274</v>
      </c>
      <c r="E73" s="22">
        <f t="shared" si="14"/>
        <v>3.303083187899942</v>
      </c>
      <c r="F73" s="22">
        <f t="shared" si="14"/>
        <v>3.138392857142857</v>
      </c>
      <c r="G73" s="22">
        <f t="shared" si="14"/>
        <v>3.1473851030110933</v>
      </c>
      <c r="H73" s="22">
        <f t="shared" si="14"/>
        <v>3.0528455284552845</v>
      </c>
      <c r="I73" s="22">
        <f t="shared" si="14"/>
        <v>3.4919354838709675</v>
      </c>
      <c r="J73" s="22">
        <f t="shared" si="14"/>
        <v>3.4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21</v>
      </c>
      <c r="D76" s="21">
        <f>C16</f>
        <v>10</v>
      </c>
      <c r="E76" s="21">
        <f>C17</f>
        <v>8</v>
      </c>
      <c r="F76" s="21">
        <f>C18</f>
        <v>0</v>
      </c>
      <c r="G76" s="21">
        <f>SUM(H76:J76)</f>
        <v>3</v>
      </c>
      <c r="H76" s="21">
        <f>C19</f>
        <v>1</v>
      </c>
      <c r="I76" s="21">
        <f>C20</f>
        <v>2</v>
      </c>
      <c r="J76" s="21">
        <f>C21</f>
        <v>0</v>
      </c>
      <c r="K76" s="21"/>
    </row>
    <row r="77" spans="1:11" ht="12.75">
      <c r="A77" t="s">
        <v>21</v>
      </c>
      <c r="C77" s="21">
        <f>C12</f>
        <v>80</v>
      </c>
      <c r="D77" s="21">
        <f>C5</f>
        <v>33</v>
      </c>
      <c r="E77" s="21">
        <f>C6</f>
        <v>33</v>
      </c>
      <c r="F77" s="21">
        <f>C7</f>
        <v>0</v>
      </c>
      <c r="G77" s="21">
        <f>SUM(H77:J77)</f>
        <v>14</v>
      </c>
      <c r="H77" s="21">
        <f>C8</f>
        <v>6</v>
      </c>
      <c r="I77" s="21">
        <f>C9</f>
        <v>8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3.8095238095238093</v>
      </c>
      <c r="D78" s="22">
        <f t="shared" si="15"/>
        <v>3.3</v>
      </c>
      <c r="E78" s="22">
        <f t="shared" si="15"/>
        <v>4.125</v>
      </c>
      <c r="F78" s="22" t="e">
        <f t="shared" si="15"/>
        <v>#DIV/0!</v>
      </c>
      <c r="G78" s="22">
        <f t="shared" si="15"/>
        <v>4.666666666666667</v>
      </c>
      <c r="H78" s="22">
        <f t="shared" si="15"/>
        <v>6</v>
      </c>
      <c r="I78" s="22">
        <f t="shared" si="15"/>
        <v>4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4157</v>
      </c>
      <c r="D81" s="21">
        <f>E16</f>
        <v>2666</v>
      </c>
      <c r="E81" s="21">
        <f>E17</f>
        <v>975</v>
      </c>
      <c r="F81" s="21">
        <f>E18</f>
        <v>124</v>
      </c>
      <c r="G81" s="21">
        <f>SUM(H81:J81)</f>
        <v>392</v>
      </c>
      <c r="H81" s="21">
        <f>E19</f>
        <v>342</v>
      </c>
      <c r="I81" s="21">
        <f>E20</f>
        <v>44</v>
      </c>
      <c r="J81" s="21">
        <f>E21</f>
        <v>6</v>
      </c>
      <c r="K81" s="21"/>
    </row>
    <row r="82" spans="1:11" ht="12.75">
      <c r="A82" t="s">
        <v>21</v>
      </c>
      <c r="C82" s="21">
        <f>E12</f>
        <v>4219</v>
      </c>
      <c r="D82" s="21">
        <f>E5</f>
        <v>2707</v>
      </c>
      <c r="E82" s="21">
        <f>E6</f>
        <v>992</v>
      </c>
      <c r="F82" s="21">
        <f>E7</f>
        <v>125</v>
      </c>
      <c r="G82" s="21">
        <f>SUM(H82:J82)</f>
        <v>395</v>
      </c>
      <c r="H82" s="21">
        <f>E8</f>
        <v>344</v>
      </c>
      <c r="I82" s="21">
        <f>E9</f>
        <v>45</v>
      </c>
      <c r="J82" s="21">
        <f>E10</f>
        <v>6</v>
      </c>
      <c r="K82" s="21"/>
    </row>
    <row r="83" spans="1:11" ht="12.75">
      <c r="A83" t="s">
        <v>22</v>
      </c>
      <c r="C83" s="22">
        <f aca="true" t="shared" si="16" ref="C83:J83">C82/C81</f>
        <v>1.014914601876353</v>
      </c>
      <c r="D83" s="22">
        <f t="shared" si="16"/>
        <v>1.0153788447111778</v>
      </c>
      <c r="E83" s="22">
        <f t="shared" si="16"/>
        <v>1.0174358974358975</v>
      </c>
      <c r="F83" s="22">
        <f t="shared" si="16"/>
        <v>1.0080645161290323</v>
      </c>
      <c r="G83" s="22">
        <f t="shared" si="16"/>
        <v>1.0076530612244898</v>
      </c>
      <c r="H83" s="22">
        <f t="shared" si="16"/>
        <v>1.0058479532163742</v>
      </c>
      <c r="I83" s="22">
        <f t="shared" si="16"/>
        <v>1.0227272727272727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39443019</v>
      </c>
      <c r="D94" s="21"/>
      <c r="E94" s="21">
        <f>SUM(E95:E96)</f>
        <v>92932</v>
      </c>
      <c r="F94" s="22">
        <f>C94/E94</f>
        <v>424.4288189213619</v>
      </c>
      <c r="G94" s="21">
        <f>SUM(G95:G96)</f>
        <v>184734</v>
      </c>
      <c r="H94" s="22">
        <f>C94/G94</f>
        <v>213.51250446588068</v>
      </c>
    </row>
    <row r="95" spans="1:8" ht="12.75">
      <c r="A95" t="s">
        <v>23</v>
      </c>
      <c r="C95" s="21">
        <f>H34</f>
        <v>31225726</v>
      </c>
      <c r="D95" s="21"/>
      <c r="E95" s="21">
        <f>H23</f>
        <v>68935</v>
      </c>
      <c r="F95" s="22">
        <f>C95/E95</f>
        <v>452.9734677594836</v>
      </c>
      <c r="G95" s="21">
        <f>H12</f>
        <v>147191</v>
      </c>
      <c r="H95" s="22">
        <f>C95/G95</f>
        <v>212.14426153772988</v>
      </c>
    </row>
    <row r="96" spans="1:8" ht="12.75">
      <c r="A96" t="s">
        <v>34</v>
      </c>
      <c r="C96" s="21">
        <f>SUM(B34:G34)</f>
        <v>8217293</v>
      </c>
      <c r="D96" s="21"/>
      <c r="E96" s="21">
        <f>SUM(B23:G23)</f>
        <v>23997</v>
      </c>
      <c r="F96" s="22">
        <f>C96/E96</f>
        <v>342.43001208484395</v>
      </c>
      <c r="G96" s="21">
        <f>SUM(B12:G12)</f>
        <v>37543</v>
      </c>
      <c r="H96" s="22">
        <f>C96/G96</f>
        <v>218.87683456303438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22477550</v>
      </c>
      <c r="D98" s="21"/>
      <c r="E98" s="21">
        <f>SUM(E99:E100)</f>
        <v>52815</v>
      </c>
      <c r="F98" s="22">
        <f>C98/E98</f>
        <v>425.59026791631163</v>
      </c>
      <c r="G98" s="21">
        <f>SUM(G99:G100)</f>
        <v>106157</v>
      </c>
      <c r="H98" s="22">
        <f>C98/G98</f>
        <v>211.73874544307017</v>
      </c>
    </row>
    <row r="99" spans="1:8" ht="12.75">
      <c r="A99" t="s">
        <v>23</v>
      </c>
      <c r="C99" s="21">
        <f>H27</f>
        <v>17548704</v>
      </c>
      <c r="D99" s="21"/>
      <c r="E99" s="21">
        <f>H16</f>
        <v>37768</v>
      </c>
      <c r="F99" s="22">
        <f>C99/E99</f>
        <v>464.6447786485914</v>
      </c>
      <c r="G99" s="21">
        <f>H5</f>
        <v>83639</v>
      </c>
      <c r="H99" s="22">
        <f>C99/G99</f>
        <v>209.81484714068796</v>
      </c>
    </row>
    <row r="100" spans="1:8" ht="12.75">
      <c r="A100" t="s">
        <v>34</v>
      </c>
      <c r="C100" s="21">
        <f>SUM(B27:G27)</f>
        <v>4928846</v>
      </c>
      <c r="D100" s="21"/>
      <c r="E100" s="21">
        <f>SUM(B16:G16)</f>
        <v>15047</v>
      </c>
      <c r="F100" s="22">
        <f>C100/E100</f>
        <v>327.5633681132452</v>
      </c>
      <c r="G100" s="21">
        <f>SUM(B5:G5)</f>
        <v>22518</v>
      </c>
      <c r="H100" s="22">
        <f>C100/G100</f>
        <v>218.8847144506617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10051285</v>
      </c>
      <c r="D102" s="21"/>
      <c r="E102" s="21">
        <f>SUM(E103:E104)</f>
        <v>23538</v>
      </c>
      <c r="F102" s="22">
        <f>C102/E102</f>
        <v>427.0237488316764</v>
      </c>
      <c r="G102" s="21">
        <f>SUM(G103:G104)</f>
        <v>46065</v>
      </c>
      <c r="H102" s="22">
        <f>C102/G102</f>
        <v>218.19787257136656</v>
      </c>
    </row>
    <row r="103" spans="1:8" ht="12.75">
      <c r="A103" t="s">
        <v>23</v>
      </c>
      <c r="C103" s="21">
        <f>H28</f>
        <v>7880443</v>
      </c>
      <c r="D103" s="21"/>
      <c r="E103" s="21">
        <f>H17</f>
        <v>17725</v>
      </c>
      <c r="F103" s="22">
        <f>C103/E103</f>
        <v>444.5948095909732</v>
      </c>
      <c r="G103" s="21">
        <f>H6</f>
        <v>36113</v>
      </c>
      <c r="H103" s="22">
        <f>C103/G103</f>
        <v>218.21623791986266</v>
      </c>
    </row>
    <row r="104" spans="1:8" ht="12.75">
      <c r="A104" t="s">
        <v>34</v>
      </c>
      <c r="C104" s="21">
        <f>SUM(B28:G28)</f>
        <v>2170842</v>
      </c>
      <c r="D104" s="21"/>
      <c r="E104" s="21">
        <f>SUM(B17:G17)</f>
        <v>5813</v>
      </c>
      <c r="F104" s="22">
        <f>C104/E104</f>
        <v>373.4460691553415</v>
      </c>
      <c r="G104" s="21">
        <f>SUM(B6:G6)</f>
        <v>9952</v>
      </c>
      <c r="H104" s="22">
        <f>C104/G104</f>
        <v>218.131229903537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2069719</v>
      </c>
      <c r="D106" s="21"/>
      <c r="E106" s="21">
        <f>SUM(E107:E108)</f>
        <v>5123</v>
      </c>
      <c r="F106" s="22">
        <f>C106/E106</f>
        <v>404.00527034940467</v>
      </c>
      <c r="G106" s="21">
        <f>SUM(G107:G108)</f>
        <v>9922</v>
      </c>
      <c r="H106" s="22">
        <f>C106/G106</f>
        <v>208.59897198145535</v>
      </c>
    </row>
    <row r="107" spans="1:8" ht="12.75">
      <c r="A107" t="s">
        <v>23</v>
      </c>
      <c r="C107" s="21">
        <f>H29</f>
        <v>1760566</v>
      </c>
      <c r="D107" s="21"/>
      <c r="E107" s="21">
        <f>H18</f>
        <v>4188</v>
      </c>
      <c r="F107" s="22">
        <f>C107/E107</f>
        <v>420.383476599809</v>
      </c>
      <c r="G107" s="21">
        <f>H7</f>
        <v>8484</v>
      </c>
      <c r="H107" s="22">
        <f>C107/G107</f>
        <v>207.51603017444603</v>
      </c>
    </row>
    <row r="108" spans="1:8" ht="12.75">
      <c r="A108" t="s">
        <v>34</v>
      </c>
      <c r="C108" s="21">
        <f>SUM(B29:G29)</f>
        <v>309153</v>
      </c>
      <c r="D108" s="21"/>
      <c r="E108" s="21">
        <f>SUM(B18:G18)</f>
        <v>935</v>
      </c>
      <c r="F108" s="22">
        <f>C108/E108</f>
        <v>330.64491978609624</v>
      </c>
      <c r="G108" s="21">
        <f>SUM(B7:G7)</f>
        <v>1438</v>
      </c>
      <c r="H108" s="22">
        <f>C108/G108</f>
        <v>214.98817802503478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4844465</v>
      </c>
      <c r="D110" s="21"/>
      <c r="E110" s="21">
        <f>SUM(E111:E112)</f>
        <v>11456</v>
      </c>
      <c r="F110" s="22">
        <f>C110/E110</f>
        <v>422.8757856145251</v>
      </c>
      <c r="G110" s="21">
        <f>SUM(G111:G112)</f>
        <v>22590</v>
      </c>
      <c r="H110" s="22">
        <f>C110/G110</f>
        <v>214.45174856131032</v>
      </c>
    </row>
    <row r="111" spans="1:8" ht="12.75">
      <c r="A111" s="11" t="s">
        <v>23</v>
      </c>
      <c r="C111" s="21">
        <f>H33</f>
        <v>4036013</v>
      </c>
      <c r="D111" s="21"/>
      <c r="E111" s="21">
        <f>H22</f>
        <v>9254</v>
      </c>
      <c r="F111" s="22">
        <f>C111/E111</f>
        <v>436.1371298897774</v>
      </c>
      <c r="G111" s="21">
        <f>H11</f>
        <v>18955</v>
      </c>
      <c r="H111" s="22">
        <f>C111/G111</f>
        <v>212.9260353468742</v>
      </c>
    </row>
    <row r="112" spans="1:8" ht="12.75">
      <c r="A112" s="11" t="s">
        <v>34</v>
      </c>
      <c r="C112" s="21">
        <f>SUM(B33:G33)</f>
        <v>808452</v>
      </c>
      <c r="D112" s="21"/>
      <c r="E112" s="21">
        <f>SUM(B22:G22)</f>
        <v>2202</v>
      </c>
      <c r="F112" s="22">
        <f>C112/E112</f>
        <v>367.1444141689373</v>
      </c>
      <c r="G112" s="21">
        <f>SUM(B11:G11)</f>
        <v>3635</v>
      </c>
      <c r="H112" s="22">
        <f>C112/G112</f>
        <v>222.40770288858323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4229439</v>
      </c>
      <c r="D114" s="21"/>
      <c r="E114" s="21">
        <f>SUM(E115:E116)</f>
        <v>10167</v>
      </c>
      <c r="F114" s="22">
        <f>C114/E114</f>
        <v>415.9967542047802</v>
      </c>
      <c r="G114" s="21">
        <f>SUM(G115:G116)</f>
        <v>19736</v>
      </c>
      <c r="H114" s="22">
        <f>C114/G114</f>
        <v>214.3007194973652</v>
      </c>
    </row>
    <row r="115" spans="1:8" ht="12.75">
      <c r="A115" t="s">
        <v>23</v>
      </c>
      <c r="C115" s="21">
        <f>H30</f>
        <v>3573654</v>
      </c>
      <c r="D115" s="21"/>
      <c r="E115" s="21">
        <f>H19</f>
        <v>8297</v>
      </c>
      <c r="F115" s="22">
        <f>C115/E115</f>
        <v>430.71640351934434</v>
      </c>
      <c r="G115" s="21">
        <f>H8</f>
        <v>16795</v>
      </c>
      <c r="H115" s="22">
        <f>C115/G115</f>
        <v>212.78082762727</v>
      </c>
    </row>
    <row r="116" spans="1:8" ht="12.75">
      <c r="A116" t="s">
        <v>34</v>
      </c>
      <c r="C116" s="21">
        <f>SUM(B30:G30)</f>
        <v>655785</v>
      </c>
      <c r="D116" s="21"/>
      <c r="E116" s="21">
        <f>SUM(B19:G19)</f>
        <v>1870</v>
      </c>
      <c r="F116" s="22">
        <f>C116/E116</f>
        <v>350.68716577540107</v>
      </c>
      <c r="G116" s="21">
        <f>SUM(B8:G8)</f>
        <v>2941</v>
      </c>
      <c r="H116" s="22">
        <f>C116/G116</f>
        <v>222.980278816729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532844</v>
      </c>
      <c r="D118" s="21"/>
      <c r="E118" s="21">
        <f>SUM(E119:E120)</f>
        <v>1107</v>
      </c>
      <c r="F118" s="22">
        <f>C118/E118</f>
        <v>481.3405600722674</v>
      </c>
      <c r="G118" s="21">
        <f>SUM(G119:G120)</f>
        <v>2480</v>
      </c>
      <c r="H118" s="22">
        <f>C118/G118</f>
        <v>214.85645161290321</v>
      </c>
    </row>
    <row r="119" spans="1:8" ht="12.75">
      <c r="A119" t="s">
        <v>23</v>
      </c>
      <c r="C119" s="21">
        <f>H31</f>
        <v>398568</v>
      </c>
      <c r="D119" s="21"/>
      <c r="E119" s="21">
        <f>H20</f>
        <v>819</v>
      </c>
      <c r="F119" s="22">
        <f>C119/E119</f>
        <v>486.65201465201466</v>
      </c>
      <c r="G119" s="21">
        <f>H9</f>
        <v>1867</v>
      </c>
      <c r="H119" s="22">
        <f>C119/G119</f>
        <v>213.48044991965722</v>
      </c>
    </row>
    <row r="120" spans="1:8" ht="12.75">
      <c r="A120" t="s">
        <v>34</v>
      </c>
      <c r="C120" s="21">
        <f>SUM(B31:G31)</f>
        <v>134276</v>
      </c>
      <c r="D120" s="21"/>
      <c r="E120" s="21">
        <f>SUM(B20:G20)</f>
        <v>288</v>
      </c>
      <c r="F120" s="22">
        <f>C120/E120</f>
        <v>466.2361111111111</v>
      </c>
      <c r="G120" s="21">
        <f>SUM(B9:G9)</f>
        <v>613</v>
      </c>
      <c r="H120" s="22">
        <f>C120/G120</f>
        <v>219.047308319739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82182</v>
      </c>
      <c r="D122" s="21"/>
      <c r="E122" s="21">
        <f>SUM(E123:E124)</f>
        <v>182</v>
      </c>
      <c r="F122" s="22">
        <f>C122/E122</f>
        <v>451.54945054945057</v>
      </c>
      <c r="G122" s="21">
        <f>SUM(G123:G124)</f>
        <v>374</v>
      </c>
      <c r="H122" s="22">
        <f>C122/G122</f>
        <v>219.7379679144385</v>
      </c>
    </row>
    <row r="123" spans="1:8" ht="12.75">
      <c r="A123" t="s">
        <v>23</v>
      </c>
      <c r="C123" s="21">
        <f>H32</f>
        <v>63791</v>
      </c>
      <c r="D123" s="21"/>
      <c r="E123" s="21">
        <f>H21</f>
        <v>138</v>
      </c>
      <c r="F123" s="22">
        <f>C123/E123</f>
        <v>462.2536231884058</v>
      </c>
      <c r="G123" s="21">
        <f>H10</f>
        <v>293</v>
      </c>
      <c r="H123" s="22">
        <f>C123/G123</f>
        <v>217.71672354948805</v>
      </c>
    </row>
    <row r="124" spans="1:8" ht="12.75">
      <c r="A124" t="s">
        <v>34</v>
      </c>
      <c r="C124" s="21">
        <f>SUM(B32:G32)</f>
        <v>18391</v>
      </c>
      <c r="D124" s="21"/>
      <c r="E124" s="21">
        <f>SUM(B21:G21)</f>
        <v>44</v>
      </c>
      <c r="F124" s="22">
        <f>C124/E124</f>
        <v>417.97727272727275</v>
      </c>
      <c r="G124" s="21">
        <f>SUM(B10:G10)</f>
        <v>81</v>
      </c>
      <c r="H124" s="22">
        <f>C124/G124</f>
        <v>227.0493827160494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8873078</v>
      </c>
      <c r="D130" s="21"/>
      <c r="E130" s="21">
        <f aca="true" t="shared" si="19" ref="E130:K130">SUM(E131:E134)</f>
        <v>4928846</v>
      </c>
      <c r="F130" s="21">
        <f t="shared" si="19"/>
        <v>2170842</v>
      </c>
      <c r="G130" s="21">
        <f t="shared" si="19"/>
        <v>309153</v>
      </c>
      <c r="H130" s="21">
        <f t="shared" si="19"/>
        <v>808452</v>
      </c>
      <c r="I130" s="21">
        <f t="shared" si="19"/>
        <v>655785</v>
      </c>
      <c r="J130" s="21">
        <f t="shared" si="19"/>
        <v>134276</v>
      </c>
      <c r="K130" s="21">
        <f t="shared" si="19"/>
        <v>18391</v>
      </c>
    </row>
    <row r="131" spans="1:11" ht="12.75">
      <c r="A131" t="s">
        <v>4</v>
      </c>
      <c r="C131" s="21">
        <f t="shared" si="18"/>
        <v>3363932</v>
      </c>
      <c r="D131" s="21"/>
      <c r="E131" s="21">
        <f>SUM(F27:G27)</f>
        <v>2112636</v>
      </c>
      <c r="F131" s="21">
        <f>SUM(F28:G28)</f>
        <v>649567</v>
      </c>
      <c r="G131" s="21">
        <f>SUM(F29:G29)</f>
        <v>122942</v>
      </c>
      <c r="H131" s="21">
        <f>SUM(I131:K131)</f>
        <v>253854</v>
      </c>
      <c r="I131" s="21">
        <f>SUM(F30:G30)</f>
        <v>224933</v>
      </c>
      <c r="J131" s="21">
        <f>SUM(F31:G31)</f>
        <v>24209</v>
      </c>
      <c r="K131" s="21">
        <f>SUM(F32:G32)</f>
        <v>4712</v>
      </c>
    </row>
    <row r="132" spans="1:11" ht="12.75">
      <c r="A132" t="s">
        <v>63</v>
      </c>
      <c r="C132" s="21">
        <f t="shared" si="18"/>
        <v>4170528</v>
      </c>
      <c r="D132" s="21"/>
      <c r="E132" s="21">
        <f>B27</f>
        <v>2025378</v>
      </c>
      <c r="F132" s="21">
        <f>B28</f>
        <v>1226363</v>
      </c>
      <c r="G132" s="21">
        <f>B29</f>
        <v>150201</v>
      </c>
      <c r="H132" s="21">
        <f>SUM(I132:K132)</f>
        <v>437875</v>
      </c>
      <c r="I132" s="21">
        <f>B30</f>
        <v>330711</v>
      </c>
      <c r="J132" s="21">
        <f>B31</f>
        <v>95199</v>
      </c>
      <c r="K132" s="21">
        <f>B32</f>
        <v>11965</v>
      </c>
    </row>
    <row r="133" spans="1:11" ht="12.75">
      <c r="A133" t="s">
        <v>62</v>
      </c>
      <c r="C133" s="21">
        <f t="shared" si="18"/>
        <v>20658</v>
      </c>
      <c r="D133" s="21"/>
      <c r="E133" s="21">
        <f>C27</f>
        <v>8309</v>
      </c>
      <c r="F133" s="21">
        <f>C28</f>
        <v>7513</v>
      </c>
      <c r="G133" s="21">
        <f>C29</f>
        <v>0</v>
      </c>
      <c r="H133" s="21">
        <f>SUM(I133:K133)</f>
        <v>3495</v>
      </c>
      <c r="I133" s="21">
        <f>C30</f>
        <v>1341</v>
      </c>
      <c r="J133" s="21">
        <f>C31</f>
        <v>2154</v>
      </c>
      <c r="K133" s="21">
        <f>C32</f>
        <v>0</v>
      </c>
    </row>
    <row r="134" spans="1:11" ht="12.75">
      <c r="A134" t="s">
        <v>2</v>
      </c>
      <c r="C134" s="21">
        <f t="shared" si="18"/>
        <v>1317960</v>
      </c>
      <c r="D134" s="21"/>
      <c r="E134" s="21">
        <f>E27</f>
        <v>782523</v>
      </c>
      <c r="F134" s="21">
        <f>E28</f>
        <v>287399</v>
      </c>
      <c r="G134" s="21">
        <f>E29</f>
        <v>36010</v>
      </c>
      <c r="H134" s="21">
        <f>SUM(I134:K134)</f>
        <v>113228</v>
      </c>
      <c r="I134" s="21">
        <f>E30</f>
        <v>98800</v>
      </c>
      <c r="J134" s="21">
        <f>E31</f>
        <v>12714</v>
      </c>
      <c r="K134" s="21">
        <f>E32</f>
        <v>1714</v>
      </c>
    </row>
    <row r="135" spans="1:11" ht="12.75">
      <c r="A135" t="s">
        <v>61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3363932</v>
      </c>
      <c r="E141" s="22">
        <f>B141/C66</f>
        <v>235.305819809737</v>
      </c>
      <c r="G141" s="22">
        <f>B141/C67</f>
        <v>218.3662447257384</v>
      </c>
    </row>
    <row r="142" spans="1:7" ht="12.75">
      <c r="A142" t="s">
        <v>63</v>
      </c>
      <c r="B142" s="21">
        <f>C132</f>
        <v>4170528</v>
      </c>
      <c r="E142" s="22">
        <f>B142/C71</f>
        <v>755.1200434546442</v>
      </c>
      <c r="G142" s="22">
        <f>B142/C72</f>
        <v>233.78709568922025</v>
      </c>
    </row>
    <row r="143" spans="1:7" ht="12.75">
      <c r="A143" t="s">
        <v>62</v>
      </c>
      <c r="B143" s="21">
        <f>C133</f>
        <v>20658</v>
      </c>
      <c r="E143" s="22">
        <f>B143/C76</f>
        <v>983.7142857142857</v>
      </c>
      <c r="G143" s="22">
        <f>B143/C77</f>
        <v>258.225</v>
      </c>
    </row>
    <row r="144" spans="1:7" ht="12.75">
      <c r="A144" t="s">
        <v>2</v>
      </c>
      <c r="B144" s="21">
        <f>C134</f>
        <v>1317960</v>
      </c>
      <c r="E144" s="22">
        <f>B144/C81</f>
        <v>317.04594659610297</v>
      </c>
      <c r="G144" s="22">
        <f>B144/C82</f>
        <v>312.3868215216876</v>
      </c>
    </row>
    <row r="145" spans="1:7" ht="12.75">
      <c r="A145" t="s">
        <v>61</v>
      </c>
      <c r="B145" s="21">
        <f>C135</f>
        <v>0</v>
      </c>
      <c r="E145" s="27" t="e">
        <f>B145/C86</f>
        <v>#DIV/0!</v>
      </c>
      <c r="G145" s="27" t="e">
        <f>B145/C87</f>
        <v>#DIV/0!</v>
      </c>
    </row>
  </sheetData>
  <sheetProtection selectLockedCells="1" selectUnlockedCells="1"/>
  <printOptions horizontalCentered="1" verticalCentered="1"/>
  <pageMargins left="0.5" right="0.5" top="1" bottom="0.7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4">
      <selection activeCell="B33" sqref="B33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10" ht="12.75">
      <c r="A5" s="4" t="s">
        <v>7</v>
      </c>
      <c r="B5" s="25">
        <v>9589</v>
      </c>
      <c r="C5" s="25">
        <v>42</v>
      </c>
      <c r="D5" s="25">
        <v>0</v>
      </c>
      <c r="E5" s="25">
        <v>2740</v>
      </c>
      <c r="F5" s="25">
        <v>9956</v>
      </c>
      <c r="G5" s="25">
        <v>363</v>
      </c>
      <c r="H5" s="25">
        <v>84547</v>
      </c>
      <c r="I5" s="20">
        <f aca="true" t="shared" si="0" ref="I5:I11">SUM(B5:H5)</f>
        <v>107237</v>
      </c>
      <c r="J5" s="20"/>
    </row>
    <row r="6" spans="1:9" ht="12.75">
      <c r="A6" s="4" t="s">
        <v>8</v>
      </c>
      <c r="B6" s="25">
        <v>5670</v>
      </c>
      <c r="C6" s="25">
        <v>18</v>
      </c>
      <c r="D6" s="25">
        <v>0</v>
      </c>
      <c r="E6" s="25">
        <v>1018</v>
      </c>
      <c r="F6" s="25">
        <v>3222</v>
      </c>
      <c r="G6" s="25">
        <v>61</v>
      </c>
      <c r="H6" s="25">
        <v>36285</v>
      </c>
      <c r="I6" s="20">
        <f t="shared" si="0"/>
        <v>46274</v>
      </c>
    </row>
    <row r="7" spans="1:9" ht="12.75">
      <c r="A7" s="4" t="s">
        <v>9</v>
      </c>
      <c r="B7" s="25">
        <v>730</v>
      </c>
      <c r="C7" s="25">
        <v>8</v>
      </c>
      <c r="D7" s="25">
        <v>0</v>
      </c>
      <c r="E7" s="25">
        <v>136</v>
      </c>
      <c r="F7" s="25">
        <v>600</v>
      </c>
      <c r="G7" s="25">
        <v>16</v>
      </c>
      <c r="H7" s="25">
        <v>8496</v>
      </c>
      <c r="I7" s="20">
        <f t="shared" si="0"/>
        <v>9986</v>
      </c>
    </row>
    <row r="8" spans="1:9" ht="12.75">
      <c r="A8" s="4" t="s">
        <v>10</v>
      </c>
      <c r="B8" s="25">
        <v>1450</v>
      </c>
      <c r="C8" s="25">
        <v>0</v>
      </c>
      <c r="D8" s="25">
        <v>0</v>
      </c>
      <c r="E8" s="25">
        <v>362</v>
      </c>
      <c r="F8" s="25">
        <v>1046</v>
      </c>
      <c r="G8" s="25">
        <v>31</v>
      </c>
      <c r="H8" s="25">
        <v>17046</v>
      </c>
      <c r="I8" s="20">
        <f t="shared" si="0"/>
        <v>19935</v>
      </c>
    </row>
    <row r="9" spans="1:9" ht="12.75">
      <c r="A9" s="4" t="s">
        <v>11</v>
      </c>
      <c r="B9" s="25">
        <v>404</v>
      </c>
      <c r="C9" s="25">
        <v>8</v>
      </c>
      <c r="D9" s="25">
        <v>0</v>
      </c>
      <c r="E9" s="25">
        <v>46</v>
      </c>
      <c r="F9" s="25">
        <v>129</v>
      </c>
      <c r="G9" s="25">
        <v>3</v>
      </c>
      <c r="H9" s="25">
        <v>1947</v>
      </c>
      <c r="I9" s="20">
        <f t="shared" si="0"/>
        <v>2537</v>
      </c>
    </row>
    <row r="10" spans="1:9" ht="12.75">
      <c r="A10" s="4" t="s">
        <v>12</v>
      </c>
      <c r="B10" s="25">
        <v>56</v>
      </c>
      <c r="C10" s="25">
        <v>3</v>
      </c>
      <c r="D10" s="25">
        <v>0</v>
      </c>
      <c r="E10" s="25">
        <v>7</v>
      </c>
      <c r="F10" s="25">
        <v>23</v>
      </c>
      <c r="G10" s="25">
        <v>1</v>
      </c>
      <c r="H10" s="25">
        <v>271</v>
      </c>
      <c r="I10" s="20">
        <f t="shared" si="0"/>
        <v>361</v>
      </c>
    </row>
    <row r="11" spans="1:9" ht="12.75">
      <c r="A11" s="4" t="s">
        <v>13</v>
      </c>
      <c r="B11" s="20">
        <f>SUM((B8:B10))</f>
        <v>1910</v>
      </c>
      <c r="C11" s="20">
        <f aca="true" t="shared" si="1" ref="C11:H11">SUM(C8:C10)</f>
        <v>11</v>
      </c>
      <c r="D11" s="20">
        <f t="shared" si="1"/>
        <v>0</v>
      </c>
      <c r="E11" s="20">
        <f t="shared" si="1"/>
        <v>415</v>
      </c>
      <c r="F11" s="20">
        <f t="shared" si="1"/>
        <v>1198</v>
      </c>
      <c r="G11" s="20">
        <f t="shared" si="1"/>
        <v>35</v>
      </c>
      <c r="H11" s="20">
        <f t="shared" si="1"/>
        <v>19264</v>
      </c>
      <c r="I11" s="20">
        <f t="shared" si="0"/>
        <v>22833</v>
      </c>
    </row>
    <row r="12" spans="1:9" ht="12.75">
      <c r="A12" s="4" t="s">
        <v>14</v>
      </c>
      <c r="B12" s="20">
        <f aca="true" t="shared" si="2" ref="B12:I12">SUM(B5+B6+B7+B11)</f>
        <v>17899</v>
      </c>
      <c r="C12" s="20">
        <f t="shared" si="2"/>
        <v>79</v>
      </c>
      <c r="D12" s="20">
        <f t="shared" si="2"/>
        <v>0</v>
      </c>
      <c r="E12" s="20">
        <f t="shared" si="2"/>
        <v>4309</v>
      </c>
      <c r="F12" s="20">
        <f t="shared" si="2"/>
        <v>14976</v>
      </c>
      <c r="G12" s="20">
        <f t="shared" si="2"/>
        <v>475</v>
      </c>
      <c r="H12" s="20">
        <f t="shared" si="2"/>
        <v>148592</v>
      </c>
      <c r="I12" s="20">
        <f t="shared" si="2"/>
        <v>186330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2987</v>
      </c>
      <c r="C16" s="25">
        <v>15</v>
      </c>
      <c r="D16" s="25">
        <v>0</v>
      </c>
      <c r="E16" s="25">
        <v>2698</v>
      </c>
      <c r="F16" s="25">
        <v>9112</v>
      </c>
      <c r="G16" s="25">
        <v>316</v>
      </c>
      <c r="H16" s="25">
        <v>38354</v>
      </c>
      <c r="I16" s="20">
        <f aca="true" t="shared" si="3" ref="I16:I22">SUM(B16:H16)</f>
        <v>53482</v>
      </c>
    </row>
    <row r="17" spans="1:9" ht="12.75">
      <c r="A17" s="4" t="s">
        <v>8</v>
      </c>
      <c r="B17" s="25">
        <v>1718</v>
      </c>
      <c r="C17" s="25">
        <v>6</v>
      </c>
      <c r="D17" s="25">
        <v>0</v>
      </c>
      <c r="E17" s="25">
        <v>999</v>
      </c>
      <c r="F17" s="25">
        <v>3086</v>
      </c>
      <c r="G17" s="25">
        <v>52</v>
      </c>
      <c r="H17" s="25">
        <v>17842</v>
      </c>
      <c r="I17" s="20">
        <f t="shared" si="3"/>
        <v>23703</v>
      </c>
    </row>
    <row r="18" spans="1:9" ht="12.75">
      <c r="A18" s="4" t="s">
        <v>9</v>
      </c>
      <c r="B18" s="25">
        <v>229</v>
      </c>
      <c r="C18" s="25">
        <v>2</v>
      </c>
      <c r="D18" s="25">
        <v>0</v>
      </c>
      <c r="E18" s="25">
        <v>136</v>
      </c>
      <c r="F18" s="25">
        <v>572</v>
      </c>
      <c r="G18" s="25">
        <v>15</v>
      </c>
      <c r="H18" s="25">
        <v>4203</v>
      </c>
      <c r="I18" s="20">
        <f t="shared" si="3"/>
        <v>5157</v>
      </c>
    </row>
    <row r="19" spans="1:9" ht="12.75">
      <c r="A19" s="4" t="s">
        <v>10</v>
      </c>
      <c r="B19" s="25">
        <v>474</v>
      </c>
      <c r="C19" s="25">
        <v>0</v>
      </c>
      <c r="D19" s="25">
        <v>0</v>
      </c>
      <c r="E19" s="25">
        <v>359</v>
      </c>
      <c r="F19" s="25">
        <v>1002</v>
      </c>
      <c r="G19" s="25">
        <v>29</v>
      </c>
      <c r="H19" s="25">
        <v>8395</v>
      </c>
      <c r="I19" s="20">
        <f t="shared" si="3"/>
        <v>10259</v>
      </c>
    </row>
    <row r="20" spans="1:9" ht="12.75">
      <c r="A20" s="4" t="s">
        <v>11</v>
      </c>
      <c r="B20" s="25">
        <v>116</v>
      </c>
      <c r="C20" s="25">
        <v>2</v>
      </c>
      <c r="D20" s="25">
        <v>0</v>
      </c>
      <c r="E20" s="25">
        <v>45</v>
      </c>
      <c r="F20" s="25">
        <v>117</v>
      </c>
      <c r="G20" s="25">
        <v>3</v>
      </c>
      <c r="H20" s="25">
        <v>859</v>
      </c>
      <c r="I20" s="20">
        <f t="shared" si="3"/>
        <v>1142</v>
      </c>
    </row>
    <row r="21" spans="1:9" ht="12.75">
      <c r="A21" s="4" t="s">
        <v>12</v>
      </c>
      <c r="B21" s="25">
        <v>17</v>
      </c>
      <c r="C21" s="25">
        <v>1</v>
      </c>
      <c r="D21" s="25">
        <v>0</v>
      </c>
      <c r="E21" s="25">
        <v>7</v>
      </c>
      <c r="F21" s="25">
        <v>22</v>
      </c>
      <c r="G21" s="25">
        <v>1</v>
      </c>
      <c r="H21" s="25">
        <v>128</v>
      </c>
      <c r="I21" s="20">
        <f t="shared" si="3"/>
        <v>176</v>
      </c>
    </row>
    <row r="22" spans="1:9" ht="12.75">
      <c r="A22" s="4" t="s">
        <v>13</v>
      </c>
      <c r="B22" s="20">
        <f aca="true" t="shared" si="4" ref="B22:H22">SUM(B19:B21)</f>
        <v>607</v>
      </c>
      <c r="C22" s="20">
        <f t="shared" si="4"/>
        <v>3</v>
      </c>
      <c r="D22" s="20">
        <f t="shared" si="4"/>
        <v>0</v>
      </c>
      <c r="E22" s="20">
        <f t="shared" si="4"/>
        <v>411</v>
      </c>
      <c r="F22" s="20">
        <f t="shared" si="4"/>
        <v>1141</v>
      </c>
      <c r="G22" s="20">
        <f t="shared" si="4"/>
        <v>33</v>
      </c>
      <c r="H22" s="20">
        <f t="shared" si="4"/>
        <v>9382</v>
      </c>
      <c r="I22" s="20">
        <f t="shared" si="3"/>
        <v>11577</v>
      </c>
    </row>
    <row r="23" spans="1:9" ht="12.75">
      <c r="A23" s="4" t="s">
        <v>14</v>
      </c>
      <c r="B23" s="20">
        <f aca="true" t="shared" si="5" ref="B23:I23">SUM(B16+B17+B18+B22)</f>
        <v>5541</v>
      </c>
      <c r="C23" s="20">
        <f t="shared" si="5"/>
        <v>26</v>
      </c>
      <c r="D23" s="20">
        <f t="shared" si="5"/>
        <v>0</v>
      </c>
      <c r="E23" s="20">
        <f t="shared" si="5"/>
        <v>4244</v>
      </c>
      <c r="F23" s="20">
        <f t="shared" si="5"/>
        <v>13911</v>
      </c>
      <c r="G23" s="20">
        <f t="shared" si="5"/>
        <v>416</v>
      </c>
      <c r="H23" s="20">
        <f t="shared" si="5"/>
        <v>69781</v>
      </c>
      <c r="I23" s="20">
        <f t="shared" si="5"/>
        <v>93919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2115982</v>
      </c>
      <c r="C27" s="25">
        <v>11980</v>
      </c>
      <c r="D27" s="25">
        <v>0</v>
      </c>
      <c r="E27" s="25">
        <v>808947</v>
      </c>
      <c r="F27" s="25">
        <v>2081897</v>
      </c>
      <c r="G27" s="25">
        <v>106767</v>
      </c>
      <c r="H27" s="25">
        <v>18255029</v>
      </c>
      <c r="I27" s="20">
        <f aca="true" t="shared" si="6" ref="I27:I32">SUM(B27:H27)</f>
        <v>23380602</v>
      </c>
    </row>
    <row r="28" spans="1:9" ht="12.75">
      <c r="A28" s="4" t="s">
        <v>8</v>
      </c>
      <c r="B28" s="25">
        <v>1256872</v>
      </c>
      <c r="C28" s="25">
        <v>4654</v>
      </c>
      <c r="D28" s="25">
        <v>0</v>
      </c>
      <c r="E28" s="25">
        <v>299566</v>
      </c>
      <c r="F28" s="25">
        <v>660150</v>
      </c>
      <c r="G28" s="25">
        <v>17154</v>
      </c>
      <c r="H28" s="25">
        <v>8089563</v>
      </c>
      <c r="I28" s="20">
        <f t="shared" si="6"/>
        <v>10327959</v>
      </c>
    </row>
    <row r="29" spans="1:9" ht="12.75">
      <c r="A29" s="4" t="s">
        <v>9</v>
      </c>
      <c r="B29" s="25">
        <v>158589</v>
      </c>
      <c r="C29" s="25">
        <v>1833</v>
      </c>
      <c r="D29" s="25">
        <v>0</v>
      </c>
      <c r="E29" s="25">
        <v>40258</v>
      </c>
      <c r="F29" s="25">
        <v>123932</v>
      </c>
      <c r="G29" s="25">
        <v>4706</v>
      </c>
      <c r="H29" s="25">
        <v>1812565</v>
      </c>
      <c r="I29" s="20">
        <f t="shared" si="6"/>
        <v>2141883</v>
      </c>
    </row>
    <row r="30" spans="1:9" ht="12.75">
      <c r="A30" s="4" t="s">
        <v>10</v>
      </c>
      <c r="B30" s="25">
        <v>326233</v>
      </c>
      <c r="C30" s="25">
        <v>0</v>
      </c>
      <c r="D30" s="25">
        <v>0</v>
      </c>
      <c r="E30" s="25">
        <v>106388</v>
      </c>
      <c r="F30" s="25">
        <v>221399</v>
      </c>
      <c r="G30" s="25">
        <v>9426</v>
      </c>
      <c r="H30" s="25">
        <v>3722118</v>
      </c>
      <c r="I30" s="20">
        <f t="shared" si="6"/>
        <v>4385564</v>
      </c>
    </row>
    <row r="31" spans="1:9" ht="12.75">
      <c r="A31" s="4" t="s">
        <v>11</v>
      </c>
      <c r="B31" s="25">
        <v>90949</v>
      </c>
      <c r="C31" s="25">
        <v>2077</v>
      </c>
      <c r="D31" s="25">
        <v>0</v>
      </c>
      <c r="E31" s="25">
        <v>13422</v>
      </c>
      <c r="F31" s="25">
        <v>25270</v>
      </c>
      <c r="G31" s="25">
        <v>957</v>
      </c>
      <c r="H31" s="25">
        <v>427052</v>
      </c>
      <c r="I31" s="20">
        <f t="shared" si="6"/>
        <v>559727</v>
      </c>
    </row>
    <row r="32" spans="1:9" ht="12.75">
      <c r="A32" s="4" t="s">
        <v>12</v>
      </c>
      <c r="B32" s="25">
        <v>13452</v>
      </c>
      <c r="C32" s="25">
        <v>421</v>
      </c>
      <c r="D32" s="25">
        <v>0</v>
      </c>
      <c r="E32" s="25">
        <v>2002</v>
      </c>
      <c r="F32" s="25">
        <v>4606</v>
      </c>
      <c r="G32" s="25">
        <v>286</v>
      </c>
      <c r="H32" s="25">
        <v>57637</v>
      </c>
      <c r="I32" s="20">
        <f t="shared" si="6"/>
        <v>78404</v>
      </c>
    </row>
    <row r="33" spans="1:9" ht="12.75">
      <c r="A33" s="4" t="s">
        <v>13</v>
      </c>
      <c r="B33" s="20">
        <f aca="true" t="shared" si="7" ref="B33:I33">SUM(B30:B32)</f>
        <v>430634</v>
      </c>
      <c r="C33" s="20">
        <f t="shared" si="7"/>
        <v>2498</v>
      </c>
      <c r="D33" s="20">
        <f t="shared" si="7"/>
        <v>0</v>
      </c>
      <c r="E33" s="20">
        <f t="shared" si="7"/>
        <v>121812</v>
      </c>
      <c r="F33" s="20">
        <f t="shared" si="7"/>
        <v>251275</v>
      </c>
      <c r="G33" s="20">
        <f t="shared" si="7"/>
        <v>10669</v>
      </c>
      <c r="H33" s="20">
        <f t="shared" si="7"/>
        <v>4206807</v>
      </c>
      <c r="I33" s="20">
        <f t="shared" si="7"/>
        <v>5023695</v>
      </c>
    </row>
    <row r="34" spans="1:9" ht="12.75">
      <c r="A34" s="4" t="s">
        <v>14</v>
      </c>
      <c r="B34" s="20">
        <f aca="true" t="shared" si="8" ref="B34:I34">SUM(B27+B28+B29+B33)</f>
        <v>3962077</v>
      </c>
      <c r="C34" s="20">
        <f t="shared" si="8"/>
        <v>20965</v>
      </c>
      <c r="D34" s="20">
        <f t="shared" si="8"/>
        <v>0</v>
      </c>
      <c r="E34" s="20">
        <f t="shared" si="8"/>
        <v>1270583</v>
      </c>
      <c r="F34" s="20">
        <f t="shared" si="8"/>
        <v>3117254</v>
      </c>
      <c r="G34" s="20">
        <f t="shared" si="8"/>
        <v>139296</v>
      </c>
      <c r="H34" s="20">
        <f t="shared" si="8"/>
        <v>32363964</v>
      </c>
      <c r="I34" s="20">
        <f t="shared" si="8"/>
        <v>40874139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93919</v>
      </c>
      <c r="D42" s="21">
        <f>I16</f>
        <v>53482</v>
      </c>
      <c r="E42" s="21">
        <f>I17</f>
        <v>23703</v>
      </c>
      <c r="F42" s="21">
        <f>I18</f>
        <v>5157</v>
      </c>
      <c r="G42" s="21">
        <f>I22</f>
        <v>11577</v>
      </c>
      <c r="H42" s="21">
        <f>I19</f>
        <v>10259</v>
      </c>
      <c r="I42" s="21">
        <f>I20</f>
        <v>1142</v>
      </c>
      <c r="J42" s="21">
        <f>I21</f>
        <v>176</v>
      </c>
      <c r="K42" s="21"/>
    </row>
    <row r="43" spans="1:11" ht="12.75">
      <c r="A43" t="s">
        <v>21</v>
      </c>
      <c r="C43" s="21">
        <f>SUM(D43:G43)</f>
        <v>186330</v>
      </c>
      <c r="D43" s="21">
        <f>I5</f>
        <v>107237</v>
      </c>
      <c r="E43" s="21">
        <f>I6</f>
        <v>46274</v>
      </c>
      <c r="F43" s="21">
        <f>I7</f>
        <v>9986</v>
      </c>
      <c r="G43" s="21">
        <f>I11</f>
        <v>22833</v>
      </c>
      <c r="H43" s="21">
        <f>I8</f>
        <v>19935</v>
      </c>
      <c r="I43" s="21">
        <f>I9</f>
        <v>2537</v>
      </c>
      <c r="J43" s="21">
        <f>I10</f>
        <v>361</v>
      </c>
      <c r="K43" s="21"/>
    </row>
    <row r="44" spans="1:11" ht="12.75">
      <c r="A44" t="s">
        <v>22</v>
      </c>
      <c r="C44" s="22">
        <f aca="true" t="shared" si="9" ref="C44:J44">C43/C42</f>
        <v>1.983943610983933</v>
      </c>
      <c r="D44" s="22">
        <f t="shared" si="9"/>
        <v>2.005104521147302</v>
      </c>
      <c r="E44" s="22">
        <f t="shared" si="9"/>
        <v>1.952242332194237</v>
      </c>
      <c r="F44" s="22">
        <f t="shared" si="9"/>
        <v>1.9363971301144076</v>
      </c>
      <c r="G44" s="22">
        <f t="shared" si="9"/>
        <v>1.9722726094843224</v>
      </c>
      <c r="H44" s="22">
        <f t="shared" si="9"/>
        <v>1.9431718491081003</v>
      </c>
      <c r="I44" s="22">
        <f t="shared" si="9"/>
        <v>2.2215411558669</v>
      </c>
      <c r="J44" s="22">
        <f t="shared" si="9"/>
        <v>2.0511363636363638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69781</v>
      </c>
      <c r="D47" s="21">
        <f>H16</f>
        <v>38354</v>
      </c>
      <c r="E47" s="21">
        <f>H17</f>
        <v>17842</v>
      </c>
      <c r="F47" s="21">
        <f>H18</f>
        <v>4203</v>
      </c>
      <c r="G47" s="21">
        <f>H22</f>
        <v>9382</v>
      </c>
      <c r="H47" s="21">
        <f>H19</f>
        <v>8395</v>
      </c>
      <c r="I47" s="21">
        <f>H20</f>
        <v>859</v>
      </c>
      <c r="J47" s="21">
        <f>H21</f>
        <v>128</v>
      </c>
      <c r="K47" s="21"/>
    </row>
    <row r="48" spans="1:11" ht="12.75">
      <c r="A48" t="s">
        <v>21</v>
      </c>
      <c r="C48" s="21">
        <f>SUM(D48:G48)</f>
        <v>148592</v>
      </c>
      <c r="D48" s="21">
        <f>H5</f>
        <v>84547</v>
      </c>
      <c r="E48" s="21">
        <f>H6</f>
        <v>36285</v>
      </c>
      <c r="F48" s="21">
        <f>H7</f>
        <v>8496</v>
      </c>
      <c r="G48" s="21">
        <f>H11</f>
        <v>19264</v>
      </c>
      <c r="H48" s="21">
        <f>H8</f>
        <v>17046</v>
      </c>
      <c r="I48" s="21">
        <f>H9</f>
        <v>1947</v>
      </c>
      <c r="J48" s="21">
        <f>H10</f>
        <v>271</v>
      </c>
      <c r="K48" s="21"/>
    </row>
    <row r="49" spans="1:11" ht="12.75">
      <c r="A49" t="s">
        <v>22</v>
      </c>
      <c r="C49" s="22">
        <f aca="true" t="shared" si="10" ref="C49:J49">C48/C47</f>
        <v>2.1294048523236984</v>
      </c>
      <c r="D49" s="22">
        <f t="shared" si="10"/>
        <v>2.204385461751056</v>
      </c>
      <c r="E49" s="22">
        <f t="shared" si="10"/>
        <v>2.033684564510705</v>
      </c>
      <c r="F49" s="22">
        <f t="shared" si="10"/>
        <v>2.0214132762312635</v>
      </c>
      <c r="G49" s="22">
        <f t="shared" si="10"/>
        <v>2.0532935408228523</v>
      </c>
      <c r="H49" s="22">
        <f t="shared" si="10"/>
        <v>2.0304943418701606</v>
      </c>
      <c r="I49" s="22">
        <f t="shared" si="10"/>
        <v>2.2665890570430736</v>
      </c>
      <c r="J49" s="22">
        <f t="shared" si="10"/>
        <v>2.1171875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24138</v>
      </c>
      <c r="D52" s="21">
        <f>SUM(B16:G16)</f>
        <v>15128</v>
      </c>
      <c r="E52" s="21">
        <f>SUM(B17:G17)</f>
        <v>5861</v>
      </c>
      <c r="F52" s="21">
        <f>SUM(B18:G18)</f>
        <v>954</v>
      </c>
      <c r="G52" s="21">
        <f>SUM(H52:J52)</f>
        <v>2195</v>
      </c>
      <c r="H52" s="21">
        <f>SUM(B19:G19)</f>
        <v>1864</v>
      </c>
      <c r="I52" s="21">
        <f>SUM(B20:G20)</f>
        <v>283</v>
      </c>
      <c r="J52" s="21">
        <f>SUM(B21:G21)</f>
        <v>48</v>
      </c>
      <c r="K52" s="21"/>
    </row>
    <row r="53" spans="1:11" ht="12.75">
      <c r="A53" t="s">
        <v>21</v>
      </c>
      <c r="C53" s="21">
        <f>SUM(B12:G12)</f>
        <v>37738</v>
      </c>
      <c r="D53" s="21">
        <f>SUM(B5:G5)</f>
        <v>22690</v>
      </c>
      <c r="E53" s="21">
        <f>SUM(B6:G6)</f>
        <v>9989</v>
      </c>
      <c r="F53" s="21">
        <f>SUM(B7:G7)</f>
        <v>1490</v>
      </c>
      <c r="G53" s="21">
        <f>SUM(H53:J53)</f>
        <v>3569</v>
      </c>
      <c r="H53" s="21">
        <f>SUM(B8:G8)</f>
        <v>2889</v>
      </c>
      <c r="I53" s="21">
        <f>SUM(B9:G9)</f>
        <v>590</v>
      </c>
      <c r="J53" s="21">
        <f>SUM(B10:G10)</f>
        <v>90</v>
      </c>
      <c r="K53" s="21"/>
    </row>
    <row r="54" spans="1:11" ht="12.75">
      <c r="A54" t="s">
        <v>22</v>
      </c>
      <c r="C54" s="22">
        <f aca="true" t="shared" si="11" ref="C54:J54">C53/C52</f>
        <v>1.5634269616372525</v>
      </c>
      <c r="D54" s="22">
        <f t="shared" si="11"/>
        <v>1.499867794817557</v>
      </c>
      <c r="E54" s="22">
        <f t="shared" si="11"/>
        <v>1.7043166695103225</v>
      </c>
      <c r="F54" s="22">
        <f t="shared" si="11"/>
        <v>1.5618448637316562</v>
      </c>
      <c r="G54" s="22">
        <f t="shared" si="11"/>
        <v>1.6259681093394078</v>
      </c>
      <c r="H54" s="22">
        <f t="shared" si="11"/>
        <v>1.5498927038626609</v>
      </c>
      <c r="I54" s="22">
        <f t="shared" si="11"/>
        <v>2.0848056537102475</v>
      </c>
      <c r="J54" s="22">
        <f t="shared" si="11"/>
        <v>1.875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24138</v>
      </c>
      <c r="D61" s="21">
        <f>SUM(B16:G16)</f>
        <v>15128</v>
      </c>
      <c r="E61" s="21">
        <f>SUM(B17:G17)</f>
        <v>5861</v>
      </c>
      <c r="F61" s="21">
        <f>SUM(B18:G18)</f>
        <v>954</v>
      </c>
      <c r="G61" s="21">
        <f>SUM(H61:J61)</f>
        <v>2195</v>
      </c>
      <c r="H61" s="21">
        <f>SUM(B19:G19)</f>
        <v>1864</v>
      </c>
      <c r="I61" s="21">
        <f>SUM(B20:G20)</f>
        <v>283</v>
      </c>
      <c r="J61" s="21">
        <f>SUM(B21:G21)</f>
        <v>48</v>
      </c>
      <c r="K61" s="21"/>
    </row>
    <row r="62" spans="1:11" ht="12.75">
      <c r="A62" t="s">
        <v>21</v>
      </c>
      <c r="C62" s="21">
        <f>SUM(B12:G12)</f>
        <v>37738</v>
      </c>
      <c r="D62" s="21">
        <f>SUM(B5:G5)</f>
        <v>22690</v>
      </c>
      <c r="E62" s="21">
        <f>SUM(B6:G6)</f>
        <v>9989</v>
      </c>
      <c r="F62" s="21">
        <f>SUM(B7:G7)</f>
        <v>1490</v>
      </c>
      <c r="G62" s="21">
        <f>SUM(H62:J62)</f>
        <v>3569</v>
      </c>
      <c r="H62" s="21">
        <f>SUM(B8:G8)</f>
        <v>2889</v>
      </c>
      <c r="I62" s="21">
        <f>SUM(B9:G9)</f>
        <v>590</v>
      </c>
      <c r="J62" s="21">
        <f>SUM(B10:G10)</f>
        <v>90</v>
      </c>
      <c r="K62" s="21"/>
    </row>
    <row r="63" spans="1:11" ht="12.75">
      <c r="A63" t="s">
        <v>22</v>
      </c>
      <c r="C63" s="22">
        <f aca="true" t="shared" si="12" ref="C63:J63">C62/C61</f>
        <v>1.5634269616372525</v>
      </c>
      <c r="D63" s="22">
        <f t="shared" si="12"/>
        <v>1.499867794817557</v>
      </c>
      <c r="E63" s="22">
        <f t="shared" si="12"/>
        <v>1.7043166695103225</v>
      </c>
      <c r="F63" s="22">
        <f t="shared" si="12"/>
        <v>1.5618448637316562</v>
      </c>
      <c r="G63" s="22">
        <f t="shared" si="12"/>
        <v>1.6259681093394078</v>
      </c>
      <c r="H63" s="22">
        <f t="shared" si="12"/>
        <v>1.5498927038626609</v>
      </c>
      <c r="I63" s="22">
        <f t="shared" si="12"/>
        <v>2.0848056537102475</v>
      </c>
      <c r="J63" s="22">
        <f t="shared" si="12"/>
        <v>1.875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14327</v>
      </c>
      <c r="D66" s="21">
        <f>SUM(F16:G16)</f>
        <v>9428</v>
      </c>
      <c r="E66" s="21">
        <f>SUM(F17:G17)</f>
        <v>3138</v>
      </c>
      <c r="F66" s="21">
        <f>SUM(F18:G18)</f>
        <v>587</v>
      </c>
      <c r="G66" s="21">
        <f>SUM(H66:J66)</f>
        <v>1174</v>
      </c>
      <c r="H66" s="21">
        <f>SUM(F19:G19)</f>
        <v>1031</v>
      </c>
      <c r="I66" s="21">
        <f>SUM(F20:G20)</f>
        <v>120</v>
      </c>
      <c r="J66" s="21">
        <f>SUM(F21:G21)</f>
        <v>23</v>
      </c>
      <c r="K66" s="21"/>
    </row>
    <row r="67" spans="1:11" ht="12.75">
      <c r="A67" t="s">
        <v>21</v>
      </c>
      <c r="C67" s="21">
        <f>SUM(F12:G12)</f>
        <v>15451</v>
      </c>
      <c r="D67" s="21">
        <f>SUM(F5:G5)</f>
        <v>10319</v>
      </c>
      <c r="E67" s="21">
        <f>SUM(F6:G6)</f>
        <v>3283</v>
      </c>
      <c r="F67" s="21">
        <f>SUM(F7:G7)</f>
        <v>616</v>
      </c>
      <c r="G67" s="21">
        <f>SUM(H67:J67)</f>
        <v>1233</v>
      </c>
      <c r="H67" s="21">
        <f>SUM(F8:G8)</f>
        <v>1077</v>
      </c>
      <c r="I67" s="21">
        <f>SUM(F9:G9)</f>
        <v>132</v>
      </c>
      <c r="J67" s="21">
        <f>SUM(F10:G10)</f>
        <v>24</v>
      </c>
      <c r="K67" s="21"/>
    </row>
    <row r="68" spans="1:11" ht="12.75">
      <c r="A68" t="s">
        <v>22</v>
      </c>
      <c r="C68" s="22">
        <f aca="true" t="shared" si="13" ref="C68:J68">C67/C66</f>
        <v>1.0784532700495568</v>
      </c>
      <c r="D68" s="22">
        <f t="shared" si="13"/>
        <v>1.0945057276198558</v>
      </c>
      <c r="E68" s="22">
        <f t="shared" si="13"/>
        <v>1.0462077756532824</v>
      </c>
      <c r="F68" s="22">
        <f t="shared" si="13"/>
        <v>1.049403747870528</v>
      </c>
      <c r="G68" s="22">
        <f t="shared" si="13"/>
        <v>1.0502555366269166</v>
      </c>
      <c r="H68" s="22">
        <f t="shared" si="13"/>
        <v>1.0446168768186226</v>
      </c>
      <c r="I68" s="22">
        <f t="shared" si="13"/>
        <v>1.1</v>
      </c>
      <c r="J68" s="22">
        <f t="shared" si="13"/>
        <v>1.0434782608695652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5541</v>
      </c>
      <c r="D71" s="21">
        <f>B16</f>
        <v>2987</v>
      </c>
      <c r="E71" s="21">
        <f>B17</f>
        <v>1718</v>
      </c>
      <c r="F71" s="21">
        <f>B18</f>
        <v>229</v>
      </c>
      <c r="G71" s="21">
        <f>SUM(H71:J71)</f>
        <v>607</v>
      </c>
      <c r="H71" s="21">
        <f>B19</f>
        <v>474</v>
      </c>
      <c r="I71" s="21">
        <f>B20</f>
        <v>116</v>
      </c>
      <c r="J71" s="21">
        <f>B21</f>
        <v>17</v>
      </c>
      <c r="K71" s="21"/>
    </row>
    <row r="72" spans="1:11" ht="12.75">
      <c r="A72" t="s">
        <v>21</v>
      </c>
      <c r="C72" s="21">
        <f>B12</f>
        <v>17899</v>
      </c>
      <c r="D72" s="21">
        <f>B5</f>
        <v>9589</v>
      </c>
      <c r="E72" s="21">
        <f>B6</f>
        <v>5670</v>
      </c>
      <c r="F72" s="21">
        <f>B7</f>
        <v>730</v>
      </c>
      <c r="G72" s="21">
        <f>SUM(H72:J72)</f>
        <v>1910</v>
      </c>
      <c r="H72" s="21">
        <f>B8</f>
        <v>1450</v>
      </c>
      <c r="I72" s="21">
        <f>B9</f>
        <v>404</v>
      </c>
      <c r="J72" s="21">
        <f>B10</f>
        <v>56</v>
      </c>
      <c r="K72" s="21"/>
    </row>
    <row r="73" spans="1:11" ht="12.75">
      <c r="A73" t="s">
        <v>22</v>
      </c>
      <c r="C73" s="22">
        <f aca="true" t="shared" si="14" ref="C73:J73">C72/C71</f>
        <v>3.2302833423569752</v>
      </c>
      <c r="D73" s="22">
        <f t="shared" si="14"/>
        <v>3.2102443923669233</v>
      </c>
      <c r="E73" s="22">
        <f t="shared" si="14"/>
        <v>3.30034924330617</v>
      </c>
      <c r="F73" s="22">
        <f t="shared" si="14"/>
        <v>3.1877729257641922</v>
      </c>
      <c r="G73" s="22">
        <f t="shared" si="14"/>
        <v>3.14662273476112</v>
      </c>
      <c r="H73" s="22">
        <f t="shared" si="14"/>
        <v>3.059071729957806</v>
      </c>
      <c r="I73" s="22">
        <f t="shared" si="14"/>
        <v>3.4827586206896552</v>
      </c>
      <c r="J73" s="22">
        <f t="shared" si="14"/>
        <v>3.2941176470588234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26</v>
      </c>
      <c r="D76" s="21">
        <f>C16</f>
        <v>15</v>
      </c>
      <c r="E76" s="21">
        <f>C17</f>
        <v>6</v>
      </c>
      <c r="F76" s="21">
        <f>C18</f>
        <v>2</v>
      </c>
      <c r="G76" s="21">
        <f>SUM(H76:J76)</f>
        <v>3</v>
      </c>
      <c r="H76" s="21">
        <f>C19</f>
        <v>0</v>
      </c>
      <c r="I76" s="21">
        <f>C20</f>
        <v>2</v>
      </c>
      <c r="J76" s="21">
        <f>C21</f>
        <v>1</v>
      </c>
      <c r="K76" s="21"/>
    </row>
    <row r="77" spans="1:11" ht="12.75">
      <c r="A77" t="s">
        <v>21</v>
      </c>
      <c r="C77" s="21">
        <f>C12</f>
        <v>79</v>
      </c>
      <c r="D77" s="21">
        <f>C5</f>
        <v>42</v>
      </c>
      <c r="E77" s="21">
        <f>C6</f>
        <v>18</v>
      </c>
      <c r="F77" s="21">
        <f>C7</f>
        <v>8</v>
      </c>
      <c r="G77" s="21">
        <f>SUM(H77:J77)</f>
        <v>11</v>
      </c>
      <c r="H77" s="21">
        <f>C8</f>
        <v>0</v>
      </c>
      <c r="I77" s="21">
        <f>C9</f>
        <v>8</v>
      </c>
      <c r="J77" s="21">
        <f>C10</f>
        <v>3</v>
      </c>
      <c r="K77" s="21"/>
    </row>
    <row r="78" spans="1:11" ht="12.75">
      <c r="A78" t="s">
        <v>22</v>
      </c>
      <c r="C78" s="22">
        <f aca="true" t="shared" si="15" ref="C78:J78">C77/C76</f>
        <v>3.0384615384615383</v>
      </c>
      <c r="D78" s="22">
        <f t="shared" si="15"/>
        <v>2.8</v>
      </c>
      <c r="E78" s="22">
        <f t="shared" si="15"/>
        <v>3</v>
      </c>
      <c r="F78" s="22">
        <f t="shared" si="15"/>
        <v>4</v>
      </c>
      <c r="G78" s="22">
        <f t="shared" si="15"/>
        <v>3.6666666666666665</v>
      </c>
      <c r="H78" s="22" t="e">
        <f t="shared" si="15"/>
        <v>#DIV/0!</v>
      </c>
      <c r="I78" s="22">
        <f t="shared" si="15"/>
        <v>4</v>
      </c>
      <c r="J78" s="22">
        <f t="shared" si="15"/>
        <v>3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4244</v>
      </c>
      <c r="D81" s="21">
        <f>E16</f>
        <v>2698</v>
      </c>
      <c r="E81" s="21">
        <f>E17</f>
        <v>999</v>
      </c>
      <c r="F81" s="21">
        <f>E18</f>
        <v>136</v>
      </c>
      <c r="G81" s="21">
        <f>SUM(H81:J81)</f>
        <v>411</v>
      </c>
      <c r="H81" s="21">
        <f>E19</f>
        <v>359</v>
      </c>
      <c r="I81" s="21">
        <f>E20</f>
        <v>45</v>
      </c>
      <c r="J81" s="21">
        <f>E21</f>
        <v>7</v>
      </c>
      <c r="K81" s="21"/>
    </row>
    <row r="82" spans="1:11" ht="12.75">
      <c r="A82" t="s">
        <v>21</v>
      </c>
      <c r="C82" s="21">
        <f>E12</f>
        <v>4309</v>
      </c>
      <c r="D82" s="21">
        <f>E5</f>
        <v>2740</v>
      </c>
      <c r="E82" s="21">
        <f>E6</f>
        <v>1018</v>
      </c>
      <c r="F82" s="21">
        <f>E7</f>
        <v>136</v>
      </c>
      <c r="G82" s="21">
        <f>SUM(H82:J82)</f>
        <v>415</v>
      </c>
      <c r="H82" s="21">
        <f>E8</f>
        <v>362</v>
      </c>
      <c r="I82" s="21">
        <f>E9</f>
        <v>46</v>
      </c>
      <c r="J82" s="21">
        <f>E10</f>
        <v>7</v>
      </c>
      <c r="K82" s="21"/>
    </row>
    <row r="83" spans="1:11" ht="12.75">
      <c r="A83" t="s">
        <v>22</v>
      </c>
      <c r="C83" s="22">
        <f aca="true" t="shared" si="16" ref="C83:J83">C82/C81</f>
        <v>1.015315739868049</v>
      </c>
      <c r="D83" s="22">
        <f t="shared" si="16"/>
        <v>1.015567086730912</v>
      </c>
      <c r="E83" s="22">
        <f t="shared" si="16"/>
        <v>1.019019019019019</v>
      </c>
      <c r="F83" s="22">
        <f t="shared" si="16"/>
        <v>1</v>
      </c>
      <c r="G83" s="22">
        <f t="shared" si="16"/>
        <v>1.0097323600973236</v>
      </c>
      <c r="H83" s="22">
        <f t="shared" si="16"/>
        <v>1.0083565459610029</v>
      </c>
      <c r="I83" s="22">
        <f t="shared" si="16"/>
        <v>1.0222222222222221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40874139</v>
      </c>
      <c r="D94" s="21"/>
      <c r="E94" s="21">
        <f>SUM(E95:E96)</f>
        <v>93919</v>
      </c>
      <c r="F94" s="22">
        <f>C94/E94</f>
        <v>435.20628413845975</v>
      </c>
      <c r="G94" s="21">
        <f>SUM(G95:G96)</f>
        <v>186330</v>
      </c>
      <c r="H94" s="22">
        <f>C94/G94</f>
        <v>219.364240862985</v>
      </c>
    </row>
    <row r="95" spans="1:8" ht="12.75">
      <c r="A95" t="s">
        <v>23</v>
      </c>
      <c r="C95" s="21">
        <f>H34</f>
        <v>32363964</v>
      </c>
      <c r="D95" s="21"/>
      <c r="E95" s="21">
        <f>H23</f>
        <v>69781</v>
      </c>
      <c r="F95" s="22">
        <f>C95/E95</f>
        <v>463.79335349163813</v>
      </c>
      <c r="G95" s="21">
        <f>H12</f>
        <v>148592</v>
      </c>
      <c r="H95" s="22">
        <f>C95/G95</f>
        <v>217.80421557015183</v>
      </c>
    </row>
    <row r="96" spans="1:8" ht="12.75">
      <c r="A96" t="s">
        <v>34</v>
      </c>
      <c r="C96" s="21">
        <f>SUM(B34:G34)</f>
        <v>8510175</v>
      </c>
      <c r="D96" s="21"/>
      <c r="E96" s="21">
        <f>SUM(B23:G23)</f>
        <v>24138</v>
      </c>
      <c r="F96" s="22">
        <f>C96/E96</f>
        <v>352.5633855331842</v>
      </c>
      <c r="G96" s="21">
        <f>SUM(B12:G12)</f>
        <v>37738</v>
      </c>
      <c r="H96" s="22">
        <f>C96/G96</f>
        <v>225.50678361333405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23380602</v>
      </c>
      <c r="D98" s="21"/>
      <c r="E98" s="21">
        <f>SUM(E99:E100)</f>
        <v>53482</v>
      </c>
      <c r="F98" s="22">
        <f>C98/E98</f>
        <v>437.1676825847949</v>
      </c>
      <c r="G98" s="21">
        <f>SUM(G99:G100)</f>
        <v>107237</v>
      </c>
      <c r="H98" s="22">
        <f>C98/G98</f>
        <v>218.02737860999468</v>
      </c>
    </row>
    <row r="99" spans="1:8" ht="12.75">
      <c r="A99" t="s">
        <v>23</v>
      </c>
      <c r="C99" s="21">
        <f>H27</f>
        <v>18255029</v>
      </c>
      <c r="D99" s="21"/>
      <c r="E99" s="21">
        <f>H16</f>
        <v>38354</v>
      </c>
      <c r="F99" s="22">
        <f>C99/E99</f>
        <v>475.9615424727538</v>
      </c>
      <c r="G99" s="21">
        <f>H5</f>
        <v>84547</v>
      </c>
      <c r="H99" s="22">
        <f>C99/G99</f>
        <v>215.91575100240104</v>
      </c>
    </row>
    <row r="100" spans="1:8" ht="12.75">
      <c r="A100" t="s">
        <v>34</v>
      </c>
      <c r="C100" s="21">
        <f>SUM(B27:G27)</f>
        <v>5125573</v>
      </c>
      <c r="D100" s="21"/>
      <c r="E100" s="21">
        <f>SUM(B16:G16)</f>
        <v>15128</v>
      </c>
      <c r="F100" s="22">
        <f>C100/E100</f>
        <v>338.8136567953464</v>
      </c>
      <c r="G100" s="21">
        <f>SUM(B5:G5)</f>
        <v>22690</v>
      </c>
      <c r="H100" s="22">
        <f>C100/G100</f>
        <v>225.89568091670338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10327959</v>
      </c>
      <c r="D102" s="21"/>
      <c r="E102" s="21">
        <f>SUM(E103:E104)</f>
        <v>23703</v>
      </c>
      <c r="F102" s="22">
        <f>C102/E102</f>
        <v>435.72370586001773</v>
      </c>
      <c r="G102" s="21">
        <f>SUM(G103:G104)</f>
        <v>46274</v>
      </c>
      <c r="H102" s="22">
        <f>C102/G102</f>
        <v>223.19140337986775</v>
      </c>
    </row>
    <row r="103" spans="1:8" ht="12.75">
      <c r="A103" t="s">
        <v>23</v>
      </c>
      <c r="C103" s="21">
        <f>H28</f>
        <v>8089563</v>
      </c>
      <c r="D103" s="21"/>
      <c r="E103" s="21">
        <f>H17</f>
        <v>17842</v>
      </c>
      <c r="F103" s="22">
        <f>C103/E103</f>
        <v>453.40001120950564</v>
      </c>
      <c r="G103" s="21">
        <f>H6</f>
        <v>36285</v>
      </c>
      <c r="H103" s="22">
        <f>C103/G103</f>
        <v>222.9451012815213</v>
      </c>
    </row>
    <row r="104" spans="1:8" ht="12.75">
      <c r="A104" t="s">
        <v>34</v>
      </c>
      <c r="C104" s="21">
        <f>SUM(B28:G28)</f>
        <v>2238396</v>
      </c>
      <c r="D104" s="21"/>
      <c r="E104" s="21">
        <f>SUM(B17:G17)</f>
        <v>5861</v>
      </c>
      <c r="F104" s="22">
        <f>C104/E104</f>
        <v>381.91366660979355</v>
      </c>
      <c r="G104" s="21">
        <f>SUM(B6:G6)</f>
        <v>9989</v>
      </c>
      <c r="H104" s="22">
        <f>C104/G104</f>
        <v>224.0860947041746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2141883</v>
      </c>
      <c r="D106" s="21"/>
      <c r="E106" s="21">
        <f>SUM(E107:E108)</f>
        <v>5157</v>
      </c>
      <c r="F106" s="22">
        <f>C106/E106</f>
        <v>415.3350785340314</v>
      </c>
      <c r="G106" s="21">
        <f>SUM(G107:G108)</f>
        <v>9986</v>
      </c>
      <c r="H106" s="22">
        <f>C106/G106</f>
        <v>214.48858401762467</v>
      </c>
    </row>
    <row r="107" spans="1:8" ht="12.75">
      <c r="A107" t="s">
        <v>23</v>
      </c>
      <c r="C107" s="21">
        <f>H29</f>
        <v>1812565</v>
      </c>
      <c r="D107" s="21"/>
      <c r="E107" s="21">
        <f>H18</f>
        <v>4203</v>
      </c>
      <c r="F107" s="22">
        <f>C107/E107</f>
        <v>431.2550559124435</v>
      </c>
      <c r="G107" s="21">
        <f>H7</f>
        <v>8496</v>
      </c>
      <c r="H107" s="22">
        <f>C107/G107</f>
        <v>213.34333804143125</v>
      </c>
    </row>
    <row r="108" spans="1:8" ht="12.75">
      <c r="A108" t="s">
        <v>34</v>
      </c>
      <c r="C108" s="21">
        <f>SUM(B29:G29)</f>
        <v>329318</v>
      </c>
      <c r="D108" s="21"/>
      <c r="E108" s="21">
        <f>SUM(B18:G18)</f>
        <v>954</v>
      </c>
      <c r="F108" s="22">
        <f>C108/E108</f>
        <v>345.1970649895178</v>
      </c>
      <c r="G108" s="21">
        <f>SUM(B7:G7)</f>
        <v>1490</v>
      </c>
      <c r="H108" s="22">
        <f>C108/G108</f>
        <v>221.01879194630874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5023695</v>
      </c>
      <c r="D110" s="21"/>
      <c r="E110" s="21">
        <f>SUM(E111:E112)</f>
        <v>11577</v>
      </c>
      <c r="F110" s="22">
        <f>C110/E110</f>
        <v>433.937548587717</v>
      </c>
      <c r="G110" s="21">
        <f>SUM(G111:G112)</f>
        <v>22833</v>
      </c>
      <c r="H110" s="22">
        <f>C110/G110</f>
        <v>220.01905137301276</v>
      </c>
    </row>
    <row r="111" spans="1:8" ht="12.75">
      <c r="A111" s="11" t="s">
        <v>23</v>
      </c>
      <c r="C111" s="21">
        <f>H33</f>
        <v>4206807</v>
      </c>
      <c r="D111" s="21"/>
      <c r="E111" s="21">
        <f>H22</f>
        <v>9382</v>
      </c>
      <c r="F111" s="22">
        <f>C111/E111</f>
        <v>448.3912811767214</v>
      </c>
      <c r="G111" s="21">
        <f>H11</f>
        <v>19264</v>
      </c>
      <c r="H111" s="22">
        <f>C111/G111</f>
        <v>218.3766092192691</v>
      </c>
    </row>
    <row r="112" spans="1:8" ht="12.75">
      <c r="A112" s="11" t="s">
        <v>34</v>
      </c>
      <c r="C112" s="21">
        <f>SUM(B33:G33)</f>
        <v>816888</v>
      </c>
      <c r="D112" s="21"/>
      <c r="E112" s="21">
        <f>SUM(B22:G22)</f>
        <v>2195</v>
      </c>
      <c r="F112" s="22">
        <f>C112/E112</f>
        <v>372.15854214123004</v>
      </c>
      <c r="G112" s="21">
        <f>SUM(B11:G11)</f>
        <v>3569</v>
      </c>
      <c r="H112" s="22">
        <f>C112/G112</f>
        <v>228.8842813112917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4385564</v>
      </c>
      <c r="D114" s="21"/>
      <c r="E114" s="21">
        <f>SUM(E115:E116)</f>
        <v>10259</v>
      </c>
      <c r="F114" s="22">
        <f>C114/E114</f>
        <v>427.48455015108686</v>
      </c>
      <c r="G114" s="21">
        <f>SUM(G115:G116)</f>
        <v>19935</v>
      </c>
      <c r="H114" s="22">
        <f>C114/G114</f>
        <v>219.9931778279408</v>
      </c>
    </row>
    <row r="115" spans="1:8" ht="12.75">
      <c r="A115" t="s">
        <v>23</v>
      </c>
      <c r="C115" s="21">
        <f>H30</f>
        <v>3722118</v>
      </c>
      <c r="D115" s="21"/>
      <c r="E115" s="21">
        <f>H19</f>
        <v>8395</v>
      </c>
      <c r="F115" s="22">
        <f>C115/E115</f>
        <v>443.3731983323407</v>
      </c>
      <c r="G115" s="21">
        <f>H8</f>
        <v>17046</v>
      </c>
      <c r="H115" s="22">
        <f>C115/G115</f>
        <v>218.35726856740584</v>
      </c>
    </row>
    <row r="116" spans="1:8" ht="12.75">
      <c r="A116" t="s">
        <v>34</v>
      </c>
      <c r="C116" s="21">
        <f>SUM(B30:G30)</f>
        <v>663446</v>
      </c>
      <c r="D116" s="21"/>
      <c r="E116" s="21">
        <f>SUM(B19:G19)</f>
        <v>1864</v>
      </c>
      <c r="F116" s="22">
        <f>C116/E116</f>
        <v>355.92596566523605</v>
      </c>
      <c r="G116" s="21">
        <f>SUM(B8:G8)</f>
        <v>2889</v>
      </c>
      <c r="H116" s="22">
        <f>C116/G116</f>
        <v>229.64555209415022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559727</v>
      </c>
      <c r="D118" s="21"/>
      <c r="E118" s="21">
        <f>SUM(E119:E120)</f>
        <v>1142</v>
      </c>
      <c r="F118" s="22">
        <f>C118/E118</f>
        <v>490.12872154115587</v>
      </c>
      <c r="G118" s="21">
        <f>SUM(G119:G120)</f>
        <v>2537</v>
      </c>
      <c r="H118" s="22">
        <f>C118/G118</f>
        <v>220.625541978715</v>
      </c>
    </row>
    <row r="119" spans="1:8" ht="12.75">
      <c r="A119" t="s">
        <v>23</v>
      </c>
      <c r="C119" s="21">
        <f>H31</f>
        <v>427052</v>
      </c>
      <c r="D119" s="21"/>
      <c r="E119" s="21">
        <f>H20</f>
        <v>859</v>
      </c>
      <c r="F119" s="22">
        <f>C119/E119</f>
        <v>497.1501746216531</v>
      </c>
      <c r="G119" s="21">
        <f>H9</f>
        <v>1947</v>
      </c>
      <c r="H119" s="22">
        <f>C119/G119</f>
        <v>219.33846944016435</v>
      </c>
    </row>
    <row r="120" spans="1:8" ht="12.75">
      <c r="A120" t="s">
        <v>34</v>
      </c>
      <c r="C120" s="21">
        <f>SUM(B31:G31)</f>
        <v>132675</v>
      </c>
      <c r="D120" s="21"/>
      <c r="E120" s="21">
        <f>SUM(B20:G20)</f>
        <v>283</v>
      </c>
      <c r="F120" s="22">
        <f>C120/E120</f>
        <v>468.81625441696116</v>
      </c>
      <c r="G120" s="21">
        <f>SUM(B9:G9)</f>
        <v>590</v>
      </c>
      <c r="H120" s="22">
        <f>C120/G120</f>
        <v>224.8728813559322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78404</v>
      </c>
      <c r="D122" s="21"/>
      <c r="E122" s="21">
        <f>SUM(E123:E124)</f>
        <v>176</v>
      </c>
      <c r="F122" s="22">
        <f>C122/E122</f>
        <v>445.47727272727275</v>
      </c>
      <c r="G122" s="21">
        <f>SUM(G123:G124)</f>
        <v>361</v>
      </c>
      <c r="H122" s="22">
        <f>C122/G122</f>
        <v>217.18559556786704</v>
      </c>
    </row>
    <row r="123" spans="1:8" ht="12.75">
      <c r="A123" t="s">
        <v>23</v>
      </c>
      <c r="C123" s="21">
        <f>H32</f>
        <v>57637</v>
      </c>
      <c r="D123" s="21"/>
      <c r="E123" s="21">
        <f>H21</f>
        <v>128</v>
      </c>
      <c r="F123" s="22">
        <f>C123/E123</f>
        <v>450.2890625</v>
      </c>
      <c r="G123" s="21">
        <f>H10</f>
        <v>271</v>
      </c>
      <c r="H123" s="22">
        <f>C123/G123</f>
        <v>212.68265682656826</v>
      </c>
    </row>
    <row r="124" spans="1:8" ht="12.75">
      <c r="A124" t="s">
        <v>34</v>
      </c>
      <c r="C124" s="21">
        <f>SUM(B32:G32)</f>
        <v>20767</v>
      </c>
      <c r="D124" s="21"/>
      <c r="E124" s="21">
        <f>SUM(B21:G21)</f>
        <v>48</v>
      </c>
      <c r="F124" s="22">
        <f>C124/E124</f>
        <v>432.6458333333333</v>
      </c>
      <c r="G124" s="21">
        <f>SUM(B10:G10)</f>
        <v>90</v>
      </c>
      <c r="H124" s="22">
        <f>C124/G124</f>
        <v>230.74444444444444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9173621</v>
      </c>
      <c r="D130" s="21"/>
      <c r="E130" s="21">
        <f aca="true" t="shared" si="19" ref="E130:K130">SUM(E131:E134)</f>
        <v>5125573</v>
      </c>
      <c r="F130" s="21">
        <f t="shared" si="19"/>
        <v>2238396</v>
      </c>
      <c r="G130" s="21">
        <f t="shared" si="19"/>
        <v>329318</v>
      </c>
      <c r="H130" s="21">
        <f t="shared" si="19"/>
        <v>816888</v>
      </c>
      <c r="I130" s="21">
        <f t="shared" si="19"/>
        <v>663446</v>
      </c>
      <c r="J130" s="21">
        <f t="shared" si="19"/>
        <v>132675</v>
      </c>
      <c r="K130" s="21">
        <f t="shared" si="19"/>
        <v>20767</v>
      </c>
    </row>
    <row r="131" spans="1:11" ht="12.75">
      <c r="A131" t="s">
        <v>4</v>
      </c>
      <c r="C131" s="21">
        <f t="shared" si="18"/>
        <v>3487375</v>
      </c>
      <c r="D131" s="21"/>
      <c r="E131" s="21">
        <f>SUM(F27:G27)</f>
        <v>2188664</v>
      </c>
      <c r="F131" s="21">
        <f>SUM(F28:G28)</f>
        <v>677304</v>
      </c>
      <c r="G131" s="21">
        <f>SUM(F29:G29)</f>
        <v>128638</v>
      </c>
      <c r="H131" s="21">
        <f>SUM(I131:K131)</f>
        <v>261944</v>
      </c>
      <c r="I131" s="21">
        <f>SUM(F30:G30)</f>
        <v>230825</v>
      </c>
      <c r="J131" s="21">
        <f>SUM(F31:G31)</f>
        <v>26227</v>
      </c>
      <c r="K131" s="21">
        <f>SUM(F32:G32)</f>
        <v>4892</v>
      </c>
    </row>
    <row r="132" spans="1:11" ht="12.75">
      <c r="A132" t="s">
        <v>63</v>
      </c>
      <c r="C132" s="21">
        <f t="shared" si="18"/>
        <v>4288310</v>
      </c>
      <c r="D132" s="21"/>
      <c r="E132" s="21">
        <f>B27</f>
        <v>2115982</v>
      </c>
      <c r="F132" s="21">
        <f>B28</f>
        <v>1256872</v>
      </c>
      <c r="G132" s="21">
        <f>B29</f>
        <v>158589</v>
      </c>
      <c r="H132" s="21">
        <f>SUM(I132:K132)</f>
        <v>430634</v>
      </c>
      <c r="I132" s="21">
        <f>B30</f>
        <v>326233</v>
      </c>
      <c r="J132" s="21">
        <f>B31</f>
        <v>90949</v>
      </c>
      <c r="K132" s="21">
        <f>B32</f>
        <v>13452</v>
      </c>
    </row>
    <row r="133" spans="1:11" ht="12.75">
      <c r="A133" t="s">
        <v>62</v>
      </c>
      <c r="C133" s="21">
        <f t="shared" si="18"/>
        <v>20965</v>
      </c>
      <c r="D133" s="21"/>
      <c r="E133" s="21">
        <f>C27</f>
        <v>11980</v>
      </c>
      <c r="F133" s="21">
        <f>C28</f>
        <v>4654</v>
      </c>
      <c r="G133" s="21">
        <f>C29</f>
        <v>1833</v>
      </c>
      <c r="H133" s="21">
        <f>SUM(I133:K133)</f>
        <v>2498</v>
      </c>
      <c r="I133" s="21">
        <f>C30</f>
        <v>0</v>
      </c>
      <c r="J133" s="21">
        <f>C31</f>
        <v>2077</v>
      </c>
      <c r="K133" s="21">
        <f>C32</f>
        <v>421</v>
      </c>
    </row>
    <row r="134" spans="1:11" ht="12.75">
      <c r="A134" t="s">
        <v>2</v>
      </c>
      <c r="C134" s="21">
        <f t="shared" si="18"/>
        <v>1376971</v>
      </c>
      <c r="D134" s="21"/>
      <c r="E134" s="21">
        <f>E27</f>
        <v>808947</v>
      </c>
      <c r="F134" s="21">
        <f>E28</f>
        <v>299566</v>
      </c>
      <c r="G134" s="21">
        <f>E29</f>
        <v>40258</v>
      </c>
      <c r="H134" s="21">
        <f>SUM(I134:K134)</f>
        <v>121812</v>
      </c>
      <c r="I134" s="21">
        <f>E30</f>
        <v>106388</v>
      </c>
      <c r="J134" s="21">
        <f>E31</f>
        <v>13422</v>
      </c>
      <c r="K134" s="21">
        <f>E32</f>
        <v>2002</v>
      </c>
    </row>
    <row r="135" spans="1:11" ht="12.75">
      <c r="A135" t="s">
        <v>61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3487375</v>
      </c>
      <c r="E141" s="22">
        <f>B141/C66</f>
        <v>243.41278704543868</v>
      </c>
      <c r="G141" s="22">
        <f>B141/C67</f>
        <v>225.7054559575432</v>
      </c>
    </row>
    <row r="142" spans="1:7" ht="12.75">
      <c r="A142" t="s">
        <v>63</v>
      </c>
      <c r="B142" s="21">
        <f>C132</f>
        <v>4288310</v>
      </c>
      <c r="E142" s="22">
        <f>B142/C71</f>
        <v>773.9234795163328</v>
      </c>
      <c r="G142" s="22">
        <f>B142/C72</f>
        <v>239.58377562992345</v>
      </c>
    </row>
    <row r="143" spans="1:7" ht="12.75">
      <c r="A143" t="s">
        <v>62</v>
      </c>
      <c r="B143" s="21">
        <f>C133</f>
        <v>20965</v>
      </c>
      <c r="E143" s="22">
        <f>B143/C76</f>
        <v>806.3461538461538</v>
      </c>
      <c r="G143" s="22">
        <f>B143/C77</f>
        <v>265.37974683544303</v>
      </c>
    </row>
    <row r="144" spans="1:7" ht="12.75">
      <c r="A144" t="s">
        <v>2</v>
      </c>
      <c r="B144" s="21">
        <f>C134</f>
        <v>1376971</v>
      </c>
      <c r="E144" s="22">
        <f>B144/C81</f>
        <v>324.45122525918947</v>
      </c>
      <c r="G144" s="22">
        <f>B144/C82</f>
        <v>319.55697377581805</v>
      </c>
    </row>
    <row r="145" spans="1:7" ht="12.75">
      <c r="A145" t="s">
        <v>61</v>
      </c>
      <c r="B145" s="21">
        <f>C135</f>
        <v>0</v>
      </c>
      <c r="E145" s="27" t="e">
        <f>B145/C86</f>
        <v>#DIV/0!</v>
      </c>
      <c r="G145" s="27" t="e">
        <f>B145/C87</f>
        <v>#DIV/0!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4">
      <selection activeCell="E6" sqref="E6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9504</v>
      </c>
      <c r="C5" s="25">
        <v>47</v>
      </c>
      <c r="D5" s="25">
        <v>0</v>
      </c>
      <c r="E5" s="25">
        <v>2701</v>
      </c>
      <c r="F5" s="25">
        <v>9939</v>
      </c>
      <c r="G5" s="25">
        <v>368</v>
      </c>
      <c r="H5" s="25">
        <v>85038</v>
      </c>
      <c r="I5" s="20">
        <f aca="true" t="shared" si="0" ref="I5:I11">SUM(B5:H5)</f>
        <v>107597</v>
      </c>
    </row>
    <row r="6" spans="1:9" ht="12.75">
      <c r="A6" s="4" t="s">
        <v>8</v>
      </c>
      <c r="B6" s="25">
        <v>5644</v>
      </c>
      <c r="C6" s="25">
        <v>17</v>
      </c>
      <c r="D6" s="25">
        <v>0</v>
      </c>
      <c r="E6" s="25">
        <v>1034</v>
      </c>
      <c r="F6" s="25">
        <v>3207</v>
      </c>
      <c r="G6" s="25">
        <v>67</v>
      </c>
      <c r="H6" s="25">
        <v>36561</v>
      </c>
      <c r="I6" s="20">
        <f t="shared" si="0"/>
        <v>46530</v>
      </c>
    </row>
    <row r="7" spans="1:9" ht="12.75">
      <c r="A7" s="4" t="s">
        <v>9</v>
      </c>
      <c r="B7" s="25">
        <v>711</v>
      </c>
      <c r="C7" s="25">
        <v>5</v>
      </c>
      <c r="D7" s="25">
        <v>0</v>
      </c>
      <c r="E7" s="25">
        <v>141</v>
      </c>
      <c r="F7" s="25">
        <v>596</v>
      </c>
      <c r="G7" s="25">
        <v>15</v>
      </c>
      <c r="H7" s="25">
        <v>8416</v>
      </c>
      <c r="I7" s="20">
        <f t="shared" si="0"/>
        <v>9884</v>
      </c>
    </row>
    <row r="8" spans="1:9" ht="12.75">
      <c r="A8" s="4" t="s">
        <v>10</v>
      </c>
      <c r="B8" s="25">
        <v>1452</v>
      </c>
      <c r="C8" s="25">
        <v>7</v>
      </c>
      <c r="D8" s="25">
        <v>0</v>
      </c>
      <c r="E8" s="25">
        <v>355</v>
      </c>
      <c r="F8" s="25">
        <v>1054</v>
      </c>
      <c r="G8" s="25">
        <v>34</v>
      </c>
      <c r="H8" s="25">
        <v>17181</v>
      </c>
      <c r="I8" s="20">
        <f t="shared" si="0"/>
        <v>20083</v>
      </c>
    </row>
    <row r="9" spans="1:9" ht="12.75">
      <c r="A9" s="4" t="s">
        <v>11</v>
      </c>
      <c r="B9" s="25">
        <v>428</v>
      </c>
      <c r="C9" s="25">
        <v>10</v>
      </c>
      <c r="D9" s="25">
        <v>0</v>
      </c>
      <c r="E9" s="25">
        <v>45</v>
      </c>
      <c r="F9" s="25">
        <v>124</v>
      </c>
      <c r="G9" s="25">
        <v>4</v>
      </c>
      <c r="H9" s="25">
        <v>1969</v>
      </c>
      <c r="I9" s="20">
        <f t="shared" si="0"/>
        <v>2580</v>
      </c>
    </row>
    <row r="10" spans="1:9" ht="12.75">
      <c r="A10" s="4" t="s">
        <v>12</v>
      </c>
      <c r="B10" s="25">
        <v>52</v>
      </c>
      <c r="C10" s="25">
        <v>3</v>
      </c>
      <c r="D10" s="25">
        <v>0</v>
      </c>
      <c r="E10" s="25">
        <v>8</v>
      </c>
      <c r="F10" s="25">
        <v>24</v>
      </c>
      <c r="G10" s="25">
        <v>0</v>
      </c>
      <c r="H10" s="25">
        <v>273</v>
      </c>
      <c r="I10" s="20">
        <f t="shared" si="0"/>
        <v>360</v>
      </c>
    </row>
    <row r="11" spans="1:9" ht="12.75">
      <c r="A11" s="4" t="s">
        <v>13</v>
      </c>
      <c r="B11" s="20">
        <f aca="true" t="shared" si="1" ref="B11:H11">SUM(B8:B10)</f>
        <v>1932</v>
      </c>
      <c r="C11" s="20">
        <f t="shared" si="1"/>
        <v>20</v>
      </c>
      <c r="D11" s="20">
        <f t="shared" si="1"/>
        <v>0</v>
      </c>
      <c r="E11" s="20">
        <f t="shared" si="1"/>
        <v>408</v>
      </c>
      <c r="F11" s="20">
        <f t="shared" si="1"/>
        <v>1202</v>
      </c>
      <c r="G11" s="20">
        <f t="shared" si="1"/>
        <v>38</v>
      </c>
      <c r="H11" s="20">
        <f t="shared" si="1"/>
        <v>19423</v>
      </c>
      <c r="I11" s="20">
        <f t="shared" si="0"/>
        <v>23023</v>
      </c>
    </row>
    <row r="12" spans="1:9" ht="12.75">
      <c r="A12" s="4" t="s">
        <v>14</v>
      </c>
      <c r="B12" s="20">
        <f aca="true" t="shared" si="2" ref="B12:I12">SUM(B5+B6+B7+B11)</f>
        <v>17791</v>
      </c>
      <c r="C12" s="20">
        <f t="shared" si="2"/>
        <v>89</v>
      </c>
      <c r="D12" s="20">
        <f t="shared" si="2"/>
        <v>0</v>
      </c>
      <c r="E12" s="20">
        <f t="shared" si="2"/>
        <v>4284</v>
      </c>
      <c r="F12" s="20">
        <f t="shared" si="2"/>
        <v>14944</v>
      </c>
      <c r="G12" s="20">
        <f t="shared" si="2"/>
        <v>488</v>
      </c>
      <c r="H12" s="20">
        <f t="shared" si="2"/>
        <v>149438</v>
      </c>
      <c r="I12" s="20">
        <f t="shared" si="2"/>
        <v>187034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2973</v>
      </c>
      <c r="C16" s="25">
        <v>14</v>
      </c>
      <c r="D16" s="25">
        <v>0</v>
      </c>
      <c r="E16" s="25">
        <v>2659</v>
      </c>
      <c r="F16" s="25">
        <v>9105</v>
      </c>
      <c r="G16" s="25">
        <v>320</v>
      </c>
      <c r="H16" s="25">
        <v>38553</v>
      </c>
      <c r="I16" s="20">
        <f aca="true" t="shared" si="3" ref="I16:I22">SUM(B16:H16)</f>
        <v>53624</v>
      </c>
    </row>
    <row r="17" spans="1:9" ht="12.75">
      <c r="A17" s="4" t="s">
        <v>8</v>
      </c>
      <c r="B17" s="25">
        <v>1712</v>
      </c>
      <c r="C17" s="25">
        <v>5</v>
      </c>
      <c r="D17" s="25">
        <v>0</v>
      </c>
      <c r="E17" s="25">
        <v>1014</v>
      </c>
      <c r="F17" s="25">
        <v>3077</v>
      </c>
      <c r="G17" s="25">
        <v>57</v>
      </c>
      <c r="H17" s="25">
        <v>17996</v>
      </c>
      <c r="I17" s="20">
        <f t="shared" si="3"/>
        <v>23861</v>
      </c>
    </row>
    <row r="18" spans="1:9" ht="12.75">
      <c r="A18" s="4" t="s">
        <v>9</v>
      </c>
      <c r="B18" s="25">
        <v>224</v>
      </c>
      <c r="C18" s="25">
        <v>1</v>
      </c>
      <c r="D18" s="25">
        <v>0</v>
      </c>
      <c r="E18" s="25">
        <v>141</v>
      </c>
      <c r="F18" s="25">
        <v>572</v>
      </c>
      <c r="G18" s="25">
        <v>14</v>
      </c>
      <c r="H18" s="25">
        <v>4159</v>
      </c>
      <c r="I18" s="20">
        <f t="shared" si="3"/>
        <v>5111</v>
      </c>
    </row>
    <row r="19" spans="1:9" ht="12.75">
      <c r="A19" s="4" t="s">
        <v>10</v>
      </c>
      <c r="B19" s="25">
        <v>471</v>
      </c>
      <c r="C19" s="25">
        <v>2</v>
      </c>
      <c r="D19" s="25">
        <v>0</v>
      </c>
      <c r="E19" s="25">
        <v>351</v>
      </c>
      <c r="F19" s="25">
        <v>1000</v>
      </c>
      <c r="G19" s="25">
        <v>32</v>
      </c>
      <c r="H19" s="25">
        <v>8473</v>
      </c>
      <c r="I19" s="20">
        <f t="shared" si="3"/>
        <v>10329</v>
      </c>
    </row>
    <row r="20" spans="1:9" ht="12.75">
      <c r="A20" s="4" t="s">
        <v>11</v>
      </c>
      <c r="B20" s="25">
        <v>119</v>
      </c>
      <c r="C20" s="25">
        <v>2</v>
      </c>
      <c r="D20" s="25">
        <v>0</v>
      </c>
      <c r="E20" s="25">
        <v>44</v>
      </c>
      <c r="F20" s="25">
        <v>116</v>
      </c>
      <c r="G20" s="25">
        <v>4</v>
      </c>
      <c r="H20" s="25">
        <v>865</v>
      </c>
      <c r="I20" s="20">
        <f t="shared" si="3"/>
        <v>1150</v>
      </c>
    </row>
    <row r="21" spans="1:9" ht="12.75">
      <c r="A21" s="4" t="s">
        <v>12</v>
      </c>
      <c r="B21" s="25">
        <v>17</v>
      </c>
      <c r="C21" s="25">
        <v>1</v>
      </c>
      <c r="D21" s="25">
        <v>0</v>
      </c>
      <c r="E21" s="25">
        <v>8</v>
      </c>
      <c r="F21" s="25">
        <v>23</v>
      </c>
      <c r="G21" s="25">
        <v>0</v>
      </c>
      <c r="H21" s="25">
        <v>126</v>
      </c>
      <c r="I21" s="20">
        <f t="shared" si="3"/>
        <v>175</v>
      </c>
    </row>
    <row r="22" spans="1:9" ht="12.75">
      <c r="A22" s="4" t="s">
        <v>13</v>
      </c>
      <c r="B22" s="20">
        <f aca="true" t="shared" si="4" ref="B22:H22">SUM(B19:B21)</f>
        <v>607</v>
      </c>
      <c r="C22" s="20">
        <f t="shared" si="4"/>
        <v>5</v>
      </c>
      <c r="D22" s="20">
        <f t="shared" si="4"/>
        <v>0</v>
      </c>
      <c r="E22" s="20">
        <f t="shared" si="4"/>
        <v>403</v>
      </c>
      <c r="F22" s="20">
        <f t="shared" si="4"/>
        <v>1139</v>
      </c>
      <c r="G22" s="20">
        <f t="shared" si="4"/>
        <v>36</v>
      </c>
      <c r="H22" s="20">
        <f t="shared" si="4"/>
        <v>9464</v>
      </c>
      <c r="I22" s="20">
        <f t="shared" si="3"/>
        <v>11654</v>
      </c>
    </row>
    <row r="23" spans="1:9" ht="12.75">
      <c r="A23" s="4" t="s">
        <v>14</v>
      </c>
      <c r="B23" s="20">
        <f aca="true" t="shared" si="5" ref="B23:I23">SUM(B16+B17+B18+B22)</f>
        <v>5516</v>
      </c>
      <c r="C23" s="20">
        <f t="shared" si="5"/>
        <v>25</v>
      </c>
      <c r="D23" s="20">
        <f t="shared" si="5"/>
        <v>0</v>
      </c>
      <c r="E23" s="20">
        <f t="shared" si="5"/>
        <v>4217</v>
      </c>
      <c r="F23" s="20">
        <f t="shared" si="5"/>
        <v>13893</v>
      </c>
      <c r="G23" s="20">
        <f t="shared" si="5"/>
        <v>427</v>
      </c>
      <c r="H23" s="20">
        <f t="shared" si="5"/>
        <v>70172</v>
      </c>
      <c r="I23" s="20">
        <f t="shared" si="5"/>
        <v>94250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209</v>
      </c>
      <c r="C27" s="25">
        <v>11183</v>
      </c>
      <c r="D27" s="25">
        <v>0</v>
      </c>
      <c r="E27" s="25">
        <v>799422</v>
      </c>
      <c r="F27" s="25">
        <v>2073896</v>
      </c>
      <c r="G27" s="25">
        <v>108245</v>
      </c>
      <c r="H27" s="25">
        <v>18334345</v>
      </c>
      <c r="I27" s="20">
        <f aca="true" t="shared" si="6" ref="I27:I32">SUM(B27:H27)</f>
        <v>21327300</v>
      </c>
    </row>
    <row r="28" spans="1:9" ht="12.75">
      <c r="A28" s="4" t="s">
        <v>8</v>
      </c>
      <c r="B28" s="25">
        <v>4396</v>
      </c>
      <c r="C28" s="25">
        <v>4396</v>
      </c>
      <c r="D28" s="25">
        <v>0</v>
      </c>
      <c r="E28" s="25">
        <v>303639</v>
      </c>
      <c r="F28" s="25">
        <v>655505</v>
      </c>
      <c r="G28" s="25">
        <v>18789</v>
      </c>
      <c r="H28" s="25">
        <v>8137561</v>
      </c>
      <c r="I28" s="20">
        <f t="shared" si="6"/>
        <v>9124286</v>
      </c>
    </row>
    <row r="29" spans="1:9" ht="12.75">
      <c r="A29" s="4" t="s">
        <v>9</v>
      </c>
      <c r="B29" s="25">
        <v>1140</v>
      </c>
      <c r="C29" s="25">
        <v>1140</v>
      </c>
      <c r="D29" s="25">
        <v>0</v>
      </c>
      <c r="E29" s="25">
        <v>41235</v>
      </c>
      <c r="F29" s="25">
        <v>122132</v>
      </c>
      <c r="G29" s="25">
        <v>4453</v>
      </c>
      <c r="H29" s="25">
        <v>1791369</v>
      </c>
      <c r="I29" s="20">
        <f t="shared" si="6"/>
        <v>1961469</v>
      </c>
    </row>
    <row r="30" spans="1:9" ht="12.75">
      <c r="A30" s="4" t="s">
        <v>10</v>
      </c>
      <c r="B30" s="25">
        <v>1137</v>
      </c>
      <c r="C30" s="25">
        <v>1137</v>
      </c>
      <c r="D30" s="25">
        <v>0</v>
      </c>
      <c r="E30" s="25">
        <v>104149</v>
      </c>
      <c r="F30" s="25">
        <v>222946</v>
      </c>
      <c r="G30" s="25">
        <v>10090</v>
      </c>
      <c r="H30" s="25">
        <v>3760263</v>
      </c>
      <c r="I30" s="20">
        <f t="shared" si="6"/>
        <v>4099722</v>
      </c>
    </row>
    <row r="31" spans="1:9" ht="12.75">
      <c r="A31" s="4" t="s">
        <v>11</v>
      </c>
      <c r="B31" s="25">
        <v>2050</v>
      </c>
      <c r="C31" s="25">
        <v>2050</v>
      </c>
      <c r="D31" s="25">
        <v>0</v>
      </c>
      <c r="E31" s="25">
        <v>13036</v>
      </c>
      <c r="F31" s="25">
        <v>24564</v>
      </c>
      <c r="G31" s="25">
        <v>1243</v>
      </c>
      <c r="H31" s="25">
        <v>428077</v>
      </c>
      <c r="I31" s="20">
        <f t="shared" si="6"/>
        <v>471020</v>
      </c>
    </row>
    <row r="32" spans="1:9" ht="12.75">
      <c r="A32" s="4" t="s">
        <v>12</v>
      </c>
      <c r="B32" s="25">
        <v>433</v>
      </c>
      <c r="C32" s="25">
        <v>433</v>
      </c>
      <c r="D32" s="25">
        <v>0</v>
      </c>
      <c r="E32" s="25">
        <v>2302</v>
      </c>
      <c r="F32" s="25">
        <v>4820</v>
      </c>
      <c r="G32" s="25">
        <v>0</v>
      </c>
      <c r="H32" s="25">
        <v>58488</v>
      </c>
      <c r="I32" s="20">
        <f t="shared" si="6"/>
        <v>66476</v>
      </c>
    </row>
    <row r="33" spans="1:9" ht="12.75">
      <c r="A33" s="4" t="s">
        <v>13</v>
      </c>
      <c r="B33" s="20">
        <f aca="true" t="shared" si="7" ref="B33:I33">SUM(B30:B32)</f>
        <v>3620</v>
      </c>
      <c r="C33" s="20">
        <f t="shared" si="7"/>
        <v>3620</v>
      </c>
      <c r="D33" s="20">
        <f t="shared" si="7"/>
        <v>0</v>
      </c>
      <c r="E33" s="20">
        <f t="shared" si="7"/>
        <v>119487</v>
      </c>
      <c r="F33" s="20">
        <f t="shared" si="7"/>
        <v>252330</v>
      </c>
      <c r="G33" s="20">
        <f t="shared" si="7"/>
        <v>11333</v>
      </c>
      <c r="H33" s="20">
        <f t="shared" si="7"/>
        <v>4246828</v>
      </c>
      <c r="I33" s="20">
        <f t="shared" si="7"/>
        <v>4637218</v>
      </c>
    </row>
    <row r="34" spans="1:9" ht="12.75">
      <c r="A34" s="4" t="s">
        <v>14</v>
      </c>
      <c r="B34" s="20">
        <f aca="true" t="shared" si="8" ref="B34:I34">SUM(B27+B28+B29+B33)</f>
        <v>9365</v>
      </c>
      <c r="C34" s="20">
        <f t="shared" si="8"/>
        <v>20339</v>
      </c>
      <c r="D34" s="20">
        <f t="shared" si="8"/>
        <v>0</v>
      </c>
      <c r="E34" s="20">
        <f t="shared" si="8"/>
        <v>1263783</v>
      </c>
      <c r="F34" s="20">
        <f t="shared" si="8"/>
        <v>3103863</v>
      </c>
      <c r="G34" s="20">
        <f t="shared" si="8"/>
        <v>142820</v>
      </c>
      <c r="H34" s="20">
        <f t="shared" si="8"/>
        <v>32510103</v>
      </c>
      <c r="I34" s="20">
        <f t="shared" si="8"/>
        <v>37050273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94250</v>
      </c>
      <c r="D42" s="21">
        <f>I16</f>
        <v>53624</v>
      </c>
      <c r="E42" s="21">
        <f>I17</f>
        <v>23861</v>
      </c>
      <c r="F42" s="21">
        <f>I18</f>
        <v>5111</v>
      </c>
      <c r="G42" s="21">
        <f>I22</f>
        <v>11654</v>
      </c>
      <c r="H42" s="21">
        <f>I19</f>
        <v>10329</v>
      </c>
      <c r="I42" s="21">
        <f>I20</f>
        <v>1150</v>
      </c>
      <c r="J42" s="21">
        <f>I21</f>
        <v>175</v>
      </c>
      <c r="K42" s="21"/>
    </row>
    <row r="43" spans="1:11" ht="12.75">
      <c r="A43" t="s">
        <v>21</v>
      </c>
      <c r="C43" s="21">
        <f>SUM(D43:G43)</f>
        <v>187034</v>
      </c>
      <c r="D43" s="21">
        <f>I5</f>
        <v>107597</v>
      </c>
      <c r="E43" s="21">
        <f>I6</f>
        <v>46530</v>
      </c>
      <c r="F43" s="21">
        <f>I7</f>
        <v>9884</v>
      </c>
      <c r="G43" s="21">
        <f>I11</f>
        <v>23023</v>
      </c>
      <c r="H43" s="21">
        <f>I8</f>
        <v>20083</v>
      </c>
      <c r="I43" s="21">
        <f>I9</f>
        <v>2580</v>
      </c>
      <c r="J43" s="21">
        <f>I10</f>
        <v>360</v>
      </c>
      <c r="K43" s="21"/>
    </row>
    <row r="44" spans="1:11" ht="12.75">
      <c r="A44" t="s">
        <v>22</v>
      </c>
      <c r="C44" s="22">
        <f aca="true" t="shared" si="9" ref="C44:J44">C43/C42</f>
        <v>1.984445623342175</v>
      </c>
      <c r="D44" s="22">
        <f t="shared" si="9"/>
        <v>2.006508279874683</v>
      </c>
      <c r="E44" s="22">
        <f t="shared" si="9"/>
        <v>1.9500440048614895</v>
      </c>
      <c r="F44" s="22">
        <f t="shared" si="9"/>
        <v>1.9338681275679905</v>
      </c>
      <c r="G44" s="22">
        <f t="shared" si="9"/>
        <v>1.9755448772953492</v>
      </c>
      <c r="H44" s="22">
        <f t="shared" si="9"/>
        <v>1.9443314938522607</v>
      </c>
      <c r="I44" s="22">
        <f t="shared" si="9"/>
        <v>2.243478260869565</v>
      </c>
      <c r="J44" s="22">
        <f t="shared" si="9"/>
        <v>2.057142857142857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70172</v>
      </c>
      <c r="D47" s="21">
        <f>H16</f>
        <v>38553</v>
      </c>
      <c r="E47" s="21">
        <f>H17</f>
        <v>17996</v>
      </c>
      <c r="F47" s="21">
        <f>H18</f>
        <v>4159</v>
      </c>
      <c r="G47" s="21">
        <f>H22</f>
        <v>9464</v>
      </c>
      <c r="H47" s="21">
        <f>H19</f>
        <v>8473</v>
      </c>
      <c r="I47" s="21">
        <f>H20</f>
        <v>865</v>
      </c>
      <c r="J47" s="21">
        <f>H21</f>
        <v>126</v>
      </c>
      <c r="K47" s="21"/>
    </row>
    <row r="48" spans="1:11" ht="12.75">
      <c r="A48" t="s">
        <v>21</v>
      </c>
      <c r="C48" s="21">
        <f>SUM(D48:G48)</f>
        <v>149438</v>
      </c>
      <c r="D48" s="21">
        <f>H5</f>
        <v>85038</v>
      </c>
      <c r="E48" s="21">
        <f>H6</f>
        <v>36561</v>
      </c>
      <c r="F48" s="21">
        <f>H7</f>
        <v>8416</v>
      </c>
      <c r="G48" s="21">
        <f>H11</f>
        <v>19423</v>
      </c>
      <c r="H48" s="21">
        <f>H8</f>
        <v>17181</v>
      </c>
      <c r="I48" s="21">
        <f>H9</f>
        <v>1969</v>
      </c>
      <c r="J48" s="21">
        <f>H10</f>
        <v>273</v>
      </c>
      <c r="K48" s="21"/>
    </row>
    <row r="49" spans="1:11" ht="12.75">
      <c r="A49" t="s">
        <v>22</v>
      </c>
      <c r="C49" s="22">
        <f aca="true" t="shared" si="10" ref="C49:J49">C48/C47</f>
        <v>2.1295958501966594</v>
      </c>
      <c r="D49" s="22">
        <f t="shared" si="10"/>
        <v>2.2057427437553496</v>
      </c>
      <c r="E49" s="22">
        <f t="shared" si="10"/>
        <v>2.0316181373638584</v>
      </c>
      <c r="F49" s="22">
        <f t="shared" si="10"/>
        <v>2.0235633565761</v>
      </c>
      <c r="G49" s="22">
        <f t="shared" si="10"/>
        <v>2.052303465765004</v>
      </c>
      <c r="H49" s="22">
        <f t="shared" si="10"/>
        <v>2.0277351587395254</v>
      </c>
      <c r="I49" s="22">
        <f t="shared" si="10"/>
        <v>2.276300578034682</v>
      </c>
      <c r="J49" s="22">
        <f t="shared" si="10"/>
        <v>2.1666666666666665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24078</v>
      </c>
      <c r="D52" s="21">
        <f>SUM(B16:G16)</f>
        <v>15071</v>
      </c>
      <c r="E52" s="21">
        <f>SUM(B17:G17)</f>
        <v>5865</v>
      </c>
      <c r="F52" s="21">
        <f>SUM(B18:G18)</f>
        <v>952</v>
      </c>
      <c r="G52" s="21">
        <f>SUM(H52:J52)</f>
        <v>2190</v>
      </c>
      <c r="H52" s="21">
        <f>SUM(B19:G19)</f>
        <v>1856</v>
      </c>
      <c r="I52" s="21">
        <f>SUM(B20:G20)</f>
        <v>285</v>
      </c>
      <c r="J52" s="21">
        <f>SUM(B21:G21)</f>
        <v>49</v>
      </c>
      <c r="K52" s="21"/>
    </row>
    <row r="53" spans="1:11" ht="12.75">
      <c r="A53" t="s">
        <v>21</v>
      </c>
      <c r="C53" s="21">
        <f>SUM(B12:G12)</f>
        <v>37596</v>
      </c>
      <c r="D53" s="21">
        <f>SUM(B5:G5)</f>
        <v>22559</v>
      </c>
      <c r="E53" s="21">
        <f>SUM(B6:G6)</f>
        <v>9969</v>
      </c>
      <c r="F53" s="21">
        <f>SUM(B7:G7)</f>
        <v>1468</v>
      </c>
      <c r="G53" s="21">
        <f>SUM(H53:J53)</f>
        <v>3600</v>
      </c>
      <c r="H53" s="21">
        <f>SUM(B8:G8)</f>
        <v>2902</v>
      </c>
      <c r="I53" s="21">
        <f>SUM(B9:G9)</f>
        <v>611</v>
      </c>
      <c r="J53" s="21">
        <f>SUM(B10:G10)</f>
        <v>87</v>
      </c>
      <c r="K53" s="21"/>
    </row>
    <row r="54" spans="1:11" ht="12.75">
      <c r="A54" t="s">
        <v>22</v>
      </c>
      <c r="C54" s="22">
        <f aca="true" t="shared" si="11" ref="C54:J54">C53/C52</f>
        <v>1.5614253675554448</v>
      </c>
      <c r="D54" s="22">
        <f t="shared" si="11"/>
        <v>1.4968482516090504</v>
      </c>
      <c r="E54" s="22">
        <f t="shared" si="11"/>
        <v>1.6997442455242966</v>
      </c>
      <c r="F54" s="22">
        <f t="shared" si="11"/>
        <v>1.5420168067226891</v>
      </c>
      <c r="G54" s="22">
        <f t="shared" si="11"/>
        <v>1.643835616438356</v>
      </c>
      <c r="H54" s="22">
        <f t="shared" si="11"/>
        <v>1.5635775862068966</v>
      </c>
      <c r="I54" s="22">
        <f t="shared" si="11"/>
        <v>2.143859649122807</v>
      </c>
      <c r="J54" s="22">
        <f t="shared" si="11"/>
        <v>1.7755102040816326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24078</v>
      </c>
      <c r="D61" s="21">
        <f>SUM(B16:G16)</f>
        <v>15071</v>
      </c>
      <c r="E61" s="21">
        <f>SUM(B17:G17)</f>
        <v>5865</v>
      </c>
      <c r="F61" s="21">
        <f>SUM(B18:G18)</f>
        <v>952</v>
      </c>
      <c r="G61" s="21">
        <f>SUM(H61:J61)</f>
        <v>2190</v>
      </c>
      <c r="H61" s="21">
        <f>SUM(B19:G19)</f>
        <v>1856</v>
      </c>
      <c r="I61" s="21">
        <f>SUM(B20:G20)</f>
        <v>285</v>
      </c>
      <c r="J61" s="21">
        <f>SUM(B21:G21)</f>
        <v>49</v>
      </c>
      <c r="K61" s="21"/>
    </row>
    <row r="62" spans="1:11" ht="12.75">
      <c r="A62" t="s">
        <v>21</v>
      </c>
      <c r="C62" s="21">
        <f>SUM(B12:G12)</f>
        <v>37596</v>
      </c>
      <c r="D62" s="21">
        <f>SUM(B5:G5)</f>
        <v>22559</v>
      </c>
      <c r="E62" s="21">
        <f>SUM(B6:G6)</f>
        <v>9969</v>
      </c>
      <c r="F62" s="21">
        <f>SUM(B7:G7)</f>
        <v>1468</v>
      </c>
      <c r="G62" s="21">
        <f>SUM(H62:J62)</f>
        <v>3600</v>
      </c>
      <c r="H62" s="21">
        <f>SUM(B8:G8)</f>
        <v>2902</v>
      </c>
      <c r="I62" s="21">
        <f>SUM(B9:G9)</f>
        <v>611</v>
      </c>
      <c r="J62" s="21">
        <f>SUM(B10:G10)</f>
        <v>87</v>
      </c>
      <c r="K62" s="21"/>
    </row>
    <row r="63" spans="1:11" ht="12.75">
      <c r="A63" t="s">
        <v>22</v>
      </c>
      <c r="C63" s="22">
        <f aca="true" t="shared" si="12" ref="C63:J63">C62/C61</f>
        <v>1.5614253675554448</v>
      </c>
      <c r="D63" s="22">
        <f t="shared" si="12"/>
        <v>1.4968482516090504</v>
      </c>
      <c r="E63" s="22">
        <f t="shared" si="12"/>
        <v>1.6997442455242966</v>
      </c>
      <c r="F63" s="22">
        <f t="shared" si="12"/>
        <v>1.5420168067226891</v>
      </c>
      <c r="G63" s="22">
        <f t="shared" si="12"/>
        <v>1.643835616438356</v>
      </c>
      <c r="H63" s="22">
        <f t="shared" si="12"/>
        <v>1.5635775862068966</v>
      </c>
      <c r="I63" s="22">
        <f t="shared" si="12"/>
        <v>2.143859649122807</v>
      </c>
      <c r="J63" s="22">
        <f t="shared" si="12"/>
        <v>1.7755102040816326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14320</v>
      </c>
      <c r="D66" s="21">
        <f>SUM(F16:G16)</f>
        <v>9425</v>
      </c>
      <c r="E66" s="21">
        <f>SUM(F17:G17)</f>
        <v>3134</v>
      </c>
      <c r="F66" s="21">
        <f>SUM(F18:G18)</f>
        <v>586</v>
      </c>
      <c r="G66" s="21">
        <f>SUM(H66:J66)</f>
        <v>1175</v>
      </c>
      <c r="H66" s="21">
        <f>SUM(F19:G19)</f>
        <v>1032</v>
      </c>
      <c r="I66" s="21">
        <f>SUM(F20:G20)</f>
        <v>120</v>
      </c>
      <c r="J66" s="21">
        <f>SUM(F21:G21)</f>
        <v>23</v>
      </c>
      <c r="K66" s="21"/>
    </row>
    <row r="67" spans="1:11" ht="12.75">
      <c r="A67" t="s">
        <v>21</v>
      </c>
      <c r="C67" s="21">
        <f>SUM(F12:G12)</f>
        <v>15432</v>
      </c>
      <c r="D67" s="21">
        <f>SUM(F5:G5)</f>
        <v>10307</v>
      </c>
      <c r="E67" s="21">
        <f>SUM(F6:G6)</f>
        <v>3274</v>
      </c>
      <c r="F67" s="21">
        <f>SUM(F7:G7)</f>
        <v>611</v>
      </c>
      <c r="G67" s="21">
        <f>SUM(H67:J67)</f>
        <v>1240</v>
      </c>
      <c r="H67" s="21">
        <f>SUM(F8:G8)</f>
        <v>1088</v>
      </c>
      <c r="I67" s="21">
        <f>SUM(F9:G9)</f>
        <v>128</v>
      </c>
      <c r="J67" s="21">
        <f>SUM(F10:G10)</f>
        <v>24</v>
      </c>
      <c r="K67" s="21"/>
    </row>
    <row r="68" spans="1:11" ht="12.75">
      <c r="A68" t="s">
        <v>22</v>
      </c>
      <c r="C68" s="22">
        <f aca="true" t="shared" si="13" ref="C68:J68">C67/C66</f>
        <v>1.077653631284916</v>
      </c>
      <c r="D68" s="22">
        <f t="shared" si="13"/>
        <v>1.093580901856764</v>
      </c>
      <c r="E68" s="22">
        <f t="shared" si="13"/>
        <v>1.0446713465220165</v>
      </c>
      <c r="F68" s="22">
        <f t="shared" si="13"/>
        <v>1.0426621160409557</v>
      </c>
      <c r="G68" s="22">
        <f t="shared" si="13"/>
        <v>1.0553191489361702</v>
      </c>
      <c r="H68" s="22">
        <f t="shared" si="13"/>
        <v>1.054263565891473</v>
      </c>
      <c r="I68" s="22">
        <f t="shared" si="13"/>
        <v>1.0666666666666667</v>
      </c>
      <c r="J68" s="22">
        <f t="shared" si="13"/>
        <v>1.0434782608695652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5516</v>
      </c>
      <c r="D71" s="21">
        <f>B16</f>
        <v>2973</v>
      </c>
      <c r="E71" s="21">
        <f>B17</f>
        <v>1712</v>
      </c>
      <c r="F71" s="21">
        <f>B18</f>
        <v>224</v>
      </c>
      <c r="G71" s="21">
        <f>SUM(H71:J71)</f>
        <v>607</v>
      </c>
      <c r="H71" s="21">
        <f>B19</f>
        <v>471</v>
      </c>
      <c r="I71" s="21">
        <f>B20</f>
        <v>119</v>
      </c>
      <c r="J71" s="21">
        <f>B21</f>
        <v>17</v>
      </c>
      <c r="K71" s="21"/>
    </row>
    <row r="72" spans="1:11" ht="12.75">
      <c r="A72" t="s">
        <v>21</v>
      </c>
      <c r="C72" s="21">
        <f>B12</f>
        <v>17791</v>
      </c>
      <c r="D72" s="21">
        <f>B5</f>
        <v>9504</v>
      </c>
      <c r="E72" s="21">
        <f>B6</f>
        <v>5644</v>
      </c>
      <c r="F72" s="21">
        <f>B7</f>
        <v>711</v>
      </c>
      <c r="G72" s="21">
        <f>SUM(H72:J72)</f>
        <v>1932</v>
      </c>
      <c r="H72" s="21">
        <f>B8</f>
        <v>1452</v>
      </c>
      <c r="I72" s="21">
        <f>B9</f>
        <v>428</v>
      </c>
      <c r="J72" s="21">
        <f>B10</f>
        <v>52</v>
      </c>
      <c r="K72" s="21"/>
    </row>
    <row r="73" spans="1:11" ht="12.75">
      <c r="A73" t="s">
        <v>22</v>
      </c>
      <c r="C73" s="22">
        <f aca="true" t="shared" si="14" ref="C73:J73">C72/C71</f>
        <v>3.225344452501813</v>
      </c>
      <c r="D73" s="22">
        <f t="shared" si="14"/>
        <v>3.196770938446014</v>
      </c>
      <c r="E73" s="22">
        <f t="shared" si="14"/>
        <v>3.296728971962617</v>
      </c>
      <c r="F73" s="22">
        <f t="shared" si="14"/>
        <v>3.174107142857143</v>
      </c>
      <c r="G73" s="22">
        <f t="shared" si="14"/>
        <v>3.182866556836903</v>
      </c>
      <c r="H73" s="22">
        <f t="shared" si="14"/>
        <v>3.082802547770701</v>
      </c>
      <c r="I73" s="22">
        <f t="shared" si="14"/>
        <v>3.596638655462185</v>
      </c>
      <c r="J73" s="22">
        <f t="shared" si="14"/>
        <v>3.0588235294117645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25</v>
      </c>
      <c r="D76" s="21">
        <f>C16</f>
        <v>14</v>
      </c>
      <c r="E76" s="21">
        <f>C17</f>
        <v>5</v>
      </c>
      <c r="F76" s="21">
        <f>C18</f>
        <v>1</v>
      </c>
      <c r="G76" s="21">
        <f>SUM(H76:J76)</f>
        <v>5</v>
      </c>
      <c r="H76" s="21">
        <f>C19</f>
        <v>2</v>
      </c>
      <c r="I76" s="21">
        <f>C20</f>
        <v>2</v>
      </c>
      <c r="J76" s="21">
        <f>C21</f>
        <v>1</v>
      </c>
      <c r="K76" s="21"/>
    </row>
    <row r="77" spans="1:11" ht="12.75">
      <c r="A77" t="s">
        <v>21</v>
      </c>
      <c r="C77" s="21">
        <f>C12</f>
        <v>89</v>
      </c>
      <c r="D77" s="21">
        <f>C5</f>
        <v>47</v>
      </c>
      <c r="E77" s="21">
        <f>C6</f>
        <v>17</v>
      </c>
      <c r="F77" s="21">
        <f>C7</f>
        <v>5</v>
      </c>
      <c r="G77" s="21">
        <f>SUM(H77:J77)</f>
        <v>20</v>
      </c>
      <c r="H77" s="21">
        <f>C8</f>
        <v>7</v>
      </c>
      <c r="I77" s="21">
        <f>C9</f>
        <v>10</v>
      </c>
      <c r="J77" s="21">
        <f>C10</f>
        <v>3</v>
      </c>
      <c r="K77" s="21"/>
    </row>
    <row r="78" spans="1:11" ht="12.75">
      <c r="A78" t="s">
        <v>22</v>
      </c>
      <c r="C78" s="22">
        <f aca="true" t="shared" si="15" ref="C78:J78">C77/C76</f>
        <v>3.56</v>
      </c>
      <c r="D78" s="22">
        <f t="shared" si="15"/>
        <v>3.357142857142857</v>
      </c>
      <c r="E78" s="22">
        <f t="shared" si="15"/>
        <v>3.4</v>
      </c>
      <c r="F78" s="22">
        <f t="shared" si="15"/>
        <v>5</v>
      </c>
      <c r="G78" s="22">
        <f t="shared" si="15"/>
        <v>4</v>
      </c>
      <c r="H78" s="22">
        <f t="shared" si="15"/>
        <v>3.5</v>
      </c>
      <c r="I78" s="22">
        <f t="shared" si="15"/>
        <v>5</v>
      </c>
      <c r="J78" s="22">
        <f t="shared" si="15"/>
        <v>3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4217</v>
      </c>
      <c r="D81" s="21">
        <f>E16</f>
        <v>2659</v>
      </c>
      <c r="E81" s="21">
        <f>E17</f>
        <v>1014</v>
      </c>
      <c r="F81" s="21">
        <f>E18</f>
        <v>141</v>
      </c>
      <c r="G81" s="21">
        <f>SUM(H81:J81)</f>
        <v>403</v>
      </c>
      <c r="H81" s="21">
        <f>E19</f>
        <v>351</v>
      </c>
      <c r="I81" s="21">
        <f>E20</f>
        <v>44</v>
      </c>
      <c r="J81" s="21">
        <f>E21</f>
        <v>8</v>
      </c>
      <c r="K81" s="21"/>
    </row>
    <row r="82" spans="1:11" ht="12.75">
      <c r="A82" t="s">
        <v>21</v>
      </c>
      <c r="C82" s="21">
        <f>E12</f>
        <v>4284</v>
      </c>
      <c r="D82" s="21">
        <f>E5</f>
        <v>2701</v>
      </c>
      <c r="E82" s="21">
        <f>E6</f>
        <v>1034</v>
      </c>
      <c r="F82" s="21">
        <f>E7</f>
        <v>141</v>
      </c>
      <c r="G82" s="21">
        <f>SUM(H82:J82)</f>
        <v>408</v>
      </c>
      <c r="H82" s="21">
        <f>E8</f>
        <v>355</v>
      </c>
      <c r="I82" s="21">
        <f>E9</f>
        <v>45</v>
      </c>
      <c r="J82" s="21">
        <f>E10</f>
        <v>8</v>
      </c>
      <c r="K82" s="21"/>
    </row>
    <row r="83" spans="1:11" ht="12.75">
      <c r="A83" t="s">
        <v>22</v>
      </c>
      <c r="C83" s="22">
        <f aca="true" t="shared" si="16" ref="C83:J83">C82/C81</f>
        <v>1.015888072089163</v>
      </c>
      <c r="D83" s="22">
        <f t="shared" si="16"/>
        <v>1.0157954118089507</v>
      </c>
      <c r="E83" s="22">
        <f t="shared" si="16"/>
        <v>1.0197238658777121</v>
      </c>
      <c r="F83" s="22">
        <f t="shared" si="16"/>
        <v>1</v>
      </c>
      <c r="G83" s="22">
        <f t="shared" si="16"/>
        <v>1.0124069478908189</v>
      </c>
      <c r="H83" s="22">
        <f t="shared" si="16"/>
        <v>1.0113960113960114</v>
      </c>
      <c r="I83" s="22">
        <f t="shared" si="16"/>
        <v>1.0227272727272727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37050273</v>
      </c>
      <c r="D94" s="21"/>
      <c r="E94" s="21">
        <f>SUM(E95:E96)</f>
        <v>94250</v>
      </c>
      <c r="F94" s="22">
        <f>C94/E94</f>
        <v>393.1063448275862</v>
      </c>
      <c r="G94" s="21">
        <f>SUM(G95:G96)</f>
        <v>187034</v>
      </c>
      <c r="H94" s="22">
        <f>C94/G94</f>
        <v>198.0937850872034</v>
      </c>
    </row>
    <row r="95" spans="1:8" ht="12.75">
      <c r="A95" t="s">
        <v>23</v>
      </c>
      <c r="C95" s="21">
        <f>H34</f>
        <v>32510103</v>
      </c>
      <c r="D95" s="21"/>
      <c r="E95" s="21">
        <f>H23</f>
        <v>70172</v>
      </c>
      <c r="F95" s="22">
        <f>C95/E95</f>
        <v>463.29166904178305</v>
      </c>
      <c r="G95" s="21">
        <f>H12</f>
        <v>149438</v>
      </c>
      <c r="H95" s="22">
        <f>C95/G95</f>
        <v>217.54910397623095</v>
      </c>
    </row>
    <row r="96" spans="1:8" ht="12.75">
      <c r="A96" t="s">
        <v>34</v>
      </c>
      <c r="C96" s="21">
        <f>SUM(B34:G34)</f>
        <v>4540170</v>
      </c>
      <c r="D96" s="21"/>
      <c r="E96" s="21">
        <f>SUM(B23:G23)</f>
        <v>24078</v>
      </c>
      <c r="F96" s="22">
        <f>C96/E96</f>
        <v>188.5609269872913</v>
      </c>
      <c r="G96" s="21">
        <f>SUM(B12:G12)</f>
        <v>37596</v>
      </c>
      <c r="H96" s="22">
        <f>C96/G96</f>
        <v>120.76204915416534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21327300</v>
      </c>
      <c r="D98" s="21"/>
      <c r="E98" s="21">
        <f>SUM(E99:E100)</f>
        <v>53624</v>
      </c>
      <c r="F98" s="22">
        <f>C98/E98</f>
        <v>397.7193047889005</v>
      </c>
      <c r="G98" s="21">
        <f>SUM(G99:G100)</f>
        <v>107597</v>
      </c>
      <c r="H98" s="22">
        <f>C98/G98</f>
        <v>198.21463423701405</v>
      </c>
    </row>
    <row r="99" spans="1:8" ht="12.75">
      <c r="A99" t="s">
        <v>23</v>
      </c>
      <c r="C99" s="21">
        <f>H27</f>
        <v>18334345</v>
      </c>
      <c r="D99" s="21"/>
      <c r="E99" s="21">
        <f>H16</f>
        <v>38553</v>
      </c>
      <c r="F99" s="22">
        <f>C99/E99</f>
        <v>475.5620833657562</v>
      </c>
      <c r="G99" s="21">
        <f>H5</f>
        <v>85038</v>
      </c>
      <c r="H99" s="22">
        <f>C99/G99</f>
        <v>215.60178978809472</v>
      </c>
    </row>
    <row r="100" spans="1:8" ht="12.75">
      <c r="A100" t="s">
        <v>34</v>
      </c>
      <c r="C100" s="21">
        <f>SUM(B27:G27)</f>
        <v>2992955</v>
      </c>
      <c r="D100" s="21"/>
      <c r="E100" s="21">
        <f>SUM(B16:G16)</f>
        <v>15071</v>
      </c>
      <c r="F100" s="22">
        <f>C100/E100</f>
        <v>198.59033906177427</v>
      </c>
      <c r="G100" s="21">
        <f>SUM(B5:G5)</f>
        <v>22559</v>
      </c>
      <c r="H100" s="22">
        <f>C100/G100</f>
        <v>132.67232590097078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9124286</v>
      </c>
      <c r="D102" s="21"/>
      <c r="E102" s="21">
        <f>SUM(E103:E104)</f>
        <v>23861</v>
      </c>
      <c r="F102" s="22">
        <f>C102/E102</f>
        <v>382.39327773354006</v>
      </c>
      <c r="G102" s="21">
        <f>SUM(G103:G104)</f>
        <v>46530</v>
      </c>
      <c r="H102" s="22">
        <f>C102/G102</f>
        <v>196.09469159681925</v>
      </c>
    </row>
    <row r="103" spans="1:8" ht="12.75">
      <c r="A103" t="s">
        <v>23</v>
      </c>
      <c r="C103" s="21">
        <f>H28</f>
        <v>8137561</v>
      </c>
      <c r="D103" s="21"/>
      <c r="E103" s="21">
        <f>H17</f>
        <v>17996</v>
      </c>
      <c r="F103" s="22">
        <f>C103/E103</f>
        <v>452.1872082685041</v>
      </c>
      <c r="G103" s="21">
        <f>H6</f>
        <v>36561</v>
      </c>
      <c r="H103" s="22">
        <f>C103/G103</f>
        <v>222.57490221821067</v>
      </c>
    </row>
    <row r="104" spans="1:8" ht="12.75">
      <c r="A104" t="s">
        <v>34</v>
      </c>
      <c r="C104" s="21">
        <f>SUM(B28:G28)</f>
        <v>986725</v>
      </c>
      <c r="D104" s="21"/>
      <c r="E104" s="21">
        <f>SUM(B17:G17)</f>
        <v>5865</v>
      </c>
      <c r="F104" s="22">
        <f>C104/E104</f>
        <v>168.2395566922421</v>
      </c>
      <c r="G104" s="21">
        <f>SUM(B6:G6)</f>
        <v>9969</v>
      </c>
      <c r="H104" s="22">
        <f>C104/G104</f>
        <v>98.9793359414184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1961469</v>
      </c>
      <c r="D106" s="21"/>
      <c r="E106" s="21">
        <f>SUM(E107:E108)</f>
        <v>5111</v>
      </c>
      <c r="F106" s="22">
        <f>C106/E106</f>
        <v>383.77401682645274</v>
      </c>
      <c r="G106" s="21">
        <f>SUM(G107:G108)</f>
        <v>9884</v>
      </c>
      <c r="H106" s="22">
        <f>C106/G106</f>
        <v>198.44890732496964</v>
      </c>
    </row>
    <row r="107" spans="1:8" ht="12.75">
      <c r="A107" t="s">
        <v>23</v>
      </c>
      <c r="C107" s="21">
        <f>H29</f>
        <v>1791369</v>
      </c>
      <c r="D107" s="21"/>
      <c r="E107" s="21">
        <f>H18</f>
        <v>4159</v>
      </c>
      <c r="F107" s="22">
        <f>C107/E107</f>
        <v>430.7210867997115</v>
      </c>
      <c r="G107" s="21">
        <f>H7</f>
        <v>8416</v>
      </c>
      <c r="H107" s="22">
        <f>C107/G107</f>
        <v>212.85278041825094</v>
      </c>
    </row>
    <row r="108" spans="1:8" ht="12.75">
      <c r="A108" t="s">
        <v>34</v>
      </c>
      <c r="C108" s="21">
        <f>SUM(B29:G29)</f>
        <v>170100</v>
      </c>
      <c r="D108" s="21"/>
      <c r="E108" s="21">
        <f>SUM(B18:G18)</f>
        <v>952</v>
      </c>
      <c r="F108" s="22">
        <f>C108/E108</f>
        <v>178.6764705882353</v>
      </c>
      <c r="G108" s="21">
        <f>SUM(B7:G7)</f>
        <v>1468</v>
      </c>
      <c r="H108" s="22">
        <f>C108/G108</f>
        <v>115.87193460490464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4637218</v>
      </c>
      <c r="D110" s="21"/>
      <c r="E110" s="21">
        <f>SUM(E111:E112)</f>
        <v>11654</v>
      </c>
      <c r="F110" s="22">
        <f>C110/E110</f>
        <v>397.90784280075513</v>
      </c>
      <c r="G110" s="21">
        <f>SUM(G111:G112)</f>
        <v>23023</v>
      </c>
      <c r="H110" s="22">
        <f>C110/G110</f>
        <v>201.41675715588758</v>
      </c>
    </row>
    <row r="111" spans="1:8" ht="12.75">
      <c r="A111" s="11" t="s">
        <v>23</v>
      </c>
      <c r="C111" s="21">
        <f>H33</f>
        <v>4246828</v>
      </c>
      <c r="D111" s="21"/>
      <c r="E111" s="21">
        <f>H22</f>
        <v>9464</v>
      </c>
      <c r="F111" s="22">
        <f>C111/E111</f>
        <v>448.7349957734573</v>
      </c>
      <c r="G111" s="21">
        <f>H11</f>
        <v>19423</v>
      </c>
      <c r="H111" s="22">
        <f>C111/G111</f>
        <v>218.64943623539102</v>
      </c>
    </row>
    <row r="112" spans="1:8" ht="12.75">
      <c r="A112" s="11" t="s">
        <v>34</v>
      </c>
      <c r="C112" s="21">
        <f>SUM(B33:G33)</f>
        <v>390390</v>
      </c>
      <c r="D112" s="21"/>
      <c r="E112" s="21">
        <f>SUM(B22:G22)</f>
        <v>2190</v>
      </c>
      <c r="F112" s="22">
        <f>C112/E112</f>
        <v>178.26027397260273</v>
      </c>
      <c r="G112" s="21">
        <f>SUM(B11:G11)</f>
        <v>3600</v>
      </c>
      <c r="H112" s="22">
        <f>C112/G112</f>
        <v>108.44166666666666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4099722</v>
      </c>
      <c r="D114" s="21"/>
      <c r="E114" s="21">
        <f>SUM(E115:E116)</f>
        <v>10329</v>
      </c>
      <c r="F114" s="22">
        <f>C114/E114</f>
        <v>396.91373801916933</v>
      </c>
      <c r="G114" s="21">
        <f>SUM(G115:G116)</f>
        <v>20083</v>
      </c>
      <c r="H114" s="22">
        <f>C114/G114</f>
        <v>204.13892346760943</v>
      </c>
    </row>
    <row r="115" spans="1:8" ht="12.75">
      <c r="A115" t="s">
        <v>23</v>
      </c>
      <c r="C115" s="21">
        <f>H30</f>
        <v>3760263</v>
      </c>
      <c r="D115" s="21"/>
      <c r="E115" s="21">
        <f>H19</f>
        <v>8473</v>
      </c>
      <c r="F115" s="22">
        <f>C115/E115</f>
        <v>443.79357960580666</v>
      </c>
      <c r="G115" s="21">
        <f>H8</f>
        <v>17181</v>
      </c>
      <c r="H115" s="22">
        <f>C115/G115</f>
        <v>218.86170770036668</v>
      </c>
    </row>
    <row r="116" spans="1:8" ht="12.75">
      <c r="A116" t="s">
        <v>34</v>
      </c>
      <c r="C116" s="21">
        <f>SUM(B30:G30)</f>
        <v>339459</v>
      </c>
      <c r="D116" s="21"/>
      <c r="E116" s="21">
        <f>SUM(B19:G19)</f>
        <v>1856</v>
      </c>
      <c r="F116" s="22">
        <f>C116/E116</f>
        <v>182.89816810344828</v>
      </c>
      <c r="G116" s="21">
        <f>SUM(B8:G8)</f>
        <v>2902</v>
      </c>
      <c r="H116" s="22">
        <f>C116/G116</f>
        <v>116.97415575465196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471020</v>
      </c>
      <c r="D118" s="21"/>
      <c r="E118" s="21">
        <f>SUM(E119:E120)</f>
        <v>1150</v>
      </c>
      <c r="F118" s="22">
        <f>C118/E118</f>
        <v>409.5826086956522</v>
      </c>
      <c r="G118" s="21">
        <f>SUM(G119:G120)</f>
        <v>2580</v>
      </c>
      <c r="H118" s="22">
        <f>C118/G118</f>
        <v>182.56589147286823</v>
      </c>
    </row>
    <row r="119" spans="1:8" ht="12.75">
      <c r="A119" t="s">
        <v>23</v>
      </c>
      <c r="C119" s="21">
        <f>H31</f>
        <v>428077</v>
      </c>
      <c r="D119" s="21"/>
      <c r="E119" s="21">
        <f>H20</f>
        <v>865</v>
      </c>
      <c r="F119" s="22">
        <f>C119/E119</f>
        <v>494.88670520231216</v>
      </c>
      <c r="G119" s="21">
        <f>H9</f>
        <v>1969</v>
      </c>
      <c r="H119" s="22">
        <f>C119/G119</f>
        <v>217.40832910106653</v>
      </c>
    </row>
    <row r="120" spans="1:8" ht="12.75">
      <c r="A120" t="s">
        <v>34</v>
      </c>
      <c r="C120" s="21">
        <f>SUM(B31:G31)</f>
        <v>42943</v>
      </c>
      <c r="D120" s="21"/>
      <c r="E120" s="21">
        <f>SUM(B20:G20)</f>
        <v>285</v>
      </c>
      <c r="F120" s="22">
        <f>C120/E120</f>
        <v>150.67719298245615</v>
      </c>
      <c r="G120" s="21">
        <f>SUM(B9:G9)</f>
        <v>611</v>
      </c>
      <c r="H120" s="22">
        <f>C120/G120</f>
        <v>70.28314238952537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66476</v>
      </c>
      <c r="D122" s="21"/>
      <c r="E122" s="21">
        <f>SUM(E123:E124)</f>
        <v>175</v>
      </c>
      <c r="F122" s="22">
        <f>C122/E122</f>
        <v>379.86285714285714</v>
      </c>
      <c r="G122" s="21">
        <f>SUM(G123:G124)</f>
        <v>360</v>
      </c>
      <c r="H122" s="22">
        <f>C122/G122</f>
        <v>184.65555555555557</v>
      </c>
    </row>
    <row r="123" spans="1:8" ht="12.75">
      <c r="A123" t="s">
        <v>23</v>
      </c>
      <c r="C123" s="21">
        <f>H32</f>
        <v>58488</v>
      </c>
      <c r="D123" s="21"/>
      <c r="E123" s="21">
        <f>H21</f>
        <v>126</v>
      </c>
      <c r="F123" s="22">
        <f>C123/E123</f>
        <v>464.1904761904762</v>
      </c>
      <c r="G123" s="21">
        <f>H10</f>
        <v>273</v>
      </c>
      <c r="H123" s="22">
        <f>C123/G123</f>
        <v>214.24175824175825</v>
      </c>
    </row>
    <row r="124" spans="1:8" ht="12.75">
      <c r="A124" t="s">
        <v>34</v>
      </c>
      <c r="C124" s="21">
        <f>SUM(B32:G32)</f>
        <v>7988</v>
      </c>
      <c r="D124" s="21"/>
      <c r="E124" s="21">
        <f>SUM(B21:G21)</f>
        <v>49</v>
      </c>
      <c r="F124" s="22">
        <f>C124/E124</f>
        <v>163.0204081632653</v>
      </c>
      <c r="G124" s="21">
        <f>SUM(B10:G10)</f>
        <v>87</v>
      </c>
      <c r="H124" s="22">
        <f>C124/G124</f>
        <v>91.816091954023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4879629</v>
      </c>
      <c r="D130" s="21"/>
      <c r="E130" s="21">
        <f aca="true" t="shared" si="19" ref="E130:K130">SUM(E131:E134)</f>
        <v>2992955</v>
      </c>
      <c r="F130" s="21">
        <f t="shared" si="19"/>
        <v>986725</v>
      </c>
      <c r="G130" s="21">
        <f t="shared" si="19"/>
        <v>170100</v>
      </c>
      <c r="H130" s="21">
        <f t="shared" si="19"/>
        <v>390390</v>
      </c>
      <c r="I130" s="21">
        <f t="shared" si="19"/>
        <v>339459</v>
      </c>
      <c r="J130" s="21">
        <f t="shared" si="19"/>
        <v>42943</v>
      </c>
      <c r="K130" s="21">
        <f t="shared" si="19"/>
        <v>7988</v>
      </c>
    </row>
    <row r="131" spans="1:11" ht="12.75">
      <c r="A131" t="s">
        <v>4</v>
      </c>
      <c r="C131" s="21">
        <f t="shared" si="18"/>
        <v>3479719</v>
      </c>
      <c r="D131" s="21"/>
      <c r="E131" s="21">
        <f>SUM(F27:G27)</f>
        <v>2182141</v>
      </c>
      <c r="F131" s="21">
        <f>SUM(F28:G28)</f>
        <v>674294</v>
      </c>
      <c r="G131" s="21">
        <f>SUM(F29:G29)</f>
        <v>126585</v>
      </c>
      <c r="H131" s="21">
        <f>SUM(I131:K131)</f>
        <v>263663</v>
      </c>
      <c r="I131" s="21">
        <f>SUM(F30:G30)</f>
        <v>233036</v>
      </c>
      <c r="J131" s="21">
        <f>SUM(F31:G31)</f>
        <v>25807</v>
      </c>
      <c r="K131" s="21">
        <f>SUM(F32:G32)</f>
        <v>4820</v>
      </c>
    </row>
    <row r="132" spans="1:11" ht="12.75">
      <c r="A132" t="s">
        <v>63</v>
      </c>
      <c r="C132" s="21">
        <f t="shared" si="18"/>
        <v>10502</v>
      </c>
      <c r="D132" s="21"/>
      <c r="E132" s="21">
        <f>B27</f>
        <v>209</v>
      </c>
      <c r="F132" s="21">
        <f>B28</f>
        <v>4396</v>
      </c>
      <c r="G132" s="21">
        <f>B29</f>
        <v>1140</v>
      </c>
      <c r="H132" s="21">
        <f>SUM(I132:K132)</f>
        <v>3620</v>
      </c>
      <c r="I132" s="21">
        <f>B30</f>
        <v>1137</v>
      </c>
      <c r="J132" s="21">
        <f>B31</f>
        <v>2050</v>
      </c>
      <c r="K132" s="21">
        <f>B32</f>
        <v>433</v>
      </c>
    </row>
    <row r="133" spans="1:11" ht="12.75">
      <c r="A133" t="s">
        <v>62</v>
      </c>
      <c r="C133" s="21">
        <f t="shared" si="18"/>
        <v>21476</v>
      </c>
      <c r="D133" s="21"/>
      <c r="E133" s="21">
        <f>C27</f>
        <v>11183</v>
      </c>
      <c r="F133" s="21">
        <f>C28</f>
        <v>4396</v>
      </c>
      <c r="G133" s="21">
        <f>C29</f>
        <v>1140</v>
      </c>
      <c r="H133" s="21">
        <f>SUM(I133:K133)</f>
        <v>3620</v>
      </c>
      <c r="I133" s="21">
        <f>C30</f>
        <v>1137</v>
      </c>
      <c r="J133" s="21">
        <f>C31</f>
        <v>2050</v>
      </c>
      <c r="K133" s="21">
        <f>C32</f>
        <v>433</v>
      </c>
    </row>
    <row r="134" spans="1:11" ht="12.75">
      <c r="A134" t="s">
        <v>2</v>
      </c>
      <c r="C134" s="21">
        <f t="shared" si="18"/>
        <v>1367932</v>
      </c>
      <c r="D134" s="21"/>
      <c r="E134" s="21">
        <f>E27</f>
        <v>799422</v>
      </c>
      <c r="F134" s="21">
        <f>E28</f>
        <v>303639</v>
      </c>
      <c r="G134" s="21">
        <f>E29</f>
        <v>41235</v>
      </c>
      <c r="H134" s="21">
        <f>SUM(I134:K134)</f>
        <v>119487</v>
      </c>
      <c r="I134" s="21">
        <f>E30</f>
        <v>104149</v>
      </c>
      <c r="J134" s="21">
        <f>E31</f>
        <v>13036</v>
      </c>
      <c r="K134" s="21">
        <f>E32</f>
        <v>2302</v>
      </c>
    </row>
    <row r="135" spans="1:11" ht="12.75">
      <c r="A135" t="s">
        <v>61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3479719</v>
      </c>
      <c r="E141" s="22">
        <f>B141/C66</f>
        <v>242.9971368715084</v>
      </c>
      <c r="G141" s="22">
        <f>B141/C67</f>
        <v>225.48723431829964</v>
      </c>
    </row>
    <row r="142" spans="1:7" ht="12.75">
      <c r="A142" t="s">
        <v>63</v>
      </c>
      <c r="B142" s="21">
        <f>C132</f>
        <v>10502</v>
      </c>
      <c r="E142" s="22">
        <f>B142/C71</f>
        <v>1.9039158810732415</v>
      </c>
      <c r="G142" s="22">
        <f>B142/C72</f>
        <v>0.5902984655162723</v>
      </c>
    </row>
    <row r="143" spans="1:7" ht="12.75">
      <c r="A143" t="s">
        <v>62</v>
      </c>
      <c r="B143" s="21">
        <f>C133</f>
        <v>21476</v>
      </c>
      <c r="E143" s="22">
        <f>B143/C76</f>
        <v>859.04</v>
      </c>
      <c r="G143" s="22">
        <f>B143/C77</f>
        <v>241.30337078651687</v>
      </c>
    </row>
    <row r="144" spans="1:7" ht="12.75">
      <c r="A144" t="s">
        <v>2</v>
      </c>
      <c r="B144" s="21">
        <f>C134</f>
        <v>1367932</v>
      </c>
      <c r="E144" s="22">
        <f>B144/C81</f>
        <v>324.385107896609</v>
      </c>
      <c r="G144" s="22">
        <f>B144/C82</f>
        <v>319.31185807656396</v>
      </c>
    </row>
    <row r="145" spans="1:7" ht="12.75">
      <c r="A145" t="s">
        <v>61</v>
      </c>
      <c r="B145" s="21">
        <f>C135</f>
        <v>0</v>
      </c>
      <c r="E145" s="27" t="e">
        <f>B145/C86</f>
        <v>#DIV/0!</v>
      </c>
      <c r="G145" s="27" t="e">
        <f>B145/C87</f>
        <v>#DIV/0!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I32" sqref="I32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9536</v>
      </c>
      <c r="C5" s="25">
        <v>45</v>
      </c>
      <c r="D5" s="25">
        <v>0</v>
      </c>
      <c r="E5" s="25">
        <v>2741</v>
      </c>
      <c r="F5" s="25">
        <v>9908</v>
      </c>
      <c r="G5" s="25">
        <v>378</v>
      </c>
      <c r="H5" s="25">
        <v>85458</v>
      </c>
      <c r="I5" s="20">
        <f aca="true" t="shared" si="0" ref="I5:I11">SUM(B5:H5)</f>
        <v>108066</v>
      </c>
    </row>
    <row r="6" spans="1:9" ht="12.75">
      <c r="A6" s="4" t="s">
        <v>8</v>
      </c>
      <c r="B6" s="25">
        <v>5572</v>
      </c>
      <c r="C6" s="25">
        <v>7</v>
      </c>
      <c r="D6" s="25">
        <v>0</v>
      </c>
      <c r="E6" s="25">
        <v>1045</v>
      </c>
      <c r="F6" s="25">
        <v>3204</v>
      </c>
      <c r="G6" s="25">
        <v>64</v>
      </c>
      <c r="H6" s="25">
        <v>36761</v>
      </c>
      <c r="I6" s="20">
        <f t="shared" si="0"/>
        <v>46653</v>
      </c>
    </row>
    <row r="7" spans="1:9" ht="12.75">
      <c r="A7" s="4" t="s">
        <v>9</v>
      </c>
      <c r="B7" s="25">
        <v>748</v>
      </c>
      <c r="C7" s="25">
        <v>0</v>
      </c>
      <c r="D7" s="25">
        <v>0</v>
      </c>
      <c r="E7" s="25">
        <v>144</v>
      </c>
      <c r="F7" s="25">
        <v>602</v>
      </c>
      <c r="G7" s="25">
        <v>18</v>
      </c>
      <c r="H7" s="25">
        <v>8498</v>
      </c>
      <c r="I7" s="20">
        <f t="shared" si="0"/>
        <v>10010</v>
      </c>
    </row>
    <row r="8" spans="1:9" ht="12.75">
      <c r="A8" s="4" t="s">
        <v>10</v>
      </c>
      <c r="B8" s="25">
        <v>1470</v>
      </c>
      <c r="C8" s="25">
        <v>3</v>
      </c>
      <c r="D8" s="25">
        <v>0</v>
      </c>
      <c r="E8" s="25">
        <v>362</v>
      </c>
      <c r="F8" s="25">
        <v>1048</v>
      </c>
      <c r="G8" s="25">
        <v>35</v>
      </c>
      <c r="H8" s="25">
        <v>17323</v>
      </c>
      <c r="I8" s="20">
        <f t="shared" si="0"/>
        <v>20241</v>
      </c>
    </row>
    <row r="9" spans="1:9" ht="12.75">
      <c r="A9" s="4" t="s">
        <v>11</v>
      </c>
      <c r="B9" s="25">
        <v>434</v>
      </c>
      <c r="C9" s="25">
        <v>8</v>
      </c>
      <c r="D9" s="25">
        <v>0</v>
      </c>
      <c r="E9" s="25">
        <v>41</v>
      </c>
      <c r="F9" s="25">
        <v>125</v>
      </c>
      <c r="G9" s="25">
        <v>4</v>
      </c>
      <c r="H9" s="25">
        <v>1976</v>
      </c>
      <c r="I9" s="20">
        <f t="shared" si="0"/>
        <v>2588</v>
      </c>
    </row>
    <row r="10" spans="1:9" ht="12.75">
      <c r="A10" s="4" t="s">
        <v>12</v>
      </c>
      <c r="B10" s="25">
        <v>51</v>
      </c>
      <c r="C10" s="25">
        <v>0</v>
      </c>
      <c r="D10" s="25">
        <v>0</v>
      </c>
      <c r="E10" s="25">
        <v>9</v>
      </c>
      <c r="F10" s="25">
        <v>24</v>
      </c>
      <c r="G10" s="25">
        <v>0</v>
      </c>
      <c r="H10" s="25">
        <v>275</v>
      </c>
      <c r="I10" s="20">
        <f t="shared" si="0"/>
        <v>359</v>
      </c>
    </row>
    <row r="11" spans="1:9" ht="12.75">
      <c r="A11" s="4" t="s">
        <v>13</v>
      </c>
      <c r="B11" s="20">
        <f aca="true" t="shared" si="1" ref="B11:H11">SUM(B8:B10)</f>
        <v>1955</v>
      </c>
      <c r="C11" s="20">
        <f t="shared" si="1"/>
        <v>11</v>
      </c>
      <c r="D11" s="20">
        <f t="shared" si="1"/>
        <v>0</v>
      </c>
      <c r="E11" s="20">
        <f t="shared" si="1"/>
        <v>412</v>
      </c>
      <c r="F11" s="20">
        <f t="shared" si="1"/>
        <v>1197</v>
      </c>
      <c r="G11" s="20">
        <f t="shared" si="1"/>
        <v>39</v>
      </c>
      <c r="H11" s="20">
        <f t="shared" si="1"/>
        <v>19574</v>
      </c>
      <c r="I11" s="20">
        <f t="shared" si="0"/>
        <v>23188</v>
      </c>
    </row>
    <row r="12" spans="1:9" ht="12.75">
      <c r="A12" s="4" t="s">
        <v>14</v>
      </c>
      <c r="B12" s="20">
        <f aca="true" t="shared" si="2" ref="B12:I12">SUM(B5+B6+B7+B11)</f>
        <v>17811</v>
      </c>
      <c r="C12" s="20">
        <f t="shared" si="2"/>
        <v>63</v>
      </c>
      <c r="D12" s="20">
        <f t="shared" si="2"/>
        <v>0</v>
      </c>
      <c r="E12" s="20">
        <f t="shared" si="2"/>
        <v>4342</v>
      </c>
      <c r="F12" s="20">
        <f t="shared" si="2"/>
        <v>14911</v>
      </c>
      <c r="G12" s="20">
        <f t="shared" si="2"/>
        <v>499</v>
      </c>
      <c r="H12" s="20">
        <f t="shared" si="2"/>
        <v>150291</v>
      </c>
      <c r="I12" s="20">
        <f t="shared" si="2"/>
        <v>187917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2990</v>
      </c>
      <c r="C16" s="25">
        <v>12</v>
      </c>
      <c r="D16" s="25">
        <v>0</v>
      </c>
      <c r="E16" s="25">
        <v>2700</v>
      </c>
      <c r="F16" s="25">
        <v>9092</v>
      </c>
      <c r="G16" s="25">
        <v>330</v>
      </c>
      <c r="H16" s="25">
        <v>38823</v>
      </c>
      <c r="I16" s="20">
        <f aca="true" t="shared" si="3" ref="I16:I22">SUM(B16:H16)</f>
        <v>53947</v>
      </c>
    </row>
    <row r="17" spans="1:9" ht="12.75">
      <c r="A17" s="4" t="s">
        <v>8</v>
      </c>
      <c r="B17" s="25">
        <v>1706</v>
      </c>
      <c r="C17" s="25">
        <v>2</v>
      </c>
      <c r="D17" s="25">
        <v>0</v>
      </c>
      <c r="E17" s="25">
        <v>1023</v>
      </c>
      <c r="F17" s="25">
        <v>3082</v>
      </c>
      <c r="G17" s="25">
        <v>55</v>
      </c>
      <c r="H17" s="25">
        <v>18090</v>
      </c>
      <c r="I17" s="20">
        <f t="shared" si="3"/>
        <v>23958</v>
      </c>
    </row>
    <row r="18" spans="1:9" ht="12.75">
      <c r="A18" s="4" t="s">
        <v>9</v>
      </c>
      <c r="B18" s="25">
        <v>228</v>
      </c>
      <c r="C18" s="25">
        <v>0</v>
      </c>
      <c r="D18" s="25">
        <v>0</v>
      </c>
      <c r="E18" s="25">
        <v>144</v>
      </c>
      <c r="F18" s="25">
        <v>580</v>
      </c>
      <c r="G18" s="25">
        <v>17</v>
      </c>
      <c r="H18" s="25">
        <v>4198</v>
      </c>
      <c r="I18" s="20">
        <f t="shared" si="3"/>
        <v>5167</v>
      </c>
    </row>
    <row r="19" spans="1:9" ht="12.75">
      <c r="A19" s="4" t="s">
        <v>10</v>
      </c>
      <c r="B19" s="25">
        <v>484</v>
      </c>
      <c r="C19" s="25">
        <v>1</v>
      </c>
      <c r="D19" s="25">
        <v>0</v>
      </c>
      <c r="E19" s="25">
        <v>358</v>
      </c>
      <c r="F19" s="25">
        <v>1005</v>
      </c>
      <c r="G19" s="25">
        <v>33</v>
      </c>
      <c r="H19" s="25">
        <v>8563</v>
      </c>
      <c r="I19" s="20">
        <f t="shared" si="3"/>
        <v>10444</v>
      </c>
    </row>
    <row r="20" spans="1:9" ht="12.75">
      <c r="A20" s="4" t="s">
        <v>11</v>
      </c>
      <c r="B20" s="25">
        <v>122</v>
      </c>
      <c r="C20" s="25">
        <v>2</v>
      </c>
      <c r="D20" s="25">
        <v>0</v>
      </c>
      <c r="E20" s="25">
        <v>41</v>
      </c>
      <c r="F20" s="25">
        <v>117</v>
      </c>
      <c r="G20" s="25">
        <v>4</v>
      </c>
      <c r="H20" s="25">
        <v>875</v>
      </c>
      <c r="I20" s="20">
        <f t="shared" si="3"/>
        <v>1161</v>
      </c>
    </row>
    <row r="21" spans="1:9" ht="12.75">
      <c r="A21" s="4" t="s">
        <v>12</v>
      </c>
      <c r="B21" s="25">
        <v>18</v>
      </c>
      <c r="C21" s="25">
        <v>0</v>
      </c>
      <c r="D21" s="25">
        <v>0</v>
      </c>
      <c r="E21" s="25">
        <v>9</v>
      </c>
      <c r="F21" s="25">
        <v>23</v>
      </c>
      <c r="G21" s="25">
        <v>0</v>
      </c>
      <c r="H21" s="25">
        <v>125</v>
      </c>
      <c r="I21" s="20">
        <f t="shared" si="3"/>
        <v>175</v>
      </c>
    </row>
    <row r="22" spans="1:9" ht="12.75">
      <c r="A22" s="4" t="s">
        <v>13</v>
      </c>
      <c r="B22" s="20">
        <f aca="true" t="shared" si="4" ref="B22:H22">SUM(B19:B21)</f>
        <v>624</v>
      </c>
      <c r="C22" s="20">
        <f t="shared" si="4"/>
        <v>3</v>
      </c>
      <c r="D22" s="20">
        <f t="shared" si="4"/>
        <v>0</v>
      </c>
      <c r="E22" s="20">
        <f t="shared" si="4"/>
        <v>408</v>
      </c>
      <c r="F22" s="20">
        <f t="shared" si="4"/>
        <v>1145</v>
      </c>
      <c r="G22" s="20">
        <f t="shared" si="4"/>
        <v>37</v>
      </c>
      <c r="H22" s="20">
        <f t="shared" si="4"/>
        <v>9563</v>
      </c>
      <c r="I22" s="20">
        <f t="shared" si="3"/>
        <v>11780</v>
      </c>
    </row>
    <row r="23" spans="1:9" ht="12.75">
      <c r="A23" s="4" t="s">
        <v>14</v>
      </c>
      <c r="B23" s="20">
        <f aca="true" t="shared" si="5" ref="B23:I23">SUM(B16+B17+B18+B22)</f>
        <v>5548</v>
      </c>
      <c r="C23" s="20">
        <f t="shared" si="5"/>
        <v>17</v>
      </c>
      <c r="D23" s="20">
        <f t="shared" si="5"/>
        <v>0</v>
      </c>
      <c r="E23" s="20">
        <f t="shared" si="5"/>
        <v>4275</v>
      </c>
      <c r="F23" s="20">
        <f t="shared" si="5"/>
        <v>13899</v>
      </c>
      <c r="G23" s="20">
        <f t="shared" si="5"/>
        <v>439</v>
      </c>
      <c r="H23" s="20">
        <f t="shared" si="5"/>
        <v>70674</v>
      </c>
      <c r="I23" s="20">
        <f t="shared" si="5"/>
        <v>94852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2096942</v>
      </c>
      <c r="C27" s="25">
        <v>10277</v>
      </c>
      <c r="D27" s="25">
        <v>0</v>
      </c>
      <c r="E27" s="25">
        <v>808621</v>
      </c>
      <c r="F27" s="25">
        <v>2074246</v>
      </c>
      <c r="G27" s="25">
        <v>111394</v>
      </c>
      <c r="H27" s="25">
        <v>18359027</v>
      </c>
      <c r="I27" s="20">
        <f aca="true" t="shared" si="6" ref="I27:I32">SUM(B27:H27)</f>
        <v>23460507</v>
      </c>
    </row>
    <row r="28" spans="1:9" ht="12.75">
      <c r="A28" s="4" t="s">
        <v>8</v>
      </c>
      <c r="B28" s="25">
        <v>1231016</v>
      </c>
      <c r="C28" s="25">
        <v>1904</v>
      </c>
      <c r="D28" s="25">
        <v>0</v>
      </c>
      <c r="E28" s="25">
        <v>307002</v>
      </c>
      <c r="F28" s="25">
        <v>657358</v>
      </c>
      <c r="G28" s="25">
        <v>18179</v>
      </c>
      <c r="H28" s="25">
        <v>8171632</v>
      </c>
      <c r="I28" s="20">
        <f t="shared" si="6"/>
        <v>10387091</v>
      </c>
    </row>
    <row r="29" spans="1:9" ht="12.75">
      <c r="A29" s="4" t="s">
        <v>9</v>
      </c>
      <c r="B29" s="25">
        <v>161542</v>
      </c>
      <c r="C29" s="25">
        <v>0</v>
      </c>
      <c r="D29" s="25">
        <v>0</v>
      </c>
      <c r="E29" s="25">
        <v>42023</v>
      </c>
      <c r="F29" s="25">
        <v>123136</v>
      </c>
      <c r="G29" s="25">
        <v>5291</v>
      </c>
      <c r="H29" s="25">
        <v>1814643</v>
      </c>
      <c r="I29" s="20">
        <f t="shared" si="6"/>
        <v>2146635</v>
      </c>
    </row>
    <row r="30" spans="1:9" ht="12.75">
      <c r="A30" s="4" t="s">
        <v>10</v>
      </c>
      <c r="B30" s="25">
        <v>332249</v>
      </c>
      <c r="C30" s="25">
        <v>534</v>
      </c>
      <c r="D30" s="25">
        <v>0</v>
      </c>
      <c r="E30" s="25">
        <v>106124</v>
      </c>
      <c r="F30" s="25">
        <v>223395</v>
      </c>
      <c r="G30" s="25">
        <v>10253</v>
      </c>
      <c r="H30" s="25">
        <v>3777774</v>
      </c>
      <c r="I30" s="20">
        <f t="shared" si="6"/>
        <v>4450329</v>
      </c>
    </row>
    <row r="31" spans="1:9" ht="12.75">
      <c r="A31" s="4" t="s">
        <v>11</v>
      </c>
      <c r="B31" s="25">
        <v>96782</v>
      </c>
      <c r="C31" s="25">
        <v>1539</v>
      </c>
      <c r="D31" s="25">
        <v>0</v>
      </c>
      <c r="E31" s="25">
        <v>12016</v>
      </c>
      <c r="F31" s="25">
        <v>24953</v>
      </c>
      <c r="G31" s="25">
        <v>1243</v>
      </c>
      <c r="H31" s="25">
        <v>426365</v>
      </c>
      <c r="I31" s="20">
        <f t="shared" si="6"/>
        <v>562898</v>
      </c>
    </row>
    <row r="32" spans="1:9" ht="12.75">
      <c r="A32" s="4" t="s">
        <v>12</v>
      </c>
      <c r="B32" s="25">
        <v>11476</v>
      </c>
      <c r="C32" s="25">
        <v>0</v>
      </c>
      <c r="D32" s="25">
        <v>0</v>
      </c>
      <c r="E32" s="25">
        <v>2588</v>
      </c>
      <c r="F32" s="25">
        <v>4903</v>
      </c>
      <c r="G32" s="25">
        <v>0</v>
      </c>
      <c r="H32" s="25">
        <v>59673</v>
      </c>
      <c r="I32" s="20">
        <f t="shared" si="6"/>
        <v>78640</v>
      </c>
    </row>
    <row r="33" spans="1:9" ht="12.75">
      <c r="A33" s="4" t="s">
        <v>13</v>
      </c>
      <c r="B33" s="20">
        <f aca="true" t="shared" si="7" ref="B33:I33">SUM(B30:B32)</f>
        <v>440507</v>
      </c>
      <c r="C33" s="20">
        <f t="shared" si="7"/>
        <v>2073</v>
      </c>
      <c r="D33" s="20">
        <f t="shared" si="7"/>
        <v>0</v>
      </c>
      <c r="E33" s="20">
        <f t="shared" si="7"/>
        <v>120728</v>
      </c>
      <c r="F33" s="20">
        <f t="shared" si="7"/>
        <v>253251</v>
      </c>
      <c r="G33" s="20">
        <f t="shared" si="7"/>
        <v>11496</v>
      </c>
      <c r="H33" s="20">
        <f t="shared" si="7"/>
        <v>4263812</v>
      </c>
      <c r="I33" s="20">
        <f t="shared" si="7"/>
        <v>5091867</v>
      </c>
    </row>
    <row r="34" spans="1:9" ht="12.75">
      <c r="A34" s="4" t="s">
        <v>14</v>
      </c>
      <c r="B34" s="20">
        <f aca="true" t="shared" si="8" ref="B34:I34">SUM(B27+B28+B29+B33)</f>
        <v>3930007</v>
      </c>
      <c r="C34" s="20">
        <f t="shared" si="8"/>
        <v>14254</v>
      </c>
      <c r="D34" s="20">
        <f t="shared" si="8"/>
        <v>0</v>
      </c>
      <c r="E34" s="20">
        <f t="shared" si="8"/>
        <v>1278374</v>
      </c>
      <c r="F34" s="20">
        <f t="shared" si="8"/>
        <v>3107991</v>
      </c>
      <c r="G34" s="20">
        <f t="shared" si="8"/>
        <v>146360</v>
      </c>
      <c r="H34" s="20">
        <f t="shared" si="8"/>
        <v>32609114</v>
      </c>
      <c r="I34" s="20">
        <f t="shared" si="8"/>
        <v>41086100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94852</v>
      </c>
      <c r="D42" s="21">
        <f>I16</f>
        <v>53947</v>
      </c>
      <c r="E42" s="21">
        <f>I17</f>
        <v>23958</v>
      </c>
      <c r="F42" s="21">
        <f>I18</f>
        <v>5167</v>
      </c>
      <c r="G42" s="21">
        <f>I22</f>
        <v>11780</v>
      </c>
      <c r="H42" s="21">
        <f>I19</f>
        <v>10444</v>
      </c>
      <c r="I42" s="21">
        <f>I20</f>
        <v>1161</v>
      </c>
      <c r="J42" s="21">
        <f>I21</f>
        <v>175</v>
      </c>
      <c r="K42" s="21"/>
    </row>
    <row r="43" spans="1:11" ht="12.75">
      <c r="A43" t="s">
        <v>21</v>
      </c>
      <c r="C43" s="21">
        <f>SUM(D43:G43)</f>
        <v>187917</v>
      </c>
      <c r="D43" s="21">
        <f>I5</f>
        <v>108066</v>
      </c>
      <c r="E43" s="21">
        <f>I6</f>
        <v>46653</v>
      </c>
      <c r="F43" s="21">
        <f>I7</f>
        <v>10010</v>
      </c>
      <c r="G43" s="21">
        <f>I11</f>
        <v>23188</v>
      </c>
      <c r="H43" s="21">
        <f>I8</f>
        <v>20241</v>
      </c>
      <c r="I43" s="21">
        <f>I9</f>
        <v>2588</v>
      </c>
      <c r="J43" s="21">
        <f>I10</f>
        <v>359</v>
      </c>
      <c r="K43" s="21"/>
    </row>
    <row r="44" spans="1:11" ht="12.75">
      <c r="A44" t="s">
        <v>22</v>
      </c>
      <c r="C44" s="22">
        <f aca="true" t="shared" si="9" ref="C44:J44">C43/C42</f>
        <v>1.9811601231392064</v>
      </c>
      <c r="D44" s="22">
        <f t="shared" si="9"/>
        <v>2.0031883144567817</v>
      </c>
      <c r="E44" s="22">
        <f t="shared" si="9"/>
        <v>1.947282744803406</v>
      </c>
      <c r="F44" s="22">
        <f t="shared" si="9"/>
        <v>1.9372943681052834</v>
      </c>
      <c r="G44" s="22">
        <f t="shared" si="9"/>
        <v>1.9684210526315788</v>
      </c>
      <c r="H44" s="22">
        <f t="shared" si="9"/>
        <v>1.9380505553427805</v>
      </c>
      <c r="I44" s="22">
        <f t="shared" si="9"/>
        <v>2.2291128337639967</v>
      </c>
      <c r="J44" s="22">
        <f t="shared" si="9"/>
        <v>2.0514285714285716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70674</v>
      </c>
      <c r="D47" s="21">
        <f>H16</f>
        <v>38823</v>
      </c>
      <c r="E47" s="21">
        <f>H17</f>
        <v>18090</v>
      </c>
      <c r="F47" s="21">
        <f>H18</f>
        <v>4198</v>
      </c>
      <c r="G47" s="21">
        <f>H22</f>
        <v>9563</v>
      </c>
      <c r="H47" s="21">
        <f>H19</f>
        <v>8563</v>
      </c>
      <c r="I47" s="21">
        <f>H20</f>
        <v>875</v>
      </c>
      <c r="J47" s="21">
        <f>H21</f>
        <v>125</v>
      </c>
      <c r="K47" s="21"/>
    </row>
    <row r="48" spans="1:11" ht="12.75">
      <c r="A48" t="s">
        <v>21</v>
      </c>
      <c r="C48" s="21">
        <f>SUM(D48:G48)</f>
        <v>150291</v>
      </c>
      <c r="D48" s="21">
        <f>H5</f>
        <v>85458</v>
      </c>
      <c r="E48" s="21">
        <f>H6</f>
        <v>36761</v>
      </c>
      <c r="F48" s="21">
        <f>H7</f>
        <v>8498</v>
      </c>
      <c r="G48" s="21">
        <f>H11</f>
        <v>19574</v>
      </c>
      <c r="H48" s="21">
        <f>H8</f>
        <v>17323</v>
      </c>
      <c r="I48" s="21">
        <f>H9</f>
        <v>1976</v>
      </c>
      <c r="J48" s="21">
        <f>H10</f>
        <v>275</v>
      </c>
      <c r="K48" s="21"/>
    </row>
    <row r="49" spans="1:11" ht="12.75">
      <c r="A49" t="s">
        <v>22</v>
      </c>
      <c r="C49" s="22">
        <f aca="true" t="shared" si="10" ref="C49:J49">C48/C47</f>
        <v>2.126538755412174</v>
      </c>
      <c r="D49" s="22">
        <f t="shared" si="10"/>
        <v>2.2012209257398965</v>
      </c>
      <c r="E49" s="22">
        <f t="shared" si="10"/>
        <v>2.0321171918186844</v>
      </c>
      <c r="F49" s="22">
        <f t="shared" si="10"/>
        <v>2.024297284421153</v>
      </c>
      <c r="G49" s="22">
        <f t="shared" si="10"/>
        <v>2.046847223674579</v>
      </c>
      <c r="H49" s="22">
        <f t="shared" si="10"/>
        <v>2.0230059558565925</v>
      </c>
      <c r="I49" s="22">
        <f t="shared" si="10"/>
        <v>2.2582857142857145</v>
      </c>
      <c r="J49" s="22">
        <f t="shared" si="10"/>
        <v>2.2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24178</v>
      </c>
      <c r="D52" s="21">
        <f>SUM(B16:G16)</f>
        <v>15124</v>
      </c>
      <c r="E52" s="21">
        <f>SUM(B17:G17)</f>
        <v>5868</v>
      </c>
      <c r="F52" s="21">
        <f>SUM(B18:G18)</f>
        <v>969</v>
      </c>
      <c r="G52" s="21">
        <f>SUM(H52:J52)</f>
        <v>2217</v>
      </c>
      <c r="H52" s="21">
        <f>SUM(B19:G19)</f>
        <v>1881</v>
      </c>
      <c r="I52" s="21">
        <f>SUM(B20:G20)</f>
        <v>286</v>
      </c>
      <c r="J52" s="21">
        <f>SUM(B21:G21)</f>
        <v>50</v>
      </c>
      <c r="K52" s="21"/>
    </row>
    <row r="53" spans="1:11" ht="12.75">
      <c r="A53" t="s">
        <v>21</v>
      </c>
      <c r="C53" s="21">
        <f>SUM(B12:G12)</f>
        <v>37626</v>
      </c>
      <c r="D53" s="21">
        <f>SUM(B5:G5)</f>
        <v>22608</v>
      </c>
      <c r="E53" s="21">
        <f>SUM(B6:G6)</f>
        <v>9892</v>
      </c>
      <c r="F53" s="21">
        <f>SUM(B7:G7)</f>
        <v>1512</v>
      </c>
      <c r="G53" s="21">
        <f>SUM(H53:J53)</f>
        <v>3614</v>
      </c>
      <c r="H53" s="21">
        <f>SUM(B8:G8)</f>
        <v>2918</v>
      </c>
      <c r="I53" s="21">
        <f>SUM(B9:G9)</f>
        <v>612</v>
      </c>
      <c r="J53" s="21">
        <f>SUM(B10:G10)</f>
        <v>84</v>
      </c>
      <c r="K53" s="21"/>
    </row>
    <row r="54" spans="1:11" ht="12.75">
      <c r="A54" t="s">
        <v>22</v>
      </c>
      <c r="C54" s="22">
        <f aca="true" t="shared" si="11" ref="C54:J54">C53/C52</f>
        <v>1.5562081230871039</v>
      </c>
      <c r="D54" s="22">
        <f t="shared" si="11"/>
        <v>1.4948426342237504</v>
      </c>
      <c r="E54" s="22">
        <f t="shared" si="11"/>
        <v>1.6857532379004772</v>
      </c>
      <c r="F54" s="22">
        <f t="shared" si="11"/>
        <v>1.5603715170278638</v>
      </c>
      <c r="G54" s="22">
        <f t="shared" si="11"/>
        <v>1.630130807397384</v>
      </c>
      <c r="H54" s="22">
        <f t="shared" si="11"/>
        <v>1.5513024986709196</v>
      </c>
      <c r="I54" s="22">
        <f t="shared" si="11"/>
        <v>2.13986013986014</v>
      </c>
      <c r="J54" s="22">
        <f t="shared" si="11"/>
        <v>1.68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24178</v>
      </c>
      <c r="D61" s="21">
        <f>SUM(B16:G16)</f>
        <v>15124</v>
      </c>
      <c r="E61" s="21">
        <f>SUM(B17:G17)</f>
        <v>5868</v>
      </c>
      <c r="F61" s="21">
        <f>SUM(B18:G18)</f>
        <v>969</v>
      </c>
      <c r="G61" s="21">
        <f>SUM(H61:J61)</f>
        <v>2217</v>
      </c>
      <c r="H61" s="21">
        <f>SUM(B19:G19)</f>
        <v>1881</v>
      </c>
      <c r="I61" s="21">
        <f>SUM(B20:G20)</f>
        <v>286</v>
      </c>
      <c r="J61" s="21">
        <f>SUM(B21:G21)</f>
        <v>50</v>
      </c>
      <c r="K61" s="21"/>
    </row>
    <row r="62" spans="1:11" ht="12.75">
      <c r="A62" t="s">
        <v>21</v>
      </c>
      <c r="C62" s="21">
        <f>SUM(B12:G12)</f>
        <v>37626</v>
      </c>
      <c r="D62" s="21">
        <f>SUM(B5:G5)</f>
        <v>22608</v>
      </c>
      <c r="E62" s="21">
        <f>SUM(B6:G6)</f>
        <v>9892</v>
      </c>
      <c r="F62" s="21">
        <f>SUM(B7:G7)</f>
        <v>1512</v>
      </c>
      <c r="G62" s="21">
        <f>SUM(H62:J62)</f>
        <v>3614</v>
      </c>
      <c r="H62" s="21">
        <f>SUM(B8:G8)</f>
        <v>2918</v>
      </c>
      <c r="I62" s="21">
        <f>SUM(B9:G9)</f>
        <v>612</v>
      </c>
      <c r="J62" s="21">
        <f>SUM(B10:G10)</f>
        <v>84</v>
      </c>
      <c r="K62" s="21"/>
    </row>
    <row r="63" spans="1:11" ht="12.75">
      <c r="A63" t="s">
        <v>22</v>
      </c>
      <c r="C63" s="22">
        <f aca="true" t="shared" si="12" ref="C63:J63">C62/C61</f>
        <v>1.5562081230871039</v>
      </c>
      <c r="D63" s="22">
        <f t="shared" si="12"/>
        <v>1.4948426342237504</v>
      </c>
      <c r="E63" s="22">
        <f t="shared" si="12"/>
        <v>1.6857532379004772</v>
      </c>
      <c r="F63" s="22">
        <f t="shared" si="12"/>
        <v>1.5603715170278638</v>
      </c>
      <c r="G63" s="22">
        <f t="shared" si="12"/>
        <v>1.630130807397384</v>
      </c>
      <c r="H63" s="22">
        <f t="shared" si="12"/>
        <v>1.5513024986709196</v>
      </c>
      <c r="I63" s="22">
        <f t="shared" si="12"/>
        <v>2.13986013986014</v>
      </c>
      <c r="J63" s="22">
        <f t="shared" si="12"/>
        <v>1.68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14338</v>
      </c>
      <c r="D66" s="21">
        <f>SUM(F16:G16)</f>
        <v>9422</v>
      </c>
      <c r="E66" s="21">
        <f>SUM(F17:G17)</f>
        <v>3137</v>
      </c>
      <c r="F66" s="21">
        <f>SUM(F18:G18)</f>
        <v>597</v>
      </c>
      <c r="G66" s="21">
        <f>SUM(H66:J66)</f>
        <v>1182</v>
      </c>
      <c r="H66" s="21">
        <f>SUM(F19:G19)</f>
        <v>1038</v>
      </c>
      <c r="I66" s="21">
        <f>SUM(F20:G20)</f>
        <v>121</v>
      </c>
      <c r="J66" s="21">
        <f>SUM(F21:G21)</f>
        <v>23</v>
      </c>
      <c r="K66" s="21"/>
    </row>
    <row r="67" spans="1:11" ht="12.75">
      <c r="A67" t="s">
        <v>21</v>
      </c>
      <c r="C67" s="21">
        <f>SUM(F12:G12)</f>
        <v>15410</v>
      </c>
      <c r="D67" s="21">
        <f>SUM(F5:G5)</f>
        <v>10286</v>
      </c>
      <c r="E67" s="21">
        <f>SUM(F6:G6)</f>
        <v>3268</v>
      </c>
      <c r="F67" s="21">
        <f>SUM(F7:G7)</f>
        <v>620</v>
      </c>
      <c r="G67" s="21">
        <f>SUM(H67:J67)</f>
        <v>1236</v>
      </c>
      <c r="H67" s="21">
        <f>SUM(F8:G8)</f>
        <v>1083</v>
      </c>
      <c r="I67" s="21">
        <f>SUM(F9:G9)</f>
        <v>129</v>
      </c>
      <c r="J67" s="21">
        <f>SUM(F10:G10)</f>
        <v>24</v>
      </c>
      <c r="K67" s="21"/>
    </row>
    <row r="68" spans="1:11" ht="12.75">
      <c r="A68" t="s">
        <v>22</v>
      </c>
      <c r="C68" s="22">
        <f aca="true" t="shared" si="13" ref="C68:J68">C67/C66</f>
        <v>1.074766355140187</v>
      </c>
      <c r="D68" s="22">
        <f t="shared" si="13"/>
        <v>1.0917002759499044</v>
      </c>
      <c r="E68" s="22">
        <f t="shared" si="13"/>
        <v>1.0417596429709914</v>
      </c>
      <c r="F68" s="22">
        <f t="shared" si="13"/>
        <v>1.0385259631490786</v>
      </c>
      <c r="G68" s="22">
        <f t="shared" si="13"/>
        <v>1.0456852791878173</v>
      </c>
      <c r="H68" s="22">
        <f t="shared" si="13"/>
        <v>1.0433526011560694</v>
      </c>
      <c r="I68" s="22">
        <f t="shared" si="13"/>
        <v>1.0661157024793388</v>
      </c>
      <c r="J68" s="22">
        <f t="shared" si="13"/>
        <v>1.0434782608695652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5548</v>
      </c>
      <c r="D71" s="21">
        <f>B16</f>
        <v>2990</v>
      </c>
      <c r="E71" s="21">
        <f>B17</f>
        <v>1706</v>
      </c>
      <c r="F71" s="21">
        <f>B18</f>
        <v>228</v>
      </c>
      <c r="G71" s="21">
        <f>SUM(H71:J71)</f>
        <v>624</v>
      </c>
      <c r="H71" s="21">
        <f>B19</f>
        <v>484</v>
      </c>
      <c r="I71" s="21">
        <f>B20</f>
        <v>122</v>
      </c>
      <c r="J71" s="21">
        <f>B21</f>
        <v>18</v>
      </c>
      <c r="K71" s="21"/>
    </row>
    <row r="72" spans="1:11" ht="12.75">
      <c r="A72" t="s">
        <v>21</v>
      </c>
      <c r="C72" s="21">
        <f>B12</f>
        <v>17811</v>
      </c>
      <c r="D72" s="21">
        <f>B5</f>
        <v>9536</v>
      </c>
      <c r="E72" s="21">
        <f>B6</f>
        <v>5572</v>
      </c>
      <c r="F72" s="21">
        <f>B7</f>
        <v>748</v>
      </c>
      <c r="G72" s="21">
        <f>SUM(H72:J72)</f>
        <v>1955</v>
      </c>
      <c r="H72" s="21">
        <f>B8</f>
        <v>1470</v>
      </c>
      <c r="I72" s="21">
        <f>B9</f>
        <v>434</v>
      </c>
      <c r="J72" s="21">
        <f>B10</f>
        <v>51</v>
      </c>
      <c r="K72" s="21"/>
    </row>
    <row r="73" spans="1:11" ht="12.75">
      <c r="A73" t="s">
        <v>22</v>
      </c>
      <c r="C73" s="22">
        <f aca="true" t="shared" si="14" ref="C73:J73">C72/C71</f>
        <v>3.2103460706560925</v>
      </c>
      <c r="D73" s="22">
        <f t="shared" si="14"/>
        <v>3.189297658862876</v>
      </c>
      <c r="E73" s="22">
        <f t="shared" si="14"/>
        <v>3.266119577960141</v>
      </c>
      <c r="F73" s="22">
        <f t="shared" si="14"/>
        <v>3.280701754385965</v>
      </c>
      <c r="G73" s="22">
        <f t="shared" si="14"/>
        <v>3.1330128205128207</v>
      </c>
      <c r="H73" s="22">
        <f t="shared" si="14"/>
        <v>3.0371900826446283</v>
      </c>
      <c r="I73" s="22">
        <f t="shared" si="14"/>
        <v>3.557377049180328</v>
      </c>
      <c r="J73" s="22">
        <f t="shared" si="14"/>
        <v>2.8333333333333335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17</v>
      </c>
      <c r="D76" s="21">
        <f>C16</f>
        <v>12</v>
      </c>
      <c r="E76" s="21">
        <f>C17</f>
        <v>2</v>
      </c>
      <c r="F76" s="21">
        <f>C18</f>
        <v>0</v>
      </c>
      <c r="G76" s="21">
        <f>SUM(H76:J76)</f>
        <v>3</v>
      </c>
      <c r="H76" s="21">
        <f>C19</f>
        <v>1</v>
      </c>
      <c r="I76" s="21">
        <f>C20</f>
        <v>2</v>
      </c>
      <c r="J76" s="21">
        <f>C21</f>
        <v>0</v>
      </c>
      <c r="K76" s="21"/>
    </row>
    <row r="77" spans="1:11" ht="12.75">
      <c r="A77" t="s">
        <v>21</v>
      </c>
      <c r="C77" s="21">
        <f>C12</f>
        <v>63</v>
      </c>
      <c r="D77" s="21">
        <f>C5</f>
        <v>45</v>
      </c>
      <c r="E77" s="21">
        <f>C6</f>
        <v>7</v>
      </c>
      <c r="F77" s="21">
        <f>C7</f>
        <v>0</v>
      </c>
      <c r="G77" s="21">
        <f>SUM(H77:J77)</f>
        <v>11</v>
      </c>
      <c r="H77" s="21">
        <f>C8</f>
        <v>3</v>
      </c>
      <c r="I77" s="21">
        <f>C9</f>
        <v>8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3.7058823529411766</v>
      </c>
      <c r="D78" s="22">
        <f t="shared" si="15"/>
        <v>3.75</v>
      </c>
      <c r="E78" s="22">
        <f t="shared" si="15"/>
        <v>3.5</v>
      </c>
      <c r="F78" s="22" t="e">
        <f t="shared" si="15"/>
        <v>#DIV/0!</v>
      </c>
      <c r="G78" s="22">
        <f t="shared" si="15"/>
        <v>3.6666666666666665</v>
      </c>
      <c r="H78" s="22">
        <f t="shared" si="15"/>
        <v>3</v>
      </c>
      <c r="I78" s="22">
        <f t="shared" si="15"/>
        <v>4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4275</v>
      </c>
      <c r="D81" s="21">
        <f>E16</f>
        <v>2700</v>
      </c>
      <c r="E81" s="21">
        <f>E17</f>
        <v>1023</v>
      </c>
      <c r="F81" s="21">
        <f>E18</f>
        <v>144</v>
      </c>
      <c r="G81" s="21">
        <f>SUM(H81:J81)</f>
        <v>408</v>
      </c>
      <c r="H81" s="21">
        <f>E19</f>
        <v>358</v>
      </c>
      <c r="I81" s="21">
        <f>E20</f>
        <v>41</v>
      </c>
      <c r="J81" s="21">
        <f>E21</f>
        <v>9</v>
      </c>
      <c r="K81" s="21"/>
    </row>
    <row r="82" spans="1:11" ht="12.75">
      <c r="A82" t="s">
        <v>21</v>
      </c>
      <c r="C82" s="21">
        <f>E12</f>
        <v>4342</v>
      </c>
      <c r="D82" s="21">
        <f>E5</f>
        <v>2741</v>
      </c>
      <c r="E82" s="21">
        <f>E6</f>
        <v>1045</v>
      </c>
      <c r="F82" s="21">
        <f>E7</f>
        <v>144</v>
      </c>
      <c r="G82" s="21">
        <f>SUM(H82:J82)</f>
        <v>412</v>
      </c>
      <c r="H82" s="21">
        <f>E8</f>
        <v>362</v>
      </c>
      <c r="I82" s="21">
        <f>E9</f>
        <v>41</v>
      </c>
      <c r="J82" s="21">
        <f>E10</f>
        <v>9</v>
      </c>
      <c r="K82" s="21"/>
    </row>
    <row r="83" spans="1:11" ht="12.75">
      <c r="A83" t="s">
        <v>22</v>
      </c>
      <c r="C83" s="22">
        <f aca="true" t="shared" si="16" ref="C83:J83">C82/C81</f>
        <v>1.015672514619883</v>
      </c>
      <c r="D83" s="22">
        <f t="shared" si="16"/>
        <v>1.0151851851851852</v>
      </c>
      <c r="E83" s="22">
        <f t="shared" si="16"/>
        <v>1.021505376344086</v>
      </c>
      <c r="F83" s="22">
        <f t="shared" si="16"/>
        <v>1</v>
      </c>
      <c r="G83" s="22">
        <f t="shared" si="16"/>
        <v>1.0098039215686274</v>
      </c>
      <c r="H83" s="22">
        <f t="shared" si="16"/>
        <v>1.011173184357542</v>
      </c>
      <c r="I83" s="22">
        <f t="shared" si="16"/>
        <v>1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41086100</v>
      </c>
      <c r="D94" s="21"/>
      <c r="E94" s="21">
        <f>SUM(E95:E96)</f>
        <v>94852</v>
      </c>
      <c r="F94" s="22">
        <f>C94/E94</f>
        <v>433.16008096824527</v>
      </c>
      <c r="G94" s="21">
        <f>SUM(G95:G96)</f>
        <v>187917</v>
      </c>
      <c r="H94" s="22">
        <f>C94/G94</f>
        <v>218.63961216920237</v>
      </c>
    </row>
    <row r="95" spans="1:8" ht="12.75">
      <c r="A95" t="s">
        <v>23</v>
      </c>
      <c r="C95" s="21">
        <f>H34</f>
        <v>32609114</v>
      </c>
      <c r="D95" s="21"/>
      <c r="E95" s="21">
        <f>H23</f>
        <v>70674</v>
      </c>
      <c r="F95" s="22">
        <f>C95/E95</f>
        <v>461.4018450915471</v>
      </c>
      <c r="G95" s="21">
        <f>H12</f>
        <v>150291</v>
      </c>
      <c r="H95" s="22">
        <f>C95/G95</f>
        <v>216.97316539247194</v>
      </c>
    </row>
    <row r="96" spans="1:8" ht="12.75">
      <c r="A96" t="s">
        <v>34</v>
      </c>
      <c r="C96" s="21">
        <f>SUM(B34:G34)</f>
        <v>8476986</v>
      </c>
      <c r="D96" s="21"/>
      <c r="E96" s="21">
        <f>SUM(B23:G23)</f>
        <v>24178</v>
      </c>
      <c r="F96" s="22">
        <f>C96/E96</f>
        <v>350.60741169658365</v>
      </c>
      <c r="G96" s="21">
        <f>SUM(B12:G12)</f>
        <v>37626</v>
      </c>
      <c r="H96" s="22">
        <f>C96/G96</f>
        <v>225.29596555573275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23460507</v>
      </c>
      <c r="D98" s="21"/>
      <c r="E98" s="21">
        <f>SUM(E99:E100)</f>
        <v>53947</v>
      </c>
      <c r="F98" s="22">
        <f>C98/E98</f>
        <v>434.88066064841416</v>
      </c>
      <c r="G98" s="21">
        <f>SUM(G99:G100)</f>
        <v>108066</v>
      </c>
      <c r="H98" s="22">
        <f>C98/G98</f>
        <v>217.09424795958026</v>
      </c>
    </row>
    <row r="99" spans="1:8" ht="12.75">
      <c r="A99" t="s">
        <v>23</v>
      </c>
      <c r="C99" s="21">
        <f>H27</f>
        <v>18359027</v>
      </c>
      <c r="D99" s="21"/>
      <c r="E99" s="21">
        <f>H16</f>
        <v>38823</v>
      </c>
      <c r="F99" s="22">
        <f>C99/E99</f>
        <v>472.8904772943873</v>
      </c>
      <c r="G99" s="21">
        <f>H5</f>
        <v>85458</v>
      </c>
      <c r="H99" s="22">
        <f>C99/G99</f>
        <v>214.83099300241054</v>
      </c>
    </row>
    <row r="100" spans="1:8" ht="12.75">
      <c r="A100" t="s">
        <v>34</v>
      </c>
      <c r="C100" s="21">
        <f>SUM(B27:G27)</f>
        <v>5101480</v>
      </c>
      <c r="D100" s="21"/>
      <c r="E100" s="21">
        <f>SUM(B16:G16)</f>
        <v>15124</v>
      </c>
      <c r="F100" s="22">
        <f>C100/E100</f>
        <v>337.31023538746365</v>
      </c>
      <c r="G100" s="21">
        <f>SUM(B5:G5)</f>
        <v>22608</v>
      </c>
      <c r="H100" s="22">
        <f>C100/G100</f>
        <v>225.64932767162065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10387091</v>
      </c>
      <c r="D102" s="21"/>
      <c r="E102" s="21">
        <f>SUM(E103:E104)</f>
        <v>23958</v>
      </c>
      <c r="F102" s="22">
        <f>C102/E102</f>
        <v>433.55417814508723</v>
      </c>
      <c r="G102" s="21">
        <f>SUM(G103:G104)</f>
        <v>46653</v>
      </c>
      <c r="H102" s="22">
        <f>C102/G102</f>
        <v>222.6457248194114</v>
      </c>
    </row>
    <row r="103" spans="1:8" ht="12.75">
      <c r="A103" t="s">
        <v>23</v>
      </c>
      <c r="C103" s="21">
        <f>H28</f>
        <v>8171632</v>
      </c>
      <c r="D103" s="21"/>
      <c r="E103" s="21">
        <f>H17</f>
        <v>18090</v>
      </c>
      <c r="F103" s="22">
        <f>C103/E103</f>
        <v>451.7209508015478</v>
      </c>
      <c r="G103" s="21">
        <f>H6</f>
        <v>36761</v>
      </c>
      <c r="H103" s="22">
        <f>C103/G103</f>
        <v>222.29079731236908</v>
      </c>
    </row>
    <row r="104" spans="1:8" ht="12.75">
      <c r="A104" t="s">
        <v>34</v>
      </c>
      <c r="C104" s="21">
        <f>SUM(B28:G28)</f>
        <v>2215459</v>
      </c>
      <c r="D104" s="21"/>
      <c r="E104" s="21">
        <f>SUM(B17:G17)</f>
        <v>5868</v>
      </c>
      <c r="F104" s="22">
        <f>C104/E104</f>
        <v>377.5492501704158</v>
      </c>
      <c r="G104" s="21">
        <f>SUM(B6:G6)</f>
        <v>9892</v>
      </c>
      <c r="H104" s="22">
        <f>C104/G104</f>
        <v>223.96471896482007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2146635</v>
      </c>
      <c r="D106" s="21"/>
      <c r="E106" s="21">
        <f>SUM(E107:E108)</f>
        <v>5167</v>
      </c>
      <c r="F106" s="22">
        <f>C106/E106</f>
        <v>415.4509386491194</v>
      </c>
      <c r="G106" s="21">
        <f>SUM(G107:G108)</f>
        <v>10010</v>
      </c>
      <c r="H106" s="22">
        <f>C106/G106</f>
        <v>214.44905094905096</v>
      </c>
    </row>
    <row r="107" spans="1:8" ht="12.75">
      <c r="A107" t="s">
        <v>23</v>
      </c>
      <c r="C107" s="21">
        <f>H29</f>
        <v>1814643</v>
      </c>
      <c r="D107" s="21"/>
      <c r="E107" s="21">
        <f>H18</f>
        <v>4198</v>
      </c>
      <c r="F107" s="22">
        <f>C107/E107</f>
        <v>432.26369699857077</v>
      </c>
      <c r="G107" s="21">
        <f>H7</f>
        <v>8498</v>
      </c>
      <c r="H107" s="22">
        <f>C107/G107</f>
        <v>213.53765591903976</v>
      </c>
    </row>
    <row r="108" spans="1:8" ht="12.75">
      <c r="A108" t="s">
        <v>34</v>
      </c>
      <c r="C108" s="21">
        <f>SUM(B29:G29)</f>
        <v>331992</v>
      </c>
      <c r="D108" s="21"/>
      <c r="E108" s="21">
        <f>SUM(B18:G18)</f>
        <v>969</v>
      </c>
      <c r="F108" s="22">
        <f>C108/E108</f>
        <v>342.6130030959752</v>
      </c>
      <c r="G108" s="21">
        <f>SUM(B7:G7)</f>
        <v>1512</v>
      </c>
      <c r="H108" s="22">
        <f>C108/G108</f>
        <v>219.57142857142858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5091867</v>
      </c>
      <c r="D110" s="21"/>
      <c r="E110" s="21">
        <f>SUM(E111:E112)</f>
        <v>11780</v>
      </c>
      <c r="F110" s="22">
        <f>C110/E110</f>
        <v>432.2467741935484</v>
      </c>
      <c r="G110" s="21">
        <f>SUM(G111:G112)</f>
        <v>23188</v>
      </c>
      <c r="H110" s="22">
        <f>C110/G110</f>
        <v>219.5906072106262</v>
      </c>
    </row>
    <row r="111" spans="1:8" ht="12.75">
      <c r="A111" s="11" t="s">
        <v>23</v>
      </c>
      <c r="C111" s="21">
        <f>H33</f>
        <v>4263812</v>
      </c>
      <c r="D111" s="21"/>
      <c r="E111" s="21">
        <f>H22</f>
        <v>9563</v>
      </c>
      <c r="F111" s="22">
        <f>C111/E111</f>
        <v>445.865523371327</v>
      </c>
      <c r="G111" s="21">
        <f>H11</f>
        <v>19574</v>
      </c>
      <c r="H111" s="22">
        <f>C111/G111</f>
        <v>217.83038724839074</v>
      </c>
    </row>
    <row r="112" spans="1:8" ht="12.75">
      <c r="A112" s="11" t="s">
        <v>34</v>
      </c>
      <c r="C112" s="21">
        <f>SUM(B33:G33)</f>
        <v>828055</v>
      </c>
      <c r="D112" s="21"/>
      <c r="E112" s="21">
        <f>SUM(B22:G22)</f>
        <v>2217</v>
      </c>
      <c r="F112" s="22">
        <f>C112/E112</f>
        <v>373.5024808299504</v>
      </c>
      <c r="G112" s="21">
        <f>SUM(B11:G11)</f>
        <v>3614</v>
      </c>
      <c r="H112" s="22">
        <f>C112/G112</f>
        <v>229.12423907028224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4450329</v>
      </c>
      <c r="D114" s="21"/>
      <c r="E114" s="21">
        <f>SUM(E115:E116)</f>
        <v>10444</v>
      </c>
      <c r="F114" s="22">
        <f>C114/E114</f>
        <v>426.1134622749904</v>
      </c>
      <c r="G114" s="21">
        <f>SUM(G115:G116)</f>
        <v>20241</v>
      </c>
      <c r="H114" s="22">
        <f>C114/G114</f>
        <v>219.86705202312137</v>
      </c>
    </row>
    <row r="115" spans="1:8" ht="12.75">
      <c r="A115" t="s">
        <v>23</v>
      </c>
      <c r="C115" s="21">
        <f>H30</f>
        <v>3777774</v>
      </c>
      <c r="D115" s="21"/>
      <c r="E115" s="21">
        <f>H19</f>
        <v>8563</v>
      </c>
      <c r="F115" s="22">
        <f>C115/E115</f>
        <v>441.17412121919887</v>
      </c>
      <c r="G115" s="21">
        <f>H8</f>
        <v>17323</v>
      </c>
      <c r="H115" s="22">
        <f>C115/G115</f>
        <v>218.07850834151128</v>
      </c>
    </row>
    <row r="116" spans="1:8" ht="12.75">
      <c r="A116" t="s">
        <v>34</v>
      </c>
      <c r="C116" s="21">
        <f>SUM(B30:G30)</f>
        <v>672555</v>
      </c>
      <c r="D116" s="21"/>
      <c r="E116" s="21">
        <f>SUM(B19:G19)</f>
        <v>1881</v>
      </c>
      <c r="F116" s="22">
        <f>C116/E116</f>
        <v>357.5518341307815</v>
      </c>
      <c r="G116" s="21">
        <f>SUM(B8:G8)</f>
        <v>2918</v>
      </c>
      <c r="H116" s="22">
        <f>C116/G116</f>
        <v>230.48492117888966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562898</v>
      </c>
      <c r="D118" s="21"/>
      <c r="E118" s="21">
        <f>SUM(E119:E120)</f>
        <v>1161</v>
      </c>
      <c r="F118" s="22">
        <f>C118/E118</f>
        <v>484.838931955211</v>
      </c>
      <c r="G118" s="21">
        <f>SUM(G119:G120)</f>
        <v>2588</v>
      </c>
      <c r="H118" s="22">
        <f>C118/G118</f>
        <v>217.5030911901082</v>
      </c>
    </row>
    <row r="119" spans="1:8" ht="12.75">
      <c r="A119" t="s">
        <v>23</v>
      </c>
      <c r="C119" s="21">
        <f>H31</f>
        <v>426365</v>
      </c>
      <c r="D119" s="21"/>
      <c r="E119" s="21">
        <f>H20</f>
        <v>875</v>
      </c>
      <c r="F119" s="22">
        <f>C119/E119</f>
        <v>487.2742857142857</v>
      </c>
      <c r="G119" s="21">
        <f>H9</f>
        <v>1976</v>
      </c>
      <c r="H119" s="22">
        <f>C119/G119</f>
        <v>215.77176113360323</v>
      </c>
    </row>
    <row r="120" spans="1:8" ht="12.75">
      <c r="A120" t="s">
        <v>34</v>
      </c>
      <c r="C120" s="21">
        <f>SUM(B31:G31)</f>
        <v>136533</v>
      </c>
      <c r="D120" s="21"/>
      <c r="E120" s="21">
        <f>SUM(B20:G20)</f>
        <v>286</v>
      </c>
      <c r="F120" s="22">
        <f>C120/E120</f>
        <v>477.3881118881119</v>
      </c>
      <c r="G120" s="21">
        <f>SUM(B9:G9)</f>
        <v>612</v>
      </c>
      <c r="H120" s="22">
        <f>C120/G120</f>
        <v>223.09313725490196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78640</v>
      </c>
      <c r="D122" s="21"/>
      <c r="E122" s="21">
        <f>SUM(E123:E124)</f>
        <v>175</v>
      </c>
      <c r="F122" s="22">
        <f>C122/E122</f>
        <v>449.37142857142857</v>
      </c>
      <c r="G122" s="21">
        <f>SUM(G123:G124)</f>
        <v>359</v>
      </c>
      <c r="H122" s="22">
        <f>C122/G122</f>
        <v>219.05292479108635</v>
      </c>
    </row>
    <row r="123" spans="1:8" ht="12.75">
      <c r="A123" t="s">
        <v>23</v>
      </c>
      <c r="C123" s="21">
        <f>H32</f>
        <v>59673</v>
      </c>
      <c r="D123" s="21"/>
      <c r="E123" s="21">
        <f>H21</f>
        <v>125</v>
      </c>
      <c r="F123" s="22">
        <f>C123/E123</f>
        <v>477.384</v>
      </c>
      <c r="G123" s="21">
        <f>H10</f>
        <v>275</v>
      </c>
      <c r="H123" s="22">
        <f>C123/G123</f>
        <v>216.99272727272728</v>
      </c>
    </row>
    <row r="124" spans="1:8" ht="12.75">
      <c r="A124" t="s">
        <v>34</v>
      </c>
      <c r="C124" s="21">
        <f>SUM(B32:G32)</f>
        <v>18967</v>
      </c>
      <c r="D124" s="21"/>
      <c r="E124" s="21">
        <f>SUM(B21:G21)</f>
        <v>50</v>
      </c>
      <c r="F124" s="22">
        <f>C124/E124</f>
        <v>379.34</v>
      </c>
      <c r="G124" s="21">
        <f>SUM(B10:G10)</f>
        <v>84</v>
      </c>
      <c r="H124" s="22">
        <f>C124/G124</f>
        <v>225.79761904761904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9149541</v>
      </c>
      <c r="D130" s="21"/>
      <c r="E130" s="21">
        <f aca="true" t="shared" si="19" ref="E130:K130">SUM(E131:E134)</f>
        <v>5101480</v>
      </c>
      <c r="F130" s="21">
        <f t="shared" si="19"/>
        <v>2215459</v>
      </c>
      <c r="G130" s="21">
        <f t="shared" si="19"/>
        <v>331992</v>
      </c>
      <c r="H130" s="21">
        <f t="shared" si="19"/>
        <v>828055</v>
      </c>
      <c r="I130" s="21">
        <f t="shared" si="19"/>
        <v>672555</v>
      </c>
      <c r="J130" s="21">
        <f t="shared" si="19"/>
        <v>136533</v>
      </c>
      <c r="K130" s="21">
        <f t="shared" si="19"/>
        <v>18967</v>
      </c>
    </row>
    <row r="131" spans="1:11" ht="12.75">
      <c r="A131" t="s">
        <v>4</v>
      </c>
      <c r="C131" s="21">
        <f t="shared" si="18"/>
        <v>3487999</v>
      </c>
      <c r="D131" s="21"/>
      <c r="E131" s="21">
        <f>SUM(F27:G27)</f>
        <v>2185640</v>
      </c>
      <c r="F131" s="21">
        <f>SUM(F28:G28)</f>
        <v>675537</v>
      </c>
      <c r="G131" s="21">
        <f>SUM(F29:G29)</f>
        <v>128427</v>
      </c>
      <c r="H131" s="21">
        <f>SUM(I131:K131)</f>
        <v>264747</v>
      </c>
      <c r="I131" s="21">
        <f>SUM(F30:G30)</f>
        <v>233648</v>
      </c>
      <c r="J131" s="21">
        <f>SUM(F31:G31)</f>
        <v>26196</v>
      </c>
      <c r="K131" s="21">
        <f>SUM(F32:G32)</f>
        <v>4903</v>
      </c>
    </row>
    <row r="132" spans="1:11" ht="12.75">
      <c r="A132" t="s">
        <v>63</v>
      </c>
      <c r="C132" s="21">
        <f t="shared" si="18"/>
        <v>4262256</v>
      </c>
      <c r="D132" s="21"/>
      <c r="E132" s="21">
        <f>B27</f>
        <v>2096942</v>
      </c>
      <c r="F132" s="21">
        <f>B28</f>
        <v>1231016</v>
      </c>
      <c r="G132" s="21">
        <f>B29</f>
        <v>161542</v>
      </c>
      <c r="H132" s="21">
        <f>SUM(I132:K132)</f>
        <v>440507</v>
      </c>
      <c r="I132" s="21">
        <f>B30</f>
        <v>332249</v>
      </c>
      <c r="J132" s="21">
        <f>B31</f>
        <v>96782</v>
      </c>
      <c r="K132" s="21">
        <f>B32</f>
        <v>11476</v>
      </c>
    </row>
    <row r="133" spans="1:11" ht="12.75">
      <c r="A133" t="s">
        <v>62</v>
      </c>
      <c r="C133" s="21">
        <f t="shared" si="18"/>
        <v>14788</v>
      </c>
      <c r="D133" s="21"/>
      <c r="E133" s="21">
        <f>C27</f>
        <v>10277</v>
      </c>
      <c r="F133" s="21">
        <f>C28</f>
        <v>1904</v>
      </c>
      <c r="G133" s="21">
        <f>C29</f>
        <v>0</v>
      </c>
      <c r="H133" s="21">
        <f>SUM(I133:K133)</f>
        <v>2073</v>
      </c>
      <c r="I133" s="21">
        <f>C30</f>
        <v>534</v>
      </c>
      <c r="J133" s="21">
        <f>C31</f>
        <v>1539</v>
      </c>
      <c r="K133" s="21">
        <f>C32</f>
        <v>0</v>
      </c>
    </row>
    <row r="134" spans="1:11" ht="12.75">
      <c r="A134" t="s">
        <v>2</v>
      </c>
      <c r="C134" s="21">
        <f t="shared" si="18"/>
        <v>1384498</v>
      </c>
      <c r="D134" s="21"/>
      <c r="E134" s="21">
        <f>E27</f>
        <v>808621</v>
      </c>
      <c r="F134" s="21">
        <f>E28</f>
        <v>307002</v>
      </c>
      <c r="G134" s="21">
        <f>E29</f>
        <v>42023</v>
      </c>
      <c r="H134" s="21">
        <f>SUM(I134:K134)</f>
        <v>120728</v>
      </c>
      <c r="I134" s="21">
        <f>E30</f>
        <v>106124</v>
      </c>
      <c r="J134" s="21">
        <f>E31</f>
        <v>12016</v>
      </c>
      <c r="K134" s="21">
        <f>E32</f>
        <v>2588</v>
      </c>
    </row>
    <row r="135" spans="1:11" ht="12.75">
      <c r="A135" t="s">
        <v>61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3487999</v>
      </c>
      <c r="E141" s="22">
        <f>B141/C66</f>
        <v>243.26956339796345</v>
      </c>
      <c r="G141" s="22">
        <f>B141/C67</f>
        <v>226.34646333549642</v>
      </c>
    </row>
    <row r="142" spans="1:7" ht="12.75">
      <c r="A142" t="s">
        <v>63</v>
      </c>
      <c r="B142" s="21">
        <f>C132</f>
        <v>4262256</v>
      </c>
      <c r="E142" s="22">
        <f>B142/C71</f>
        <v>768.2509012256669</v>
      </c>
      <c r="G142" s="22">
        <f>B142/C72</f>
        <v>239.30469934310258</v>
      </c>
    </row>
    <row r="143" spans="1:7" ht="12.75">
      <c r="A143" t="s">
        <v>62</v>
      </c>
      <c r="B143" s="21">
        <f>C133</f>
        <v>14788</v>
      </c>
      <c r="E143" s="22">
        <f>B143/C76</f>
        <v>869.8823529411765</v>
      </c>
      <c r="G143" s="22">
        <f>B143/C77</f>
        <v>234.73015873015873</v>
      </c>
    </row>
    <row r="144" spans="1:7" ht="12.75">
      <c r="A144" t="s">
        <v>2</v>
      </c>
      <c r="B144" s="21">
        <f>C134</f>
        <v>1384498</v>
      </c>
      <c r="E144" s="22">
        <f>B144/C81</f>
        <v>323.8591812865497</v>
      </c>
      <c r="G144" s="22">
        <f>B144/C82</f>
        <v>318.8618148318747</v>
      </c>
    </row>
    <row r="145" spans="1:7" ht="12.75">
      <c r="A145" t="s">
        <v>61</v>
      </c>
      <c r="B145" s="21">
        <f>C135</f>
        <v>0</v>
      </c>
      <c r="E145" s="27" t="e">
        <f>B145/C86</f>
        <v>#DIV/0!</v>
      </c>
      <c r="G145" s="27" t="e">
        <f>B145/C87</f>
        <v>#DIV/0!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3">
      <selection activeCell="F33" sqref="F33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9440</v>
      </c>
      <c r="C5" s="25">
        <v>32</v>
      </c>
      <c r="D5" s="25">
        <v>0</v>
      </c>
      <c r="E5" s="25">
        <v>2754</v>
      </c>
      <c r="F5" s="25">
        <v>9925</v>
      </c>
      <c r="G5" s="25">
        <v>373</v>
      </c>
      <c r="H5" s="25">
        <v>86088</v>
      </c>
      <c r="I5" s="20">
        <f aca="true" t="shared" si="0" ref="I5:I11">SUM(B5:H5)</f>
        <v>108612</v>
      </c>
    </row>
    <row r="6" spans="1:9" ht="12.75">
      <c r="A6" s="4" t="s">
        <v>8</v>
      </c>
      <c r="B6" s="25">
        <v>5601</v>
      </c>
      <c r="C6" s="25">
        <v>1</v>
      </c>
      <c r="D6" s="25">
        <v>0</v>
      </c>
      <c r="E6" s="25">
        <v>1065</v>
      </c>
      <c r="F6" s="25">
        <v>3219</v>
      </c>
      <c r="G6" s="25">
        <v>68</v>
      </c>
      <c r="H6" s="25">
        <v>36728</v>
      </c>
      <c r="I6" s="20">
        <f t="shared" si="0"/>
        <v>46682</v>
      </c>
    </row>
    <row r="7" spans="1:9" ht="12.75">
      <c r="A7" s="4" t="s">
        <v>9</v>
      </c>
      <c r="B7" s="25">
        <v>741</v>
      </c>
      <c r="C7" s="25">
        <v>0</v>
      </c>
      <c r="D7" s="25">
        <v>0</v>
      </c>
      <c r="E7" s="25">
        <v>139</v>
      </c>
      <c r="F7" s="25">
        <v>592</v>
      </c>
      <c r="G7" s="25">
        <v>17</v>
      </c>
      <c r="H7" s="25">
        <v>8600</v>
      </c>
      <c r="I7" s="20">
        <f t="shared" si="0"/>
        <v>10089</v>
      </c>
    </row>
    <row r="8" spans="1:9" ht="12.75">
      <c r="A8" s="4" t="s">
        <v>10</v>
      </c>
      <c r="B8" s="25">
        <v>1448</v>
      </c>
      <c r="C8" s="25">
        <v>6</v>
      </c>
      <c r="D8" s="25">
        <v>0</v>
      </c>
      <c r="E8" s="25">
        <v>407</v>
      </c>
      <c r="F8" s="25">
        <v>1045</v>
      </c>
      <c r="G8" s="25">
        <v>36</v>
      </c>
      <c r="H8" s="25">
        <v>17492</v>
      </c>
      <c r="I8" s="20">
        <f t="shared" si="0"/>
        <v>20434</v>
      </c>
    </row>
    <row r="9" spans="1:9" ht="12.75">
      <c r="A9" s="4" t="s">
        <v>11</v>
      </c>
      <c r="B9" s="25">
        <v>454</v>
      </c>
      <c r="C9" s="25">
        <v>8</v>
      </c>
      <c r="D9" s="25">
        <v>0</v>
      </c>
      <c r="E9" s="25">
        <v>41</v>
      </c>
      <c r="F9" s="25">
        <v>126</v>
      </c>
      <c r="G9" s="25">
        <v>3</v>
      </c>
      <c r="H9" s="25">
        <v>1955</v>
      </c>
      <c r="I9" s="20">
        <f t="shared" si="0"/>
        <v>2587</v>
      </c>
    </row>
    <row r="10" spans="1:9" ht="12.75">
      <c r="A10" s="4" t="s">
        <v>12</v>
      </c>
      <c r="B10" s="25">
        <v>47</v>
      </c>
      <c r="C10" s="25">
        <v>0</v>
      </c>
      <c r="D10" s="25">
        <v>0</v>
      </c>
      <c r="E10" s="25">
        <v>7</v>
      </c>
      <c r="F10" s="25">
        <v>24</v>
      </c>
      <c r="G10" s="25">
        <v>1</v>
      </c>
      <c r="H10" s="25">
        <v>280</v>
      </c>
      <c r="I10" s="20">
        <f t="shared" si="0"/>
        <v>359</v>
      </c>
    </row>
    <row r="11" spans="1:9" ht="12.75">
      <c r="A11" s="4" t="s">
        <v>13</v>
      </c>
      <c r="B11" s="20">
        <f aca="true" t="shared" si="1" ref="B11:H11">SUM(B8:B10)</f>
        <v>1949</v>
      </c>
      <c r="C11" s="20">
        <f t="shared" si="1"/>
        <v>14</v>
      </c>
      <c r="D11" s="20">
        <f t="shared" si="1"/>
        <v>0</v>
      </c>
      <c r="E11" s="20">
        <f t="shared" si="1"/>
        <v>455</v>
      </c>
      <c r="F11" s="20">
        <f t="shared" si="1"/>
        <v>1195</v>
      </c>
      <c r="G11" s="20">
        <f t="shared" si="1"/>
        <v>40</v>
      </c>
      <c r="H11" s="20">
        <f t="shared" si="1"/>
        <v>19727</v>
      </c>
      <c r="I11" s="20">
        <f t="shared" si="0"/>
        <v>23380</v>
      </c>
    </row>
    <row r="12" spans="1:9" ht="12.75">
      <c r="A12" s="4" t="s">
        <v>14</v>
      </c>
      <c r="B12" s="20">
        <f aca="true" t="shared" si="2" ref="B12:I12">SUM(B5+B6+B7+B11)</f>
        <v>17731</v>
      </c>
      <c r="C12" s="20">
        <f t="shared" si="2"/>
        <v>47</v>
      </c>
      <c r="D12" s="20">
        <f t="shared" si="2"/>
        <v>0</v>
      </c>
      <c r="E12" s="20">
        <f t="shared" si="2"/>
        <v>4413</v>
      </c>
      <c r="F12" s="20">
        <f t="shared" si="2"/>
        <v>14931</v>
      </c>
      <c r="G12" s="20">
        <f t="shared" si="2"/>
        <v>498</v>
      </c>
      <c r="H12" s="20">
        <f t="shared" si="2"/>
        <v>151143</v>
      </c>
      <c r="I12" s="20">
        <f t="shared" si="2"/>
        <v>188763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2970</v>
      </c>
      <c r="C16" s="25">
        <v>10</v>
      </c>
      <c r="D16" s="25">
        <v>0</v>
      </c>
      <c r="E16" s="25">
        <v>2713</v>
      </c>
      <c r="F16" s="25">
        <v>9107</v>
      </c>
      <c r="G16" s="25">
        <v>325</v>
      </c>
      <c r="H16" s="25">
        <v>39196</v>
      </c>
      <c r="I16" s="20">
        <f aca="true" t="shared" si="3" ref="I16:I22">SUM(B16:H16)</f>
        <v>54321</v>
      </c>
    </row>
    <row r="17" spans="1:9" ht="12.75">
      <c r="A17" s="4" t="s">
        <v>8</v>
      </c>
      <c r="B17" s="25">
        <v>1720</v>
      </c>
      <c r="C17" s="25">
        <v>1</v>
      </c>
      <c r="D17" s="25">
        <v>0</v>
      </c>
      <c r="E17" s="25">
        <v>1042</v>
      </c>
      <c r="F17" s="25">
        <v>3089</v>
      </c>
      <c r="G17" s="25">
        <v>59</v>
      </c>
      <c r="H17" s="25">
        <v>18197</v>
      </c>
      <c r="I17" s="20">
        <f t="shared" si="3"/>
        <v>24108</v>
      </c>
    </row>
    <row r="18" spans="1:9" ht="12.75">
      <c r="A18" s="4" t="s">
        <v>9</v>
      </c>
      <c r="B18" s="25">
        <v>227</v>
      </c>
      <c r="C18" s="25">
        <v>0</v>
      </c>
      <c r="D18" s="25">
        <v>0</v>
      </c>
      <c r="E18" s="25">
        <v>139</v>
      </c>
      <c r="F18" s="25">
        <v>572</v>
      </c>
      <c r="G18" s="25">
        <v>16</v>
      </c>
      <c r="H18" s="25">
        <v>4281</v>
      </c>
      <c r="I18" s="20">
        <f t="shared" si="3"/>
        <v>5235</v>
      </c>
    </row>
    <row r="19" spans="1:9" ht="12.75">
      <c r="A19" s="4" t="s">
        <v>10</v>
      </c>
      <c r="B19" s="25">
        <v>474</v>
      </c>
      <c r="C19" s="25">
        <v>2</v>
      </c>
      <c r="D19" s="25">
        <v>0</v>
      </c>
      <c r="E19" s="25">
        <v>402</v>
      </c>
      <c r="F19" s="25">
        <v>1005</v>
      </c>
      <c r="G19" s="25">
        <v>34</v>
      </c>
      <c r="H19" s="25">
        <v>8667</v>
      </c>
      <c r="I19" s="20">
        <f t="shared" si="3"/>
        <v>10584</v>
      </c>
    </row>
    <row r="20" spans="1:9" ht="12.75">
      <c r="A20" s="4" t="s">
        <v>11</v>
      </c>
      <c r="B20" s="25">
        <v>129</v>
      </c>
      <c r="C20" s="25">
        <v>2</v>
      </c>
      <c r="D20" s="25">
        <v>0</v>
      </c>
      <c r="E20" s="25">
        <v>41</v>
      </c>
      <c r="F20" s="25">
        <v>118</v>
      </c>
      <c r="G20" s="25">
        <v>3</v>
      </c>
      <c r="H20" s="25">
        <v>867</v>
      </c>
      <c r="I20" s="20">
        <f t="shared" si="3"/>
        <v>1160</v>
      </c>
    </row>
    <row r="21" spans="1:9" ht="12.75">
      <c r="A21" s="4" t="s">
        <v>12</v>
      </c>
      <c r="B21" s="25">
        <v>15</v>
      </c>
      <c r="C21" s="25">
        <v>0</v>
      </c>
      <c r="D21" s="25">
        <v>0</v>
      </c>
      <c r="E21" s="25">
        <v>7</v>
      </c>
      <c r="F21" s="25">
        <v>23</v>
      </c>
      <c r="G21" s="25">
        <v>1</v>
      </c>
      <c r="H21" s="25">
        <v>130</v>
      </c>
      <c r="I21" s="20">
        <f t="shared" si="3"/>
        <v>176</v>
      </c>
    </row>
    <row r="22" spans="1:9" ht="12.75">
      <c r="A22" s="4" t="s">
        <v>13</v>
      </c>
      <c r="B22" s="20">
        <f>SUM(B19:B21)</f>
        <v>618</v>
      </c>
      <c r="C22" s="20">
        <f>SUM(C19:C21)</f>
        <v>4</v>
      </c>
      <c r="D22" s="20">
        <f>SUM(D19:D21)</f>
        <v>0</v>
      </c>
      <c r="E22" s="20">
        <f>SUM(E19:E21)</f>
        <v>450</v>
      </c>
      <c r="F22" s="20">
        <v>867</v>
      </c>
      <c r="G22" s="20">
        <f>SUM(G19:G21)</f>
        <v>38</v>
      </c>
      <c r="H22" s="20">
        <f>SUM(H19:H21)</f>
        <v>9664</v>
      </c>
      <c r="I22" s="20">
        <f t="shared" si="3"/>
        <v>11641</v>
      </c>
    </row>
    <row r="23" spans="1:9" ht="12.75">
      <c r="A23" s="4" t="s">
        <v>14</v>
      </c>
      <c r="B23" s="20">
        <f aca="true" t="shared" si="4" ref="B23:I23">SUM(B16+B17+B18+B22)</f>
        <v>5535</v>
      </c>
      <c r="C23" s="20">
        <f t="shared" si="4"/>
        <v>15</v>
      </c>
      <c r="D23" s="20">
        <f t="shared" si="4"/>
        <v>0</v>
      </c>
      <c r="E23" s="20">
        <f t="shared" si="4"/>
        <v>4344</v>
      </c>
      <c r="F23" s="20">
        <f t="shared" si="4"/>
        <v>13635</v>
      </c>
      <c r="G23" s="20">
        <f t="shared" si="4"/>
        <v>438</v>
      </c>
      <c r="H23" s="20">
        <f t="shared" si="4"/>
        <v>71338</v>
      </c>
      <c r="I23" s="20">
        <f t="shared" si="4"/>
        <v>95305</v>
      </c>
    </row>
    <row r="24" ht="12.75">
      <c r="C24" s="41"/>
    </row>
    <row r="25" spans="1:9" ht="12.75">
      <c r="A25" s="2" t="s">
        <v>16</v>
      </c>
      <c r="B25" s="3"/>
      <c r="C25" s="3">
        <v>16</v>
      </c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>
        <v>10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2068432</v>
      </c>
      <c r="C27" s="25">
        <v>7445</v>
      </c>
      <c r="D27" s="25">
        <v>0</v>
      </c>
      <c r="E27" s="25">
        <v>810795</v>
      </c>
      <c r="F27" s="25">
        <v>2029853</v>
      </c>
      <c r="G27" s="25">
        <v>109445</v>
      </c>
      <c r="H27" s="25">
        <v>18409940</v>
      </c>
      <c r="I27" s="20">
        <f aca="true" t="shared" si="5" ref="I27:I32">SUM(B27:H27)</f>
        <v>23435910</v>
      </c>
    </row>
    <row r="28" spans="1:9" ht="12.75">
      <c r="A28" s="4" t="s">
        <v>8</v>
      </c>
      <c r="B28" s="25">
        <v>1241354</v>
      </c>
      <c r="C28" s="25">
        <v>287</v>
      </c>
      <c r="D28" s="25">
        <v>0</v>
      </c>
      <c r="E28" s="25">
        <v>312283</v>
      </c>
      <c r="F28" s="25">
        <v>646250</v>
      </c>
      <c r="G28" s="25">
        <v>19613</v>
      </c>
      <c r="H28" s="25">
        <v>8106455</v>
      </c>
      <c r="I28" s="20">
        <f t="shared" si="5"/>
        <v>10326242</v>
      </c>
    </row>
    <row r="29" spans="1:9" ht="12.75">
      <c r="A29" s="4" t="s">
        <v>9</v>
      </c>
      <c r="B29" s="25">
        <v>160661</v>
      </c>
      <c r="C29" s="25">
        <v>0</v>
      </c>
      <c r="D29" s="25">
        <v>0</v>
      </c>
      <c r="E29" s="25">
        <v>40597</v>
      </c>
      <c r="F29" s="25">
        <v>117783</v>
      </c>
      <c r="G29" s="25">
        <v>4972</v>
      </c>
      <c r="H29" s="25">
        <v>1826468</v>
      </c>
      <c r="I29" s="20">
        <f t="shared" si="5"/>
        <v>2150481</v>
      </c>
    </row>
    <row r="30" spans="1:9" ht="12.75">
      <c r="A30" s="4" t="s">
        <v>10</v>
      </c>
      <c r="B30" s="25">
        <v>325742</v>
      </c>
      <c r="C30" s="25">
        <v>1372</v>
      </c>
      <c r="D30" s="25">
        <v>0</v>
      </c>
      <c r="E30" s="25">
        <v>119238</v>
      </c>
      <c r="F30" s="25">
        <v>219262</v>
      </c>
      <c r="G30" s="25">
        <v>10481</v>
      </c>
      <c r="H30" s="25">
        <v>3805052</v>
      </c>
      <c r="I30" s="20">
        <f t="shared" si="5"/>
        <v>4481147</v>
      </c>
    </row>
    <row r="31" spans="1:9" ht="12.75">
      <c r="A31" s="4" t="s">
        <v>11</v>
      </c>
      <c r="B31" s="25">
        <v>99491</v>
      </c>
      <c r="C31" s="25">
        <v>1375</v>
      </c>
      <c r="D31" s="25">
        <v>0</v>
      </c>
      <c r="E31" s="25">
        <v>11992</v>
      </c>
      <c r="F31" s="25">
        <v>24914</v>
      </c>
      <c r="G31" s="25">
        <v>957</v>
      </c>
      <c r="H31" s="25">
        <v>418798</v>
      </c>
      <c r="I31" s="20">
        <f t="shared" si="5"/>
        <v>557527</v>
      </c>
    </row>
    <row r="32" spans="1:9" ht="12.75">
      <c r="A32" s="4" t="s">
        <v>12</v>
      </c>
      <c r="B32" s="25">
        <v>10215</v>
      </c>
      <c r="C32" s="25">
        <v>0</v>
      </c>
      <c r="D32" s="25">
        <v>0</v>
      </c>
      <c r="E32" s="25">
        <v>2002</v>
      </c>
      <c r="F32" s="25">
        <v>7851</v>
      </c>
      <c r="G32" s="25">
        <v>300</v>
      </c>
      <c r="H32" s="25">
        <v>58674</v>
      </c>
      <c r="I32" s="20">
        <f t="shared" si="5"/>
        <v>79042</v>
      </c>
    </row>
    <row r="33" spans="1:9" ht="12.75">
      <c r="A33" s="4" t="s">
        <v>13</v>
      </c>
      <c r="B33" s="20">
        <f aca="true" t="shared" si="6" ref="B33:I33">SUM(B30:B32)</f>
        <v>435448</v>
      </c>
      <c r="C33" s="20">
        <f t="shared" si="6"/>
        <v>2747</v>
      </c>
      <c r="D33" s="20">
        <f t="shared" si="6"/>
        <v>0</v>
      </c>
      <c r="E33" s="20">
        <f t="shared" si="6"/>
        <v>133232</v>
      </c>
      <c r="F33" s="20">
        <f t="shared" si="6"/>
        <v>252027</v>
      </c>
      <c r="G33" s="20">
        <f t="shared" si="6"/>
        <v>11738</v>
      </c>
      <c r="H33" s="20">
        <f t="shared" si="6"/>
        <v>4282524</v>
      </c>
      <c r="I33" s="20">
        <f t="shared" si="6"/>
        <v>5117716</v>
      </c>
    </row>
    <row r="34" spans="1:9" ht="12.75">
      <c r="A34" s="4" t="s">
        <v>14</v>
      </c>
      <c r="B34" s="20">
        <f aca="true" t="shared" si="7" ref="B34:I34">SUM(B27+B28+B29+B33)</f>
        <v>3905895</v>
      </c>
      <c r="C34" s="20">
        <f t="shared" si="7"/>
        <v>10479</v>
      </c>
      <c r="D34" s="20">
        <f t="shared" si="7"/>
        <v>0</v>
      </c>
      <c r="E34" s="20">
        <f t="shared" si="7"/>
        <v>1296907</v>
      </c>
      <c r="F34" s="20">
        <f t="shared" si="7"/>
        <v>3045913</v>
      </c>
      <c r="G34" s="20">
        <f t="shared" si="7"/>
        <v>145768</v>
      </c>
      <c r="H34" s="20">
        <f t="shared" si="7"/>
        <v>32625387</v>
      </c>
      <c r="I34" s="20">
        <f t="shared" si="7"/>
        <v>41030349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95305</v>
      </c>
      <c r="D42" s="21">
        <f>I16</f>
        <v>54321</v>
      </c>
      <c r="E42" s="21">
        <f>I17</f>
        <v>24108</v>
      </c>
      <c r="F42" s="21">
        <f>I18</f>
        <v>5235</v>
      </c>
      <c r="G42" s="21">
        <f>I22</f>
        <v>11641</v>
      </c>
      <c r="H42" s="21">
        <f>I19</f>
        <v>10584</v>
      </c>
      <c r="I42" s="21">
        <f>I20</f>
        <v>1160</v>
      </c>
      <c r="J42" s="21">
        <f>I21</f>
        <v>176</v>
      </c>
      <c r="K42" s="21"/>
    </row>
    <row r="43" spans="1:11" ht="12.75">
      <c r="A43" t="s">
        <v>21</v>
      </c>
      <c r="C43" s="21">
        <f>SUM(D43:G43)</f>
        <v>188763</v>
      </c>
      <c r="D43" s="21">
        <f>I5</f>
        <v>108612</v>
      </c>
      <c r="E43" s="21">
        <f>I6</f>
        <v>46682</v>
      </c>
      <c r="F43" s="21">
        <f>I7</f>
        <v>10089</v>
      </c>
      <c r="G43" s="21">
        <f>I11</f>
        <v>23380</v>
      </c>
      <c r="H43" s="21">
        <f>I8</f>
        <v>20434</v>
      </c>
      <c r="I43" s="21">
        <f>I9</f>
        <v>2587</v>
      </c>
      <c r="J43" s="21">
        <f>I10</f>
        <v>359</v>
      </c>
      <c r="K43" s="21"/>
    </row>
    <row r="44" spans="1:11" ht="12.75">
      <c r="A44" t="s">
        <v>22</v>
      </c>
      <c r="C44" s="22">
        <f aca="true" t="shared" si="8" ref="C44:J44">C43/C42</f>
        <v>1.9806201143696553</v>
      </c>
      <c r="D44" s="22">
        <f t="shared" si="8"/>
        <v>1.9994477273982438</v>
      </c>
      <c r="E44" s="22">
        <f t="shared" si="8"/>
        <v>1.9363696698191473</v>
      </c>
      <c r="F44" s="22">
        <f t="shared" si="8"/>
        <v>1.9272206303724928</v>
      </c>
      <c r="G44" s="22">
        <f t="shared" si="8"/>
        <v>2.00841852074564</v>
      </c>
      <c r="H44" s="22">
        <f t="shared" si="8"/>
        <v>1.930650037792895</v>
      </c>
      <c r="I44" s="22">
        <f t="shared" si="8"/>
        <v>2.2301724137931034</v>
      </c>
      <c r="J44" s="22">
        <f t="shared" si="8"/>
        <v>2.039772727272727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71338</v>
      </c>
      <c r="D47" s="21">
        <f>H16</f>
        <v>39196</v>
      </c>
      <c r="E47" s="21">
        <f>H17</f>
        <v>18197</v>
      </c>
      <c r="F47" s="21">
        <f>H18</f>
        <v>4281</v>
      </c>
      <c r="G47" s="21">
        <f>H22</f>
        <v>9664</v>
      </c>
      <c r="H47" s="21">
        <f>H19</f>
        <v>8667</v>
      </c>
      <c r="I47" s="21">
        <f>H20</f>
        <v>867</v>
      </c>
      <c r="J47" s="21">
        <f>H21</f>
        <v>130</v>
      </c>
      <c r="K47" s="21"/>
    </row>
    <row r="48" spans="1:11" ht="12.75">
      <c r="A48" t="s">
        <v>21</v>
      </c>
      <c r="C48" s="21">
        <f>SUM(D48:G48)</f>
        <v>151143</v>
      </c>
      <c r="D48" s="21">
        <f>H5</f>
        <v>86088</v>
      </c>
      <c r="E48" s="21">
        <f>H6</f>
        <v>36728</v>
      </c>
      <c r="F48" s="21">
        <f>H7</f>
        <v>8600</v>
      </c>
      <c r="G48" s="21">
        <f>H11</f>
        <v>19727</v>
      </c>
      <c r="H48" s="21">
        <f>H8</f>
        <v>17492</v>
      </c>
      <c r="I48" s="21">
        <f>H9</f>
        <v>1955</v>
      </c>
      <c r="J48" s="21">
        <f>H10</f>
        <v>280</v>
      </c>
      <c r="K48" s="21"/>
    </row>
    <row r="49" spans="1:11" ht="12.75">
      <c r="A49" t="s">
        <v>22</v>
      </c>
      <c r="C49" s="22">
        <f aca="true" t="shared" si="9" ref="C49:J49">C48/C47</f>
        <v>2.118688497014214</v>
      </c>
      <c r="D49" s="22">
        <f t="shared" si="9"/>
        <v>2.19634656597612</v>
      </c>
      <c r="E49" s="22">
        <f t="shared" si="9"/>
        <v>2.0183546738473375</v>
      </c>
      <c r="F49" s="22">
        <f t="shared" si="9"/>
        <v>2.0088764307404814</v>
      </c>
      <c r="G49" s="22">
        <f t="shared" si="9"/>
        <v>2.0412872516556293</v>
      </c>
      <c r="H49" s="22">
        <f t="shared" si="9"/>
        <v>2.018230068074305</v>
      </c>
      <c r="I49" s="22">
        <f t="shared" si="9"/>
        <v>2.2549019607843137</v>
      </c>
      <c r="J49" s="22">
        <f t="shared" si="9"/>
        <v>2.1538461538461537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23967</v>
      </c>
      <c r="D52" s="21">
        <f>SUM(B16:G16)</f>
        <v>15125</v>
      </c>
      <c r="E52" s="21">
        <f>SUM(B17:G17)</f>
        <v>5911</v>
      </c>
      <c r="F52" s="21">
        <f>SUM(B18:G18)</f>
        <v>954</v>
      </c>
      <c r="G52" s="21">
        <f>SUM(H52:J52)</f>
        <v>2256</v>
      </c>
      <c r="H52" s="21">
        <f>SUM(B19:G19)</f>
        <v>1917</v>
      </c>
      <c r="I52" s="21">
        <f>SUM(B20:G20)</f>
        <v>293</v>
      </c>
      <c r="J52" s="21">
        <f>SUM(B21:G21)</f>
        <v>46</v>
      </c>
      <c r="K52" s="21"/>
    </row>
    <row r="53" spans="1:11" ht="12.75">
      <c r="A53" t="s">
        <v>21</v>
      </c>
      <c r="C53" s="21">
        <f>SUM(B12:G12)</f>
        <v>37620</v>
      </c>
      <c r="D53" s="21">
        <f>SUM(B5:G5)</f>
        <v>22524</v>
      </c>
      <c r="E53" s="21">
        <f>SUM(B6:G6)</f>
        <v>9954</v>
      </c>
      <c r="F53" s="21">
        <f>SUM(B7:G7)</f>
        <v>1489</v>
      </c>
      <c r="G53" s="21">
        <f>SUM(H53:J53)</f>
        <v>3652</v>
      </c>
      <c r="H53" s="21">
        <f>SUM(B8:G8)</f>
        <v>2942</v>
      </c>
      <c r="I53" s="21">
        <f>SUM(B9:G9)</f>
        <v>632</v>
      </c>
      <c r="J53" s="21">
        <f>SUM(A10:F10)</f>
        <v>78</v>
      </c>
      <c r="K53" s="21"/>
    </row>
    <row r="54" spans="1:11" ht="12.75">
      <c r="A54" t="s">
        <v>22</v>
      </c>
      <c r="C54" s="22">
        <f aca="true" t="shared" si="10" ref="C54:J54">C53/C52</f>
        <v>1.569658280135186</v>
      </c>
      <c r="D54" s="22">
        <f t="shared" si="10"/>
        <v>1.489190082644628</v>
      </c>
      <c r="E54" s="22">
        <f t="shared" si="10"/>
        <v>1.6839790221620707</v>
      </c>
      <c r="F54" s="22">
        <f t="shared" si="10"/>
        <v>1.5607966457023061</v>
      </c>
      <c r="G54" s="22">
        <f t="shared" si="10"/>
        <v>1.6187943262411348</v>
      </c>
      <c r="H54" s="22">
        <f t="shared" si="10"/>
        <v>1.5346896191966615</v>
      </c>
      <c r="I54" s="22">
        <f t="shared" si="10"/>
        <v>2.156996587030717</v>
      </c>
      <c r="J54" s="22">
        <f t="shared" si="10"/>
        <v>1.6956521739130435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23967</v>
      </c>
      <c r="D61" s="21">
        <f>SUM(B16:G16)</f>
        <v>15125</v>
      </c>
      <c r="E61" s="21">
        <f>SUM(B17:G17)</f>
        <v>5911</v>
      </c>
      <c r="F61" s="21">
        <f>SUM(B18:G18)</f>
        <v>954</v>
      </c>
      <c r="G61" s="21">
        <f>SUM(H61:J61)</f>
        <v>2256</v>
      </c>
      <c r="H61" s="21">
        <f>SUM(B19:G19)</f>
        <v>1917</v>
      </c>
      <c r="I61" s="21">
        <f>SUM(B20:G20)</f>
        <v>293</v>
      </c>
      <c r="J61" s="21">
        <f>SUM(B21:G21)</f>
        <v>46</v>
      </c>
      <c r="K61" s="21"/>
    </row>
    <row r="62" spans="1:11" ht="12.75">
      <c r="A62" t="s">
        <v>21</v>
      </c>
      <c r="C62" s="21">
        <f>SUM(B12:G12)</f>
        <v>37620</v>
      </c>
      <c r="D62" s="21">
        <f>SUM(B5:G5)</f>
        <v>22524</v>
      </c>
      <c r="E62" s="21">
        <f>SUM(B6:G6)</f>
        <v>9954</v>
      </c>
      <c r="F62" s="21">
        <f>SUM(B7:G7)</f>
        <v>1489</v>
      </c>
      <c r="G62" s="21">
        <f>SUM(H62:J62)</f>
        <v>3653</v>
      </c>
      <c r="H62" s="21">
        <f>SUM(B8:G8)</f>
        <v>2942</v>
      </c>
      <c r="I62" s="21">
        <f>SUM(B9:G9)</f>
        <v>632</v>
      </c>
      <c r="J62" s="21">
        <f>SUM(B10:G10)</f>
        <v>79</v>
      </c>
      <c r="K62" s="21"/>
    </row>
    <row r="63" spans="1:11" ht="12.75">
      <c r="A63" t="s">
        <v>22</v>
      </c>
      <c r="C63" s="22">
        <f aca="true" t="shared" si="11" ref="C63:J63">C62/C61</f>
        <v>1.569658280135186</v>
      </c>
      <c r="D63" s="22">
        <f t="shared" si="11"/>
        <v>1.489190082644628</v>
      </c>
      <c r="E63" s="22">
        <f t="shared" si="11"/>
        <v>1.6839790221620707</v>
      </c>
      <c r="F63" s="22">
        <f t="shared" si="11"/>
        <v>1.5607966457023061</v>
      </c>
      <c r="G63" s="22">
        <f t="shared" si="11"/>
        <v>1.6192375886524824</v>
      </c>
      <c r="H63" s="22">
        <f t="shared" si="11"/>
        <v>1.5346896191966615</v>
      </c>
      <c r="I63" s="22">
        <f t="shared" si="11"/>
        <v>2.156996587030717</v>
      </c>
      <c r="J63" s="22">
        <f t="shared" si="11"/>
        <v>1.7173913043478262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14073</v>
      </c>
      <c r="D66" s="21">
        <f>SUM(F16:G16)</f>
        <v>9432</v>
      </c>
      <c r="E66" s="21">
        <f>SUM(F17:G17)</f>
        <v>3148</v>
      </c>
      <c r="F66" s="21">
        <f>SUM(F18:G18)</f>
        <v>588</v>
      </c>
      <c r="G66" s="21">
        <f>SUM(H66:J66)</f>
        <v>1184</v>
      </c>
      <c r="H66" s="21">
        <f>SUM(F19:G19)</f>
        <v>1039</v>
      </c>
      <c r="I66" s="21">
        <f>SUM(F20:G20)</f>
        <v>121</v>
      </c>
      <c r="J66" s="21">
        <f>SUM(F21:G21)</f>
        <v>24</v>
      </c>
      <c r="K66" s="21"/>
    </row>
    <row r="67" spans="1:11" ht="12.75">
      <c r="A67" t="s">
        <v>21</v>
      </c>
      <c r="C67" s="21">
        <f>SUM(F12:G12)</f>
        <v>15429</v>
      </c>
      <c r="D67" s="21">
        <f>SUM(F5:G5)</f>
        <v>10298</v>
      </c>
      <c r="E67" s="21">
        <f>SUM(F6:G6)</f>
        <v>3287</v>
      </c>
      <c r="F67" s="21">
        <f>SUM(F7:G7)</f>
        <v>609</v>
      </c>
      <c r="G67" s="21">
        <f>SUM(H67:J67)</f>
        <v>1235</v>
      </c>
      <c r="H67" s="21">
        <f>SUM(F8:G8)</f>
        <v>1081</v>
      </c>
      <c r="I67" s="21">
        <f>SUM(F9:G9)</f>
        <v>129</v>
      </c>
      <c r="J67" s="21">
        <f>SUM(F10:G10)</f>
        <v>25</v>
      </c>
      <c r="K67" s="21"/>
    </row>
    <row r="68" spans="1:11" ht="12.75">
      <c r="A68" t="s">
        <v>22</v>
      </c>
      <c r="C68" s="22">
        <f aca="true" t="shared" si="12" ref="C68:J68">C67/C66</f>
        <v>1.096354721807717</v>
      </c>
      <c r="D68" s="22">
        <f t="shared" si="12"/>
        <v>1.0918150975402883</v>
      </c>
      <c r="E68" s="22">
        <f t="shared" si="12"/>
        <v>1.0441550190597204</v>
      </c>
      <c r="F68" s="22">
        <f t="shared" si="12"/>
        <v>1.0357142857142858</v>
      </c>
      <c r="G68" s="22">
        <f t="shared" si="12"/>
        <v>1.0430743243243243</v>
      </c>
      <c r="H68" s="22">
        <f t="shared" si="12"/>
        <v>1.0404234841193456</v>
      </c>
      <c r="I68" s="22">
        <f t="shared" si="12"/>
        <v>1.0661157024793388</v>
      </c>
      <c r="J68" s="22">
        <f t="shared" si="12"/>
        <v>1.0416666666666667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5535</v>
      </c>
      <c r="D71" s="21">
        <f>B16</f>
        <v>2970</v>
      </c>
      <c r="E71" s="21">
        <f>B17</f>
        <v>1720</v>
      </c>
      <c r="F71" s="21">
        <f>B18</f>
        <v>227</v>
      </c>
      <c r="G71" s="21">
        <f>SUM(H71:J71)</f>
        <v>618</v>
      </c>
      <c r="H71" s="21">
        <f>B19</f>
        <v>474</v>
      </c>
      <c r="I71" s="21">
        <f>B20</f>
        <v>129</v>
      </c>
      <c r="J71" s="21">
        <f>B21</f>
        <v>15</v>
      </c>
      <c r="K71" s="21"/>
    </row>
    <row r="72" spans="1:11" ht="12.75">
      <c r="A72" t="s">
        <v>21</v>
      </c>
      <c r="C72" s="21">
        <f>B12</f>
        <v>17731</v>
      </c>
      <c r="D72" s="21">
        <f>B5</f>
        <v>9440</v>
      </c>
      <c r="E72" s="21">
        <f>B6</f>
        <v>5601</v>
      </c>
      <c r="F72" s="21">
        <f>B7</f>
        <v>741</v>
      </c>
      <c r="G72" s="21">
        <f>SUM(H72:J72)</f>
        <v>1949</v>
      </c>
      <c r="H72" s="21">
        <f>B8</f>
        <v>1448</v>
      </c>
      <c r="I72" s="21">
        <f>B9</f>
        <v>454</v>
      </c>
      <c r="J72" s="21">
        <f>B10</f>
        <v>47</v>
      </c>
      <c r="K72" s="21"/>
    </row>
    <row r="73" spans="1:11" ht="12.75">
      <c r="A73" t="s">
        <v>22</v>
      </c>
      <c r="C73" s="22">
        <f aca="true" t="shared" si="13" ref="C73:J73">C72/C71</f>
        <v>3.2034327009936767</v>
      </c>
      <c r="D73" s="22">
        <f t="shared" si="13"/>
        <v>3.1784511784511786</v>
      </c>
      <c r="E73" s="22">
        <f t="shared" si="13"/>
        <v>3.2563953488372093</v>
      </c>
      <c r="F73" s="22">
        <f t="shared" si="13"/>
        <v>3.26431718061674</v>
      </c>
      <c r="G73" s="22">
        <f t="shared" si="13"/>
        <v>3.1537216828478964</v>
      </c>
      <c r="H73" s="22">
        <f t="shared" si="13"/>
        <v>3.0548523206751055</v>
      </c>
      <c r="I73" s="22">
        <f t="shared" si="13"/>
        <v>3.5193798449612403</v>
      </c>
      <c r="J73" s="22">
        <f t="shared" si="13"/>
        <v>3.1333333333333333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15</v>
      </c>
      <c r="D76" s="21">
        <f>C16</f>
        <v>10</v>
      </c>
      <c r="E76" s="21">
        <f>C17</f>
        <v>1</v>
      </c>
      <c r="F76" s="21">
        <f>C18</f>
        <v>0</v>
      </c>
      <c r="G76" s="21">
        <f>SUM(H76:J76)</f>
        <v>4</v>
      </c>
      <c r="H76" s="21">
        <f>C19</f>
        <v>2</v>
      </c>
      <c r="I76" s="21">
        <f>C20</f>
        <v>2</v>
      </c>
      <c r="J76" s="21">
        <f>C21</f>
        <v>0</v>
      </c>
      <c r="K76" s="21"/>
    </row>
    <row r="77" spans="1:11" ht="12.75">
      <c r="A77" t="s">
        <v>21</v>
      </c>
      <c r="C77" s="21">
        <f>C12</f>
        <v>47</v>
      </c>
      <c r="D77" s="21">
        <f>C5</f>
        <v>32</v>
      </c>
      <c r="E77" s="21">
        <f>C6</f>
        <v>1</v>
      </c>
      <c r="F77" s="21">
        <f>C7</f>
        <v>0</v>
      </c>
      <c r="G77" s="21">
        <f>SUM(H77:J77)</f>
        <v>14</v>
      </c>
      <c r="H77" s="21">
        <f>C8</f>
        <v>6</v>
      </c>
      <c r="I77" s="21">
        <f>C9</f>
        <v>8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4" ref="C78:J78">C77/C76</f>
        <v>3.1333333333333333</v>
      </c>
      <c r="D78" s="22">
        <f t="shared" si="14"/>
        <v>3.2</v>
      </c>
      <c r="E78" s="22">
        <f t="shared" si="14"/>
        <v>1</v>
      </c>
      <c r="F78" s="22" t="e">
        <f t="shared" si="14"/>
        <v>#DIV/0!</v>
      </c>
      <c r="G78" s="22">
        <f t="shared" si="14"/>
        <v>3.5</v>
      </c>
      <c r="H78" s="22">
        <f t="shared" si="14"/>
        <v>3</v>
      </c>
      <c r="I78" s="22">
        <f t="shared" si="14"/>
        <v>4</v>
      </c>
      <c r="J78" s="22" t="e">
        <f t="shared" si="14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4344</v>
      </c>
      <c r="D81" s="21">
        <f>E16</f>
        <v>2713</v>
      </c>
      <c r="E81" s="21">
        <f>E17</f>
        <v>1042</v>
      </c>
      <c r="F81" s="21">
        <f>E18</f>
        <v>139</v>
      </c>
      <c r="G81" s="21">
        <f>SUM(H81:J81)</f>
        <v>450</v>
      </c>
      <c r="H81" s="21">
        <f>E19</f>
        <v>402</v>
      </c>
      <c r="I81" s="21">
        <f>E20</f>
        <v>41</v>
      </c>
      <c r="J81" s="21">
        <f>E21</f>
        <v>7</v>
      </c>
      <c r="K81" s="21"/>
    </row>
    <row r="82" spans="1:11" ht="12.75">
      <c r="A82" t="s">
        <v>21</v>
      </c>
      <c r="C82" s="21">
        <f>E12</f>
        <v>4413</v>
      </c>
      <c r="D82" s="21">
        <f>E5</f>
        <v>2754</v>
      </c>
      <c r="E82" s="21">
        <f>E6</f>
        <v>1065</v>
      </c>
      <c r="F82" s="21">
        <f>E7</f>
        <v>139</v>
      </c>
      <c r="G82" s="21">
        <f>SUM(H82:J82)</f>
        <v>455</v>
      </c>
      <c r="H82" s="21">
        <f>E8</f>
        <v>407</v>
      </c>
      <c r="I82" s="21">
        <f>E9</f>
        <v>41</v>
      </c>
      <c r="J82" s="21">
        <f>E10</f>
        <v>7</v>
      </c>
      <c r="K82" s="21"/>
    </row>
    <row r="83" spans="1:11" ht="12.75">
      <c r="A83" t="s">
        <v>22</v>
      </c>
      <c r="C83" s="22">
        <f aca="true" t="shared" si="15" ref="C83:J83">C82/C81</f>
        <v>1.0158839779005524</v>
      </c>
      <c r="D83" s="22">
        <f t="shared" si="15"/>
        <v>1.0151124216734242</v>
      </c>
      <c r="E83" s="22">
        <f t="shared" si="15"/>
        <v>1.0220729366602688</v>
      </c>
      <c r="F83" s="22">
        <f t="shared" si="15"/>
        <v>1</v>
      </c>
      <c r="G83" s="22">
        <f t="shared" si="15"/>
        <v>1.011111111111111</v>
      </c>
      <c r="H83" s="22">
        <f t="shared" si="15"/>
        <v>1.0124378109452736</v>
      </c>
      <c r="I83" s="22">
        <f t="shared" si="15"/>
        <v>1</v>
      </c>
      <c r="J83" s="22">
        <f t="shared" si="15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6" ref="C88:J88">C87/C86</f>
        <v>#DIV/0!</v>
      </c>
      <c r="D88" s="22" t="e">
        <f t="shared" si="16"/>
        <v>#DIV/0!</v>
      </c>
      <c r="E88" s="22" t="e">
        <f t="shared" si="16"/>
        <v>#DIV/0!</v>
      </c>
      <c r="F88" s="22" t="e">
        <f t="shared" si="16"/>
        <v>#DIV/0!</v>
      </c>
      <c r="G88" s="22" t="e">
        <f t="shared" si="16"/>
        <v>#DIV/0!</v>
      </c>
      <c r="H88" s="22" t="e">
        <f t="shared" si="16"/>
        <v>#DIV/0!</v>
      </c>
      <c r="I88" s="22" t="e">
        <f t="shared" si="16"/>
        <v>#DIV/0!</v>
      </c>
      <c r="J88" s="22" t="e">
        <f t="shared" si="16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41030349</v>
      </c>
      <c r="D94" s="21"/>
      <c r="E94" s="21">
        <f>SUM(E95:E96)</f>
        <v>95305</v>
      </c>
      <c r="F94" s="22">
        <f>C94/E94</f>
        <v>430.51622685063745</v>
      </c>
      <c r="G94" s="21">
        <f>SUM(G95:G96)</f>
        <v>188763</v>
      </c>
      <c r="H94" s="22">
        <f>C94/G94</f>
        <v>217.36436165985918</v>
      </c>
    </row>
    <row r="95" spans="1:8" ht="12.75">
      <c r="A95" t="s">
        <v>23</v>
      </c>
      <c r="C95" s="21">
        <f>H34</f>
        <v>32625387</v>
      </c>
      <c r="D95" s="21"/>
      <c r="E95" s="21">
        <f>H23</f>
        <v>71338</v>
      </c>
      <c r="F95" s="22">
        <f>C95/E95</f>
        <v>457.33531918472625</v>
      </c>
      <c r="G95" s="21">
        <f>H12</f>
        <v>151143</v>
      </c>
      <c r="H95" s="22">
        <f>C95/G95</f>
        <v>215.85774399079017</v>
      </c>
    </row>
    <row r="96" spans="1:8" ht="12.75">
      <c r="A96" t="s">
        <v>34</v>
      </c>
      <c r="C96" s="21">
        <f>SUM(B34:G34)</f>
        <v>8404962</v>
      </c>
      <c r="D96" s="21"/>
      <c r="E96" s="21">
        <f>SUM(B23:G23)</f>
        <v>23967</v>
      </c>
      <c r="F96" s="22">
        <f>C96/E96</f>
        <v>350.688947302541</v>
      </c>
      <c r="G96" s="21">
        <f>SUM(B12:G12)</f>
        <v>37620</v>
      </c>
      <c r="H96" s="22">
        <f>C96/G96</f>
        <v>223.41738437001595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23435910</v>
      </c>
      <c r="D98" s="21"/>
      <c r="E98" s="21">
        <f>SUM(E99:E100)</f>
        <v>54321</v>
      </c>
      <c r="F98" s="22">
        <f>C98/E98</f>
        <v>431.4336996741592</v>
      </c>
      <c r="G98" s="21">
        <f>SUM(G99:G100)</f>
        <v>108612</v>
      </c>
      <c r="H98" s="22">
        <f>C98/G98</f>
        <v>215.77643354325488</v>
      </c>
    </row>
    <row r="99" spans="1:8" ht="12.75">
      <c r="A99" t="s">
        <v>23</v>
      </c>
      <c r="C99" s="21">
        <f>H27</f>
        <v>18409940</v>
      </c>
      <c r="D99" s="21"/>
      <c r="E99" s="21">
        <f>H16</f>
        <v>39196</v>
      </c>
      <c r="F99" s="22">
        <f>C99/E99</f>
        <v>469.68925400551075</v>
      </c>
      <c r="G99" s="21">
        <f>H5</f>
        <v>86088</v>
      </c>
      <c r="H99" s="22">
        <f>C99/G99</f>
        <v>213.8502462596413</v>
      </c>
    </row>
    <row r="100" spans="1:8" ht="12.75">
      <c r="A100" t="s">
        <v>34</v>
      </c>
      <c r="C100" s="21">
        <f>SUM(B27:G27)</f>
        <v>5025970</v>
      </c>
      <c r="D100" s="21"/>
      <c r="E100" s="21">
        <f>SUM(B16:G16)</f>
        <v>15125</v>
      </c>
      <c r="F100" s="22">
        <f>C100/E100</f>
        <v>332.29553719008265</v>
      </c>
      <c r="G100" s="21">
        <f>SUM(B5:G5)</f>
        <v>22524</v>
      </c>
      <c r="H100" s="22">
        <f>C100/G100</f>
        <v>223.1384301189842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10326242</v>
      </c>
      <c r="D102" s="21"/>
      <c r="E102" s="21">
        <f>SUM(E103:E104)</f>
        <v>24108</v>
      </c>
      <c r="F102" s="22">
        <f>C102/E102</f>
        <v>428.3325866932139</v>
      </c>
      <c r="G102" s="21">
        <f>SUM(G103:G104)</f>
        <v>46682</v>
      </c>
      <c r="H102" s="22">
        <f>C102/G102</f>
        <v>221.20393299344502</v>
      </c>
    </row>
    <row r="103" spans="1:8" ht="12.75">
      <c r="A103" t="s">
        <v>23</v>
      </c>
      <c r="C103" s="21">
        <f>H28</f>
        <v>8106455</v>
      </c>
      <c r="D103" s="21"/>
      <c r="E103" s="21">
        <f>H17</f>
        <v>18197</v>
      </c>
      <c r="F103" s="22">
        <f>C103/E103</f>
        <v>445.4830466560422</v>
      </c>
      <c r="G103" s="21">
        <f>H6</f>
        <v>36728</v>
      </c>
      <c r="H103" s="22">
        <f>C103/G103</f>
        <v>220.71593879329123</v>
      </c>
    </row>
    <row r="104" spans="1:8" ht="12.75">
      <c r="A104" t="s">
        <v>34</v>
      </c>
      <c r="C104" s="21">
        <f>SUM(B28:G28)</f>
        <v>2219787</v>
      </c>
      <c r="D104" s="21"/>
      <c r="E104" s="21">
        <f>SUM(B17:G17)</f>
        <v>5911</v>
      </c>
      <c r="F104" s="22">
        <f>C104/E104</f>
        <v>375.53493486719674</v>
      </c>
      <c r="G104" s="21">
        <f>SUM(B6:G6)</f>
        <v>9954</v>
      </c>
      <c r="H104" s="22">
        <f>C104/G104</f>
        <v>223.00452079566003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2150481</v>
      </c>
      <c r="D106" s="21"/>
      <c r="E106" s="21">
        <f>SUM(E107:E108)</f>
        <v>5235</v>
      </c>
      <c r="F106" s="22">
        <f>C106/E106</f>
        <v>410.789111747851</v>
      </c>
      <c r="G106" s="21">
        <f>SUM(G107:G108)</f>
        <v>10089</v>
      </c>
      <c r="H106" s="22">
        <f>C106/G106</f>
        <v>213.1510556051145</v>
      </c>
    </row>
    <row r="107" spans="1:8" ht="12.75">
      <c r="A107" t="s">
        <v>23</v>
      </c>
      <c r="C107" s="21">
        <f>H29</f>
        <v>1826468</v>
      </c>
      <c r="D107" s="21"/>
      <c r="E107" s="21">
        <f>H18</f>
        <v>4281</v>
      </c>
      <c r="F107" s="22">
        <f>C107/E107</f>
        <v>426.6451763606634</v>
      </c>
      <c r="G107" s="21">
        <f>H7</f>
        <v>8600</v>
      </c>
      <c r="H107" s="22">
        <f>C107/G107</f>
        <v>212.38</v>
      </c>
    </row>
    <row r="108" spans="1:8" ht="12.75">
      <c r="A108" t="s">
        <v>34</v>
      </c>
      <c r="C108" s="21">
        <f>SUM(B29:G29)</f>
        <v>324013</v>
      </c>
      <c r="D108" s="21"/>
      <c r="E108" s="21">
        <f>SUM(B18:G18)</f>
        <v>954</v>
      </c>
      <c r="F108" s="22">
        <f>C108/E108</f>
        <v>339.6362683438155</v>
      </c>
      <c r="G108" s="21">
        <f>SUM(B7:G7)</f>
        <v>1489</v>
      </c>
      <c r="H108" s="22">
        <f>C108/G108</f>
        <v>217.60443250503693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5117716</v>
      </c>
      <c r="D110" s="21"/>
      <c r="E110" s="21">
        <f>SUM(E111:E112)</f>
        <v>11641</v>
      </c>
      <c r="F110" s="22">
        <f>C110/E110</f>
        <v>439.62855424791684</v>
      </c>
      <c r="G110" s="21">
        <f>SUM(G111:G112)</f>
        <v>23380</v>
      </c>
      <c r="H110" s="22">
        <f>C110/G110</f>
        <v>218.8928999144568</v>
      </c>
    </row>
    <row r="111" spans="1:8" ht="12.75">
      <c r="A111" s="11" t="s">
        <v>23</v>
      </c>
      <c r="C111" s="21">
        <f>H33</f>
        <v>4282524</v>
      </c>
      <c r="D111" s="21"/>
      <c r="E111" s="21">
        <f>H22</f>
        <v>9664</v>
      </c>
      <c r="F111" s="22">
        <f>C111/E111</f>
        <v>443.1419701986755</v>
      </c>
      <c r="G111" s="21">
        <f>H11</f>
        <v>19727</v>
      </c>
      <c r="H111" s="22">
        <f>C111/G111</f>
        <v>217.08947128301313</v>
      </c>
    </row>
    <row r="112" spans="1:8" ht="12.75">
      <c r="A112" s="11" t="s">
        <v>34</v>
      </c>
      <c r="C112" s="21">
        <f>SUM(B33:G33)</f>
        <v>835192</v>
      </c>
      <c r="D112" s="21"/>
      <c r="E112" s="21">
        <f>SUM(B22:G22)</f>
        <v>1977</v>
      </c>
      <c r="F112" s="22">
        <f>C112/E112</f>
        <v>422.45422357106725</v>
      </c>
      <c r="G112" s="21">
        <f>SUM(B11:G11)</f>
        <v>3653</v>
      </c>
      <c r="H112" s="22">
        <f>C112/G112</f>
        <v>228.6318094716671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4481147</v>
      </c>
      <c r="D114" s="21"/>
      <c r="E114" s="21">
        <f>SUM(E115:E116)</f>
        <v>10584</v>
      </c>
      <c r="F114" s="22">
        <f>C114/E114</f>
        <v>423.3887944066515</v>
      </c>
      <c r="G114" s="21">
        <f>SUM(G115:G116)</f>
        <v>20434</v>
      </c>
      <c r="H114" s="22">
        <f>C114/G114</f>
        <v>219.2985710091025</v>
      </c>
    </row>
    <row r="115" spans="1:8" ht="12.75">
      <c r="A115" t="s">
        <v>23</v>
      </c>
      <c r="C115" s="21">
        <f>H30</f>
        <v>3805052</v>
      </c>
      <c r="D115" s="21"/>
      <c r="E115" s="21">
        <f>H19</f>
        <v>8667</v>
      </c>
      <c r="F115" s="22">
        <f>C115/E115</f>
        <v>439.02757586246685</v>
      </c>
      <c r="G115" s="21">
        <f>H8</f>
        <v>17492</v>
      </c>
      <c r="H115" s="22">
        <f>C115/G115</f>
        <v>217.53098559341413</v>
      </c>
    </row>
    <row r="116" spans="1:8" ht="12.75">
      <c r="A116" t="s">
        <v>34</v>
      </c>
      <c r="C116" s="21">
        <f>SUM(B30:G30)</f>
        <v>676095</v>
      </c>
      <c r="D116" s="21"/>
      <c r="E116" s="21">
        <f>SUM(B19:G19)</f>
        <v>1917</v>
      </c>
      <c r="F116" s="22">
        <f>C116/E116</f>
        <v>352.68388106416273</v>
      </c>
      <c r="G116" s="21">
        <f>SUM(B8:G8)</f>
        <v>2942</v>
      </c>
      <c r="H116" s="22">
        <f>C116/G116</f>
        <v>229.80795377294356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557527</v>
      </c>
      <c r="D118" s="21"/>
      <c r="E118" s="21">
        <f>SUM(E119:E120)</f>
        <v>1160</v>
      </c>
      <c r="F118" s="22">
        <f>C118/E118</f>
        <v>480.62672413793103</v>
      </c>
      <c r="G118" s="21">
        <f>SUM(G119:G120)</f>
        <v>2587</v>
      </c>
      <c r="H118" s="22">
        <f>C118/G118</f>
        <v>215.51101662156938</v>
      </c>
    </row>
    <row r="119" spans="1:8" ht="12.75">
      <c r="A119" t="s">
        <v>23</v>
      </c>
      <c r="C119" s="21">
        <f>H31</f>
        <v>418798</v>
      </c>
      <c r="D119" s="21"/>
      <c r="E119" s="21">
        <f>H20</f>
        <v>867</v>
      </c>
      <c r="F119" s="22">
        <f>C119/E119</f>
        <v>483.04267589388695</v>
      </c>
      <c r="G119" s="21">
        <f>H9</f>
        <v>1955</v>
      </c>
      <c r="H119" s="22">
        <f>C119/G119</f>
        <v>214.21892583120206</v>
      </c>
    </row>
    <row r="120" spans="1:8" ht="12.75">
      <c r="A120" t="s">
        <v>34</v>
      </c>
      <c r="C120" s="21">
        <f>SUM(B31:G31)</f>
        <v>138729</v>
      </c>
      <c r="D120" s="21"/>
      <c r="E120" s="21">
        <f>SUM(B20:G20)</f>
        <v>293</v>
      </c>
      <c r="F120" s="22">
        <f>C120/E120</f>
        <v>473.4778156996587</v>
      </c>
      <c r="G120" s="21">
        <f>SUM(B9:G9)</f>
        <v>632</v>
      </c>
      <c r="H120" s="22">
        <f>C120/G120</f>
        <v>219.50791139240508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79042</v>
      </c>
      <c r="D122" s="21"/>
      <c r="E122" s="21">
        <f>SUM(E123:E124)</f>
        <v>176</v>
      </c>
      <c r="F122" s="22">
        <f>C122/E122</f>
        <v>449.10227272727275</v>
      </c>
      <c r="G122" s="21">
        <f>SUM(G123:G124)</f>
        <v>359</v>
      </c>
      <c r="H122" s="22">
        <f>C122/G122</f>
        <v>220.17270194986074</v>
      </c>
    </row>
    <row r="123" spans="1:8" ht="12.75">
      <c r="A123" t="s">
        <v>23</v>
      </c>
      <c r="C123" s="21">
        <f>H32</f>
        <v>58674</v>
      </c>
      <c r="D123" s="21"/>
      <c r="E123" s="21">
        <f>H21</f>
        <v>130</v>
      </c>
      <c r="F123" s="22">
        <f>C123/E123</f>
        <v>451.33846153846156</v>
      </c>
      <c r="G123" s="21">
        <f>H10</f>
        <v>280</v>
      </c>
      <c r="H123" s="22">
        <f>C123/G123</f>
        <v>209.55</v>
      </c>
    </row>
    <row r="124" spans="1:8" ht="12.75">
      <c r="A124" t="s">
        <v>34</v>
      </c>
      <c r="C124" s="21">
        <f>SUM(B32:G32)</f>
        <v>20368</v>
      </c>
      <c r="D124" s="21"/>
      <c r="E124" s="21">
        <f>SUM(B21:G21)</f>
        <v>46</v>
      </c>
      <c r="F124" s="22">
        <f>C124/E124</f>
        <v>442.7826086956522</v>
      </c>
      <c r="G124" s="21">
        <f>SUM(B10:G10)</f>
        <v>79</v>
      </c>
      <c r="H124" s="22">
        <f>C124/G124</f>
        <v>257.82278481012656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7" ref="C130:C135">SUM(E130:I130)</f>
        <v>9081057</v>
      </c>
      <c r="D130" s="21"/>
      <c r="E130" s="21">
        <f aca="true" t="shared" si="18" ref="E130:K130">SUM(E131:E134)</f>
        <v>5025970</v>
      </c>
      <c r="F130" s="21">
        <f t="shared" si="18"/>
        <v>2219787</v>
      </c>
      <c r="G130" s="21">
        <f t="shared" si="18"/>
        <v>324013</v>
      </c>
      <c r="H130" s="21">
        <f t="shared" si="18"/>
        <v>835192</v>
      </c>
      <c r="I130" s="21">
        <f t="shared" si="18"/>
        <v>676095</v>
      </c>
      <c r="J130" s="21">
        <f t="shared" si="18"/>
        <v>138729</v>
      </c>
      <c r="K130" s="21">
        <f t="shared" si="18"/>
        <v>20368</v>
      </c>
    </row>
    <row r="131" spans="1:11" ht="12.75">
      <c r="A131" t="s">
        <v>4</v>
      </c>
      <c r="C131" s="21">
        <f t="shared" si="17"/>
        <v>3421424</v>
      </c>
      <c r="D131" s="21"/>
      <c r="E131" s="21">
        <f>SUM(F27:G27)</f>
        <v>2139298</v>
      </c>
      <c r="F131" s="21">
        <f>SUM(F28:G28)</f>
        <v>665863</v>
      </c>
      <c r="G131" s="21">
        <f>SUM(F29:G29)</f>
        <v>122755</v>
      </c>
      <c r="H131" s="21">
        <f>SUM(I131:K131)</f>
        <v>263765</v>
      </c>
      <c r="I131" s="21">
        <f>SUM(F30:G30)</f>
        <v>229743</v>
      </c>
      <c r="J131" s="21">
        <f>SUM(F31:G31)</f>
        <v>25871</v>
      </c>
      <c r="K131" s="21">
        <f>SUM(F32:G32)</f>
        <v>8151</v>
      </c>
    </row>
    <row r="132" spans="1:11" ht="12.75">
      <c r="A132" t="s">
        <v>63</v>
      </c>
      <c r="C132" s="21">
        <f t="shared" si="17"/>
        <v>4231637</v>
      </c>
      <c r="D132" s="21"/>
      <c r="E132" s="21">
        <f>B27</f>
        <v>2068432</v>
      </c>
      <c r="F132" s="21">
        <f>B28</f>
        <v>1241354</v>
      </c>
      <c r="G132" s="21">
        <f>B29</f>
        <v>160661</v>
      </c>
      <c r="H132" s="21">
        <f>SUM(I132:K132)</f>
        <v>435448</v>
      </c>
      <c r="I132" s="21">
        <f>B30</f>
        <v>325742</v>
      </c>
      <c r="J132" s="21">
        <f>B31</f>
        <v>99491</v>
      </c>
      <c r="K132" s="21">
        <f>B32</f>
        <v>10215</v>
      </c>
    </row>
    <row r="133" spans="1:11" ht="12.75">
      <c r="A133" t="s">
        <v>62</v>
      </c>
      <c r="C133" s="21">
        <f t="shared" si="17"/>
        <v>11851</v>
      </c>
      <c r="D133" s="21"/>
      <c r="E133" s="21">
        <f>C27</f>
        <v>7445</v>
      </c>
      <c r="F133" s="21">
        <f>C28</f>
        <v>287</v>
      </c>
      <c r="G133" s="21">
        <f>C29</f>
        <v>0</v>
      </c>
      <c r="H133" s="21">
        <f>SUM(I133:K133)</f>
        <v>2747</v>
      </c>
      <c r="I133" s="21">
        <f>C30</f>
        <v>1372</v>
      </c>
      <c r="J133" s="21">
        <f>C31</f>
        <v>1375</v>
      </c>
      <c r="K133" s="21">
        <f>C32</f>
        <v>0</v>
      </c>
    </row>
    <row r="134" spans="1:11" ht="12.75">
      <c r="A134" t="s">
        <v>2</v>
      </c>
      <c r="C134" s="21">
        <f t="shared" si="17"/>
        <v>1416145</v>
      </c>
      <c r="D134" s="21"/>
      <c r="E134" s="21">
        <f>E27</f>
        <v>810795</v>
      </c>
      <c r="F134" s="21">
        <f>E28</f>
        <v>312283</v>
      </c>
      <c r="G134" s="21">
        <f>E29</f>
        <v>40597</v>
      </c>
      <c r="H134" s="21">
        <f>SUM(I134:K134)</f>
        <v>133232</v>
      </c>
      <c r="I134" s="21">
        <f>E30</f>
        <v>119238</v>
      </c>
      <c r="J134" s="21">
        <f>E31</f>
        <v>11992</v>
      </c>
      <c r="K134" s="21">
        <f>E32</f>
        <v>2002</v>
      </c>
    </row>
    <row r="135" spans="1:11" ht="12.75">
      <c r="A135" t="s">
        <v>61</v>
      </c>
      <c r="C135" s="21">
        <f t="shared" si="17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3421424</v>
      </c>
      <c r="E141" s="22">
        <f>B141/C66</f>
        <v>243.11973282171533</v>
      </c>
      <c r="G141" s="22">
        <f>B141/C67</f>
        <v>221.7528031628751</v>
      </c>
    </row>
    <row r="142" spans="1:7" ht="12.75">
      <c r="A142" t="s">
        <v>63</v>
      </c>
      <c r="B142" s="21">
        <f>C132</f>
        <v>4231637</v>
      </c>
      <c r="E142" s="22">
        <f>B142/C71</f>
        <v>764.523396567299</v>
      </c>
      <c r="G142" s="22">
        <f>B142/C72</f>
        <v>238.6575489256105</v>
      </c>
    </row>
    <row r="143" spans="1:7" ht="12.75">
      <c r="A143" t="s">
        <v>62</v>
      </c>
      <c r="B143" s="21">
        <f>C133</f>
        <v>11851</v>
      </c>
      <c r="E143" s="22">
        <f>B143/C76</f>
        <v>790.0666666666667</v>
      </c>
      <c r="G143" s="22">
        <f>B143/C77</f>
        <v>252.14893617021278</v>
      </c>
    </row>
    <row r="144" spans="1:7" ht="12.75">
      <c r="A144" t="s">
        <v>2</v>
      </c>
      <c r="B144" s="21">
        <f>C134</f>
        <v>1416145</v>
      </c>
      <c r="E144" s="22">
        <f>B144/C81</f>
        <v>326.0002302025783</v>
      </c>
      <c r="G144" s="22">
        <f>B144/C82</f>
        <v>320.9030138227963</v>
      </c>
    </row>
    <row r="145" spans="1:7" ht="12.75">
      <c r="A145" t="s">
        <v>61</v>
      </c>
      <c r="B145" s="21">
        <f>C135</f>
        <v>0</v>
      </c>
      <c r="E145" s="27" t="e">
        <f>B145/C86</f>
        <v>#DIV/0!</v>
      </c>
      <c r="G145" s="27" t="e">
        <f>B145/C87</f>
        <v>#DIV/0!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5">
      <selection activeCell="F31" sqref="F31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9290</v>
      </c>
      <c r="C5" s="25">
        <v>23</v>
      </c>
      <c r="D5" s="25">
        <v>0</v>
      </c>
      <c r="E5" s="25">
        <v>2557</v>
      </c>
      <c r="F5" s="25">
        <v>9891</v>
      </c>
      <c r="G5" s="25">
        <v>372</v>
      </c>
      <c r="H5" s="25">
        <v>86359</v>
      </c>
      <c r="I5" s="20">
        <f aca="true" t="shared" si="0" ref="I5:I11">SUM(B5:H5)</f>
        <v>108492</v>
      </c>
    </row>
    <row r="6" spans="1:9" ht="12.75">
      <c r="A6" s="4" t="s">
        <v>8</v>
      </c>
      <c r="B6" s="25">
        <v>5500</v>
      </c>
      <c r="C6" s="25">
        <v>17</v>
      </c>
      <c r="D6" s="25">
        <v>0</v>
      </c>
      <c r="E6" s="25">
        <v>1032</v>
      </c>
      <c r="F6" s="25">
        <v>3210</v>
      </c>
      <c r="G6" s="25">
        <v>69</v>
      </c>
      <c r="H6" s="25">
        <v>36837</v>
      </c>
      <c r="I6" s="20">
        <f t="shared" si="0"/>
        <v>46665</v>
      </c>
    </row>
    <row r="7" spans="1:9" ht="12.75">
      <c r="A7" s="4" t="s">
        <v>9</v>
      </c>
      <c r="B7" s="25">
        <v>723</v>
      </c>
      <c r="C7" s="25">
        <v>7</v>
      </c>
      <c r="D7" s="25">
        <v>0</v>
      </c>
      <c r="E7" s="25">
        <v>130</v>
      </c>
      <c r="F7" s="25">
        <v>590</v>
      </c>
      <c r="G7" s="25">
        <v>17</v>
      </c>
      <c r="H7" s="25">
        <v>8559</v>
      </c>
      <c r="I7" s="20">
        <f t="shared" si="0"/>
        <v>10026</v>
      </c>
    </row>
    <row r="8" spans="1:9" ht="12.75">
      <c r="A8" s="4" t="s">
        <v>10</v>
      </c>
      <c r="B8" s="25">
        <v>1439</v>
      </c>
      <c r="C8" s="25">
        <v>4</v>
      </c>
      <c r="D8" s="25">
        <v>0</v>
      </c>
      <c r="E8" s="25">
        <v>386</v>
      </c>
      <c r="F8" s="25">
        <v>1049</v>
      </c>
      <c r="G8" s="25">
        <v>36</v>
      </c>
      <c r="H8" s="25">
        <v>17555</v>
      </c>
      <c r="I8" s="20">
        <f t="shared" si="0"/>
        <v>20469</v>
      </c>
    </row>
    <row r="9" spans="1:9" ht="12.75">
      <c r="A9" s="4" t="s">
        <v>11</v>
      </c>
      <c r="B9" s="25">
        <v>428</v>
      </c>
      <c r="C9" s="25">
        <v>16</v>
      </c>
      <c r="D9" s="25">
        <v>0</v>
      </c>
      <c r="E9" s="25">
        <v>33</v>
      </c>
      <c r="F9" s="25">
        <v>134</v>
      </c>
      <c r="G9" s="25">
        <v>5</v>
      </c>
      <c r="H9" s="25">
        <v>1944</v>
      </c>
      <c r="I9" s="20">
        <f>SUM(B9:H9)</f>
        <v>2560</v>
      </c>
    </row>
    <row r="10" spans="1:9" ht="12.75">
      <c r="A10" s="4" t="s">
        <v>12</v>
      </c>
      <c r="B10" s="25">
        <v>44</v>
      </c>
      <c r="C10" s="25">
        <v>4</v>
      </c>
      <c r="D10" s="25">
        <v>0</v>
      </c>
      <c r="E10" s="25">
        <v>8</v>
      </c>
      <c r="F10" s="25">
        <v>22</v>
      </c>
      <c r="G10" s="25">
        <v>2</v>
      </c>
      <c r="H10" s="25">
        <v>272</v>
      </c>
      <c r="I10" s="20">
        <f>SUM(B10:H10)</f>
        <v>352</v>
      </c>
    </row>
    <row r="11" spans="1:9" ht="12.75">
      <c r="A11" s="4" t="s">
        <v>13</v>
      </c>
      <c r="B11" s="20">
        <f aca="true" t="shared" si="1" ref="B11:H11">SUM(B8:B10)</f>
        <v>1911</v>
      </c>
      <c r="C11" s="20">
        <f t="shared" si="1"/>
        <v>24</v>
      </c>
      <c r="D11" s="20">
        <f t="shared" si="1"/>
        <v>0</v>
      </c>
      <c r="E11" s="20">
        <f t="shared" si="1"/>
        <v>427</v>
      </c>
      <c r="F11" s="20">
        <f t="shared" si="1"/>
        <v>1205</v>
      </c>
      <c r="G11" s="20">
        <f t="shared" si="1"/>
        <v>43</v>
      </c>
      <c r="H11" s="20">
        <f t="shared" si="1"/>
        <v>19771</v>
      </c>
      <c r="I11" s="20">
        <f t="shared" si="0"/>
        <v>23381</v>
      </c>
    </row>
    <row r="12" spans="1:9" ht="12.75">
      <c r="A12" s="4" t="s">
        <v>14</v>
      </c>
      <c r="B12" s="20">
        <f aca="true" t="shared" si="2" ref="B12:I12">SUM(B5+B6+B7+B11)</f>
        <v>17424</v>
      </c>
      <c r="C12" s="20">
        <f t="shared" si="2"/>
        <v>71</v>
      </c>
      <c r="D12" s="20">
        <f t="shared" si="2"/>
        <v>0</v>
      </c>
      <c r="E12" s="20">
        <f t="shared" si="2"/>
        <v>4146</v>
      </c>
      <c r="F12" s="20">
        <f t="shared" si="2"/>
        <v>14896</v>
      </c>
      <c r="G12" s="20">
        <f t="shared" si="2"/>
        <v>501</v>
      </c>
      <c r="H12" s="20">
        <f t="shared" si="2"/>
        <v>151526</v>
      </c>
      <c r="I12" s="20">
        <f t="shared" si="2"/>
        <v>188564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2924</v>
      </c>
      <c r="C16" s="25">
        <v>7</v>
      </c>
      <c r="D16" s="25">
        <v>0</v>
      </c>
      <c r="E16" s="25">
        <v>2512</v>
      </c>
      <c r="F16" s="25">
        <v>9095</v>
      </c>
      <c r="G16" s="25">
        <v>327</v>
      </c>
      <c r="H16" s="25">
        <v>39429</v>
      </c>
      <c r="I16" s="20">
        <f aca="true" t="shared" si="3" ref="I16:I22">SUM(B16:H16)</f>
        <v>54294</v>
      </c>
    </row>
    <row r="17" spans="1:9" ht="12.75">
      <c r="A17" s="4" t="s">
        <v>8</v>
      </c>
      <c r="B17" s="25">
        <v>1690</v>
      </c>
      <c r="C17" s="25">
        <v>5</v>
      </c>
      <c r="D17" s="25">
        <v>0</v>
      </c>
      <c r="E17" s="25">
        <v>1012</v>
      </c>
      <c r="F17" s="25">
        <v>3076</v>
      </c>
      <c r="G17" s="25">
        <v>60</v>
      </c>
      <c r="H17" s="25">
        <v>18306</v>
      </c>
      <c r="I17" s="20">
        <f t="shared" si="3"/>
        <v>24149</v>
      </c>
    </row>
    <row r="18" spans="1:9" ht="12.75">
      <c r="A18" s="4" t="s">
        <v>9</v>
      </c>
      <c r="B18" s="25">
        <v>224</v>
      </c>
      <c r="C18" s="25">
        <v>1</v>
      </c>
      <c r="D18" s="25">
        <v>0</v>
      </c>
      <c r="E18" s="25">
        <v>129</v>
      </c>
      <c r="F18" s="25">
        <v>570</v>
      </c>
      <c r="G18" s="25">
        <v>16</v>
      </c>
      <c r="H18" s="25">
        <v>4277</v>
      </c>
      <c r="I18" s="20">
        <f t="shared" si="3"/>
        <v>5217</v>
      </c>
    </row>
    <row r="19" spans="1:9" ht="12.75">
      <c r="A19" s="4" t="s">
        <v>10</v>
      </c>
      <c r="B19" s="25">
        <v>472</v>
      </c>
      <c r="C19" s="25">
        <v>1</v>
      </c>
      <c r="D19" s="25">
        <v>0</v>
      </c>
      <c r="E19" s="25">
        <v>380</v>
      </c>
      <c r="F19" s="25">
        <v>1006</v>
      </c>
      <c r="G19" s="25">
        <v>35</v>
      </c>
      <c r="H19" s="25">
        <v>8765</v>
      </c>
      <c r="I19" s="20">
        <f t="shared" si="3"/>
        <v>10659</v>
      </c>
    </row>
    <row r="20" spans="1:9" ht="12.75">
      <c r="A20" s="4" t="s">
        <v>11</v>
      </c>
      <c r="B20" s="25">
        <v>122</v>
      </c>
      <c r="C20" s="25">
        <v>3</v>
      </c>
      <c r="D20" s="25">
        <v>0</v>
      </c>
      <c r="E20" s="25">
        <v>33</v>
      </c>
      <c r="F20" s="25">
        <v>124</v>
      </c>
      <c r="G20" s="25">
        <v>4</v>
      </c>
      <c r="H20" s="25">
        <v>868</v>
      </c>
      <c r="I20" s="20">
        <f t="shared" si="3"/>
        <v>1154</v>
      </c>
    </row>
    <row r="21" spans="1:9" ht="12.75">
      <c r="A21" s="4" t="s">
        <v>12</v>
      </c>
      <c r="B21" s="25">
        <v>14</v>
      </c>
      <c r="C21" s="25">
        <v>1</v>
      </c>
      <c r="D21" s="25">
        <v>0</v>
      </c>
      <c r="E21" s="25">
        <v>8</v>
      </c>
      <c r="F21" s="25">
        <v>21</v>
      </c>
      <c r="G21" s="25">
        <v>2</v>
      </c>
      <c r="H21" s="25">
        <v>127</v>
      </c>
      <c r="I21" s="20">
        <f t="shared" si="3"/>
        <v>173</v>
      </c>
    </row>
    <row r="22" spans="1:9" ht="12.75">
      <c r="A22" s="4" t="s">
        <v>13</v>
      </c>
      <c r="B22" s="20">
        <f aca="true" t="shared" si="4" ref="B22:H22">SUM(B19:B21)</f>
        <v>608</v>
      </c>
      <c r="C22" s="20">
        <f t="shared" si="4"/>
        <v>5</v>
      </c>
      <c r="D22" s="20">
        <f t="shared" si="4"/>
        <v>0</v>
      </c>
      <c r="E22" s="20">
        <f t="shared" si="4"/>
        <v>421</v>
      </c>
      <c r="F22" s="20">
        <f t="shared" si="4"/>
        <v>1151</v>
      </c>
      <c r="G22" s="20">
        <f t="shared" si="4"/>
        <v>41</v>
      </c>
      <c r="H22" s="20">
        <f t="shared" si="4"/>
        <v>9760</v>
      </c>
      <c r="I22" s="20">
        <f t="shared" si="3"/>
        <v>11986</v>
      </c>
    </row>
    <row r="23" spans="1:9" ht="12.75">
      <c r="A23" s="4" t="s">
        <v>14</v>
      </c>
      <c r="B23" s="20">
        <f aca="true" t="shared" si="5" ref="B23:I23">SUM(B16+B17+B18+B22)</f>
        <v>5446</v>
      </c>
      <c r="C23" s="20">
        <f t="shared" si="5"/>
        <v>18</v>
      </c>
      <c r="D23" s="20">
        <f t="shared" si="5"/>
        <v>0</v>
      </c>
      <c r="E23" s="20">
        <f t="shared" si="5"/>
        <v>4074</v>
      </c>
      <c r="F23" s="20">
        <f t="shared" si="5"/>
        <v>13892</v>
      </c>
      <c r="G23" s="20">
        <f t="shared" si="5"/>
        <v>444</v>
      </c>
      <c r="H23" s="20">
        <f t="shared" si="5"/>
        <v>71772</v>
      </c>
      <c r="I23" s="20">
        <f t="shared" si="5"/>
        <v>95646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2039882</v>
      </c>
      <c r="C27" s="25">
        <v>5460</v>
      </c>
      <c r="D27" s="25">
        <v>0</v>
      </c>
      <c r="E27" s="25">
        <v>769312</v>
      </c>
      <c r="F27" s="25">
        <v>2029740</v>
      </c>
      <c r="G27" s="25">
        <v>110025</v>
      </c>
      <c r="H27" s="25">
        <v>18510660</v>
      </c>
      <c r="I27" s="20">
        <f aca="true" t="shared" si="6" ref="I27:I32">SUM(B27:H27)</f>
        <v>23465079</v>
      </c>
    </row>
    <row r="28" spans="1:9" ht="12.75">
      <c r="A28" s="4" t="s">
        <v>8</v>
      </c>
      <c r="B28" s="25">
        <v>1214920</v>
      </c>
      <c r="C28" s="25">
        <v>4204</v>
      </c>
      <c r="D28" s="25">
        <v>0</v>
      </c>
      <c r="E28" s="25">
        <v>308141</v>
      </c>
      <c r="F28" s="25">
        <v>645812</v>
      </c>
      <c r="G28" s="25">
        <v>19688</v>
      </c>
      <c r="H28" s="25">
        <v>8174418</v>
      </c>
      <c r="I28" s="20">
        <f t="shared" si="6"/>
        <v>10367183</v>
      </c>
    </row>
    <row r="29" spans="1:9" ht="12.75">
      <c r="A29" s="4" t="s">
        <v>9</v>
      </c>
      <c r="B29" s="25">
        <v>157526</v>
      </c>
      <c r="C29" s="25">
        <v>1678</v>
      </c>
      <c r="D29" s="25">
        <v>0</v>
      </c>
      <c r="E29" s="25">
        <v>38953</v>
      </c>
      <c r="F29" s="25">
        <v>117508</v>
      </c>
      <c r="G29" s="25">
        <v>4946</v>
      </c>
      <c r="H29" s="25">
        <v>1818133</v>
      </c>
      <c r="I29" s="20">
        <f t="shared" si="6"/>
        <v>2138744</v>
      </c>
    </row>
    <row r="30" spans="1:10" ht="12.75">
      <c r="A30" s="4" t="s">
        <v>10</v>
      </c>
      <c r="B30" s="25">
        <v>321064</v>
      </c>
      <c r="C30" s="25">
        <v>1065</v>
      </c>
      <c r="D30" s="25">
        <v>0</v>
      </c>
      <c r="E30" s="25">
        <v>114262</v>
      </c>
      <c r="F30" s="25">
        <v>219080</v>
      </c>
      <c r="G30" s="25">
        <v>10626</v>
      </c>
      <c r="H30" s="25">
        <v>3821860</v>
      </c>
      <c r="I30" s="20">
        <f t="shared" si="6"/>
        <v>4487957</v>
      </c>
      <c r="J30" s="20"/>
    </row>
    <row r="31" spans="1:9" ht="12.75">
      <c r="A31" s="4" t="s">
        <v>11</v>
      </c>
      <c r="B31" s="25">
        <v>94283</v>
      </c>
      <c r="C31" s="25">
        <v>3244</v>
      </c>
      <c r="D31" s="25">
        <v>0</v>
      </c>
      <c r="E31" s="25">
        <v>9643</v>
      </c>
      <c r="F31" s="25">
        <v>26554</v>
      </c>
      <c r="G31" s="25">
        <v>1470</v>
      </c>
      <c r="H31" s="25">
        <v>419347</v>
      </c>
      <c r="I31" s="20">
        <f t="shared" si="6"/>
        <v>554541</v>
      </c>
    </row>
    <row r="32" spans="1:9" ht="12.75">
      <c r="A32" s="4" t="s">
        <v>12</v>
      </c>
      <c r="B32" s="25">
        <v>10562</v>
      </c>
      <c r="C32" s="25">
        <v>1049</v>
      </c>
      <c r="D32" s="25">
        <v>0</v>
      </c>
      <c r="E32" s="25">
        <v>2339</v>
      </c>
      <c r="F32" s="25">
        <v>4360</v>
      </c>
      <c r="G32" s="25">
        <v>586</v>
      </c>
      <c r="H32" s="25">
        <v>58452</v>
      </c>
      <c r="I32" s="20">
        <f t="shared" si="6"/>
        <v>77348</v>
      </c>
    </row>
    <row r="33" spans="1:9" ht="12.75">
      <c r="A33" s="4" t="s">
        <v>13</v>
      </c>
      <c r="B33" s="20">
        <f aca="true" t="shared" si="7" ref="B33:I33">SUM(B30:B32)</f>
        <v>425909</v>
      </c>
      <c r="C33" s="20">
        <f t="shared" si="7"/>
        <v>5358</v>
      </c>
      <c r="D33" s="20">
        <f t="shared" si="7"/>
        <v>0</v>
      </c>
      <c r="E33" s="20">
        <f t="shared" si="7"/>
        <v>126244</v>
      </c>
      <c r="F33" s="20">
        <f t="shared" si="7"/>
        <v>249994</v>
      </c>
      <c r="G33" s="20">
        <f t="shared" si="7"/>
        <v>12682</v>
      </c>
      <c r="H33" s="20">
        <f t="shared" si="7"/>
        <v>4299659</v>
      </c>
      <c r="I33" s="20">
        <f t="shared" si="7"/>
        <v>5119846</v>
      </c>
    </row>
    <row r="34" spans="1:9" ht="12.75">
      <c r="A34" s="4" t="s">
        <v>14</v>
      </c>
      <c r="B34" s="20">
        <f aca="true" t="shared" si="8" ref="B34:I34">SUM(B27+B28+B29+B33)</f>
        <v>3838237</v>
      </c>
      <c r="C34" s="20">
        <f t="shared" si="8"/>
        <v>16700</v>
      </c>
      <c r="D34" s="20">
        <f t="shared" si="8"/>
        <v>0</v>
      </c>
      <c r="E34" s="20">
        <f t="shared" si="8"/>
        <v>1242650</v>
      </c>
      <c r="F34" s="20">
        <f t="shared" si="8"/>
        <v>3043054</v>
      </c>
      <c r="G34" s="20">
        <f t="shared" si="8"/>
        <v>147341</v>
      </c>
      <c r="H34" s="20">
        <f t="shared" si="8"/>
        <v>32802870</v>
      </c>
      <c r="I34" s="20">
        <f t="shared" si="8"/>
        <v>41090852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95646</v>
      </c>
      <c r="D42" s="21">
        <f>I16</f>
        <v>54294</v>
      </c>
      <c r="E42" s="21">
        <f>I17</f>
        <v>24149</v>
      </c>
      <c r="F42" s="21">
        <f>I18</f>
        <v>5217</v>
      </c>
      <c r="G42" s="21">
        <f>I22</f>
        <v>11986</v>
      </c>
      <c r="H42" s="21">
        <f>I19</f>
        <v>10659</v>
      </c>
      <c r="I42" s="21">
        <f>I20</f>
        <v>1154</v>
      </c>
      <c r="J42" s="21">
        <f>I21</f>
        <v>173</v>
      </c>
      <c r="K42" s="21"/>
    </row>
    <row r="43" spans="1:11" ht="12.75">
      <c r="A43" t="s">
        <v>21</v>
      </c>
      <c r="C43" s="21">
        <f>SUM(D43:G43)</f>
        <v>188564</v>
      </c>
      <c r="D43" s="21">
        <f>I5</f>
        <v>108492</v>
      </c>
      <c r="E43" s="21">
        <f>I6</f>
        <v>46665</v>
      </c>
      <c r="F43" s="21">
        <f>I7</f>
        <v>10026</v>
      </c>
      <c r="G43" s="21">
        <f>I11</f>
        <v>23381</v>
      </c>
      <c r="H43" s="21">
        <f>I8</f>
        <v>20469</v>
      </c>
      <c r="I43" s="21">
        <f>I9</f>
        <v>2560</v>
      </c>
      <c r="J43" s="21">
        <f>I10</f>
        <v>352</v>
      </c>
      <c r="K43" s="21"/>
    </row>
    <row r="44" spans="1:11" ht="12.75">
      <c r="A44" t="s">
        <v>22</v>
      </c>
      <c r="C44" s="22">
        <f aca="true" t="shared" si="9" ref="C44:J44">C43/C42</f>
        <v>1.9714781590448112</v>
      </c>
      <c r="D44" s="22">
        <f t="shared" si="9"/>
        <v>1.9982318488230744</v>
      </c>
      <c r="E44" s="22">
        <f t="shared" si="9"/>
        <v>1.9323781523044432</v>
      </c>
      <c r="F44" s="22">
        <f t="shared" si="9"/>
        <v>1.921794134560092</v>
      </c>
      <c r="G44" s="22">
        <f t="shared" si="9"/>
        <v>1.950692474553646</v>
      </c>
      <c r="H44" s="22">
        <f t="shared" si="9"/>
        <v>1.920349000844357</v>
      </c>
      <c r="I44" s="22">
        <f t="shared" si="9"/>
        <v>2.218370883882149</v>
      </c>
      <c r="J44" s="22">
        <f t="shared" si="9"/>
        <v>2.0346820809248554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71772</v>
      </c>
      <c r="D47" s="21">
        <f>H16</f>
        <v>39429</v>
      </c>
      <c r="E47" s="21">
        <f>H17</f>
        <v>18306</v>
      </c>
      <c r="F47" s="21">
        <f>H18</f>
        <v>4277</v>
      </c>
      <c r="G47" s="21">
        <f>H22</f>
        <v>9760</v>
      </c>
      <c r="H47" s="21">
        <f>H19</f>
        <v>8765</v>
      </c>
      <c r="I47" s="21">
        <f>H20</f>
        <v>868</v>
      </c>
      <c r="J47" s="21">
        <f>H21</f>
        <v>127</v>
      </c>
      <c r="K47" s="21"/>
    </row>
    <row r="48" spans="1:11" ht="12.75">
      <c r="A48" t="s">
        <v>21</v>
      </c>
      <c r="C48" s="21">
        <f>SUM(D48:G48)</f>
        <v>151526</v>
      </c>
      <c r="D48" s="21">
        <f>H5</f>
        <v>86359</v>
      </c>
      <c r="E48" s="21">
        <f>H6</f>
        <v>36837</v>
      </c>
      <c r="F48" s="21">
        <f>H7</f>
        <v>8559</v>
      </c>
      <c r="G48" s="21">
        <f>H11</f>
        <v>19771</v>
      </c>
      <c r="H48" s="21">
        <f>H8</f>
        <v>17555</v>
      </c>
      <c r="I48" s="21">
        <f>H9</f>
        <v>1944</v>
      </c>
      <c r="J48" s="21">
        <f>H10</f>
        <v>272</v>
      </c>
      <c r="K48" s="21"/>
    </row>
    <row r="49" spans="1:11" ht="12.75">
      <c r="A49" t="s">
        <v>22</v>
      </c>
      <c r="C49" s="22">
        <f aca="true" t="shared" si="10" ref="C49:J49">C48/C47</f>
        <v>2.1112132865184194</v>
      </c>
      <c r="D49" s="22">
        <f t="shared" si="10"/>
        <v>2.190240685789647</v>
      </c>
      <c r="E49" s="22">
        <f t="shared" si="10"/>
        <v>2.012291052114061</v>
      </c>
      <c r="F49" s="22">
        <f t="shared" si="10"/>
        <v>2.001169043722235</v>
      </c>
      <c r="G49" s="22">
        <f t="shared" si="10"/>
        <v>2.025717213114754</v>
      </c>
      <c r="H49" s="22">
        <f t="shared" si="10"/>
        <v>2.0028522532800914</v>
      </c>
      <c r="I49" s="22">
        <f t="shared" si="10"/>
        <v>2.23963133640553</v>
      </c>
      <c r="J49" s="22">
        <f t="shared" si="10"/>
        <v>2.141732283464567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23874</v>
      </c>
      <c r="D52" s="21">
        <f>SUM(B16:G16)</f>
        <v>14865</v>
      </c>
      <c r="E52" s="21">
        <f>SUM(B17:G17)</f>
        <v>5843</v>
      </c>
      <c r="F52" s="21">
        <f>SUM(B18:G18)</f>
        <v>940</v>
      </c>
      <c r="G52" s="21">
        <f>SUM(H52:J52)</f>
        <v>2226</v>
      </c>
      <c r="H52" s="21">
        <f>SUM(B19:G19)</f>
        <v>1894</v>
      </c>
      <c r="I52" s="21">
        <f>SUM(B20:G20)</f>
        <v>286</v>
      </c>
      <c r="J52" s="21">
        <f>SUM(B21:G21)</f>
        <v>46</v>
      </c>
      <c r="K52" s="21"/>
    </row>
    <row r="53" spans="1:11" ht="12.75">
      <c r="A53" t="s">
        <v>21</v>
      </c>
      <c r="C53" s="21">
        <f>SUM(B12:G12)</f>
        <v>37038</v>
      </c>
      <c r="D53" s="21">
        <f>SUM(B5:G5)</f>
        <v>22133</v>
      </c>
      <c r="E53" s="21">
        <f>SUM(B6:G6)</f>
        <v>9828</v>
      </c>
      <c r="F53" s="21">
        <f>SUM(B7:G7)</f>
        <v>1467</v>
      </c>
      <c r="G53" s="21">
        <f>SUM(H53:J53)</f>
        <v>3608</v>
      </c>
      <c r="H53" s="21">
        <f>SUM(B8:G8)</f>
        <v>2914</v>
      </c>
      <c r="I53" s="21">
        <f>SUM(B9:G9)</f>
        <v>616</v>
      </c>
      <c r="J53" s="21">
        <f>SUM(A10:F10)</f>
        <v>78</v>
      </c>
      <c r="K53" s="21"/>
    </row>
    <row r="54" spans="1:11" ht="12.75">
      <c r="A54" t="s">
        <v>22</v>
      </c>
      <c r="C54" s="22">
        <f aca="true" t="shared" si="11" ref="C54:J54">C53/C52</f>
        <v>1.551394822819804</v>
      </c>
      <c r="D54" s="22">
        <f t="shared" si="11"/>
        <v>1.4889337369660276</v>
      </c>
      <c r="E54" s="22">
        <f t="shared" si="11"/>
        <v>1.6820126647270237</v>
      </c>
      <c r="F54" s="22">
        <f t="shared" si="11"/>
        <v>1.5606382978723403</v>
      </c>
      <c r="G54" s="22">
        <f t="shared" si="11"/>
        <v>1.6208445642407907</v>
      </c>
      <c r="H54" s="22">
        <f t="shared" si="11"/>
        <v>1.5385427666314677</v>
      </c>
      <c r="I54" s="22">
        <f t="shared" si="11"/>
        <v>2.1538461538461537</v>
      </c>
      <c r="J54" s="22">
        <f t="shared" si="11"/>
        <v>1.6956521739130435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23874</v>
      </c>
      <c r="D61" s="21">
        <f>SUM(B16:G16)</f>
        <v>14865</v>
      </c>
      <c r="E61" s="21">
        <f>SUM(B17:G17)</f>
        <v>5843</v>
      </c>
      <c r="F61" s="21">
        <f>SUM(B18:G18)</f>
        <v>940</v>
      </c>
      <c r="G61" s="21">
        <f>SUM(H61:J61)</f>
        <v>2226</v>
      </c>
      <c r="H61" s="21">
        <f>SUM(B19:G19)</f>
        <v>1894</v>
      </c>
      <c r="I61" s="21">
        <f>SUM(B20:G20)</f>
        <v>286</v>
      </c>
      <c r="J61" s="21">
        <f>SUM(B21:G21)</f>
        <v>46</v>
      </c>
      <c r="K61" s="21"/>
    </row>
    <row r="62" spans="1:11" ht="12.75">
      <c r="A62" t="s">
        <v>21</v>
      </c>
      <c r="C62" s="21">
        <f>SUM(B12:G12)</f>
        <v>37038</v>
      </c>
      <c r="D62" s="21">
        <f>SUM(B5:G5)</f>
        <v>22133</v>
      </c>
      <c r="E62" s="21">
        <f>SUM(B6:G6)</f>
        <v>9828</v>
      </c>
      <c r="F62" s="21">
        <f>SUM(B7:G7)</f>
        <v>1467</v>
      </c>
      <c r="G62" s="21">
        <f>SUM(H62:J62)</f>
        <v>3610</v>
      </c>
      <c r="H62" s="21">
        <f>SUM(B8:G8)</f>
        <v>2914</v>
      </c>
      <c r="I62" s="21">
        <f>SUM(B9:G9)</f>
        <v>616</v>
      </c>
      <c r="J62" s="21">
        <f>SUM(B10:G10)</f>
        <v>80</v>
      </c>
      <c r="K62" s="21"/>
    </row>
    <row r="63" spans="1:11" ht="12.75">
      <c r="A63" t="s">
        <v>22</v>
      </c>
      <c r="C63" s="22">
        <f aca="true" t="shared" si="12" ref="C63:J63">C62/C61</f>
        <v>1.551394822819804</v>
      </c>
      <c r="D63" s="22">
        <f t="shared" si="12"/>
        <v>1.4889337369660276</v>
      </c>
      <c r="E63" s="22">
        <f t="shared" si="12"/>
        <v>1.6820126647270237</v>
      </c>
      <c r="F63" s="22">
        <f t="shared" si="12"/>
        <v>1.5606382978723403</v>
      </c>
      <c r="G63" s="22">
        <f t="shared" si="12"/>
        <v>1.6217430368373764</v>
      </c>
      <c r="H63" s="22">
        <f t="shared" si="12"/>
        <v>1.5385427666314677</v>
      </c>
      <c r="I63" s="22">
        <f t="shared" si="12"/>
        <v>2.1538461538461537</v>
      </c>
      <c r="J63" s="22">
        <f t="shared" si="12"/>
        <v>1.7391304347826086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14336</v>
      </c>
      <c r="D66" s="21">
        <f>SUM(F16:G16)</f>
        <v>9422</v>
      </c>
      <c r="E66" s="21">
        <f>SUM(F17:G17)</f>
        <v>3136</v>
      </c>
      <c r="F66" s="21">
        <f>SUM(F18:G18)</f>
        <v>586</v>
      </c>
      <c r="G66" s="21">
        <f>SUM(H66:J66)</f>
        <v>1192</v>
      </c>
      <c r="H66" s="21">
        <f>SUM(F19:G19)</f>
        <v>1041</v>
      </c>
      <c r="I66" s="21">
        <f>SUM(F20:G20)</f>
        <v>128</v>
      </c>
      <c r="J66" s="21">
        <f>SUM(F21:G21)</f>
        <v>23</v>
      </c>
      <c r="K66" s="21"/>
    </row>
    <row r="67" spans="1:11" ht="12.75">
      <c r="A67" t="s">
        <v>21</v>
      </c>
      <c r="C67" s="21">
        <f>SUM(F12:G12)</f>
        <v>15397</v>
      </c>
      <c r="D67" s="21">
        <f>SUM(F5:G5)</f>
        <v>10263</v>
      </c>
      <c r="E67" s="21">
        <f>SUM(F6:G6)</f>
        <v>3279</v>
      </c>
      <c r="F67" s="21">
        <f>SUM(F7:G7)</f>
        <v>607</v>
      </c>
      <c r="G67" s="21">
        <f>SUM(H67:J67)</f>
        <v>1248</v>
      </c>
      <c r="H67" s="21">
        <f>SUM(F8:G8)</f>
        <v>1085</v>
      </c>
      <c r="I67" s="21">
        <f>SUM(F9:G9)</f>
        <v>139</v>
      </c>
      <c r="J67" s="21">
        <f>SUM(F10:G10)</f>
        <v>24</v>
      </c>
      <c r="K67" s="21"/>
    </row>
    <row r="68" spans="1:11" ht="12.75">
      <c r="A68" t="s">
        <v>22</v>
      </c>
      <c r="C68" s="22">
        <f aca="true" t="shared" si="13" ref="C68:J68">C67/C66</f>
        <v>1.0740094866071428</v>
      </c>
      <c r="D68" s="22">
        <f t="shared" si="13"/>
        <v>1.0892591806410528</v>
      </c>
      <c r="E68" s="22">
        <f t="shared" si="13"/>
        <v>1.0455994897959184</v>
      </c>
      <c r="F68" s="22">
        <f t="shared" si="13"/>
        <v>1.0358361774744027</v>
      </c>
      <c r="G68" s="22">
        <f t="shared" si="13"/>
        <v>1.0469798657718121</v>
      </c>
      <c r="H68" s="22">
        <f t="shared" si="13"/>
        <v>1.042267050912584</v>
      </c>
      <c r="I68" s="22">
        <f t="shared" si="13"/>
        <v>1.0859375</v>
      </c>
      <c r="J68" s="22">
        <f t="shared" si="13"/>
        <v>1.0434782608695652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5446</v>
      </c>
      <c r="D71" s="21">
        <f>B16</f>
        <v>2924</v>
      </c>
      <c r="E71" s="21">
        <f>B17</f>
        <v>1690</v>
      </c>
      <c r="F71" s="21">
        <f>B18</f>
        <v>224</v>
      </c>
      <c r="G71" s="21">
        <f>SUM(H71:J71)</f>
        <v>608</v>
      </c>
      <c r="H71" s="21">
        <f>B19</f>
        <v>472</v>
      </c>
      <c r="I71" s="21">
        <f>B20</f>
        <v>122</v>
      </c>
      <c r="J71" s="21">
        <f>B21</f>
        <v>14</v>
      </c>
      <c r="K71" s="21"/>
    </row>
    <row r="72" spans="1:11" ht="12.75">
      <c r="A72" t="s">
        <v>21</v>
      </c>
      <c r="C72" s="21">
        <f>B12</f>
        <v>17424</v>
      </c>
      <c r="D72" s="21">
        <f>B5</f>
        <v>9290</v>
      </c>
      <c r="E72" s="21">
        <f>B6</f>
        <v>5500</v>
      </c>
      <c r="F72" s="21">
        <f>B7</f>
        <v>723</v>
      </c>
      <c r="G72" s="21">
        <f>SUM(H72:J72)</f>
        <v>1911</v>
      </c>
      <c r="H72" s="21">
        <f>B8</f>
        <v>1439</v>
      </c>
      <c r="I72" s="21">
        <f>B9</f>
        <v>428</v>
      </c>
      <c r="J72" s="21">
        <f>B10</f>
        <v>44</v>
      </c>
      <c r="K72" s="21"/>
    </row>
    <row r="73" spans="1:11" ht="12.75">
      <c r="A73" t="s">
        <v>22</v>
      </c>
      <c r="C73" s="22">
        <f aca="true" t="shared" si="14" ref="C73:J73">C72/C71</f>
        <v>3.199412412780022</v>
      </c>
      <c r="D73" s="22">
        <f t="shared" si="14"/>
        <v>3.177154582763338</v>
      </c>
      <c r="E73" s="22">
        <f t="shared" si="14"/>
        <v>3.2544378698224854</v>
      </c>
      <c r="F73" s="22">
        <f t="shared" si="14"/>
        <v>3.2276785714285716</v>
      </c>
      <c r="G73" s="22">
        <f t="shared" si="14"/>
        <v>3.143092105263158</v>
      </c>
      <c r="H73" s="22">
        <f t="shared" si="14"/>
        <v>3.0487288135593222</v>
      </c>
      <c r="I73" s="22">
        <f t="shared" si="14"/>
        <v>3.5081967213114753</v>
      </c>
      <c r="J73" s="22">
        <f t="shared" si="14"/>
        <v>3.142857142857143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18</v>
      </c>
      <c r="D76" s="21">
        <f>C16</f>
        <v>7</v>
      </c>
      <c r="E76" s="21">
        <f>C17</f>
        <v>5</v>
      </c>
      <c r="F76" s="21">
        <f>C18</f>
        <v>1</v>
      </c>
      <c r="G76" s="21">
        <f>SUM(H76:J76)</f>
        <v>5</v>
      </c>
      <c r="H76" s="21">
        <f>C19</f>
        <v>1</v>
      </c>
      <c r="I76" s="21">
        <f>C20</f>
        <v>3</v>
      </c>
      <c r="J76" s="21">
        <f>C21</f>
        <v>1</v>
      </c>
      <c r="K76" s="21"/>
    </row>
    <row r="77" spans="1:11" ht="12.75">
      <c r="A77" t="s">
        <v>21</v>
      </c>
      <c r="C77" s="21">
        <f>C12</f>
        <v>71</v>
      </c>
      <c r="D77" s="21">
        <f>C5</f>
        <v>23</v>
      </c>
      <c r="E77" s="21">
        <f>C6</f>
        <v>17</v>
      </c>
      <c r="F77" s="21">
        <f>C7</f>
        <v>7</v>
      </c>
      <c r="G77" s="21">
        <f>SUM(H77:J77)</f>
        <v>24</v>
      </c>
      <c r="H77" s="21">
        <f>C8</f>
        <v>4</v>
      </c>
      <c r="I77" s="21">
        <f>C9</f>
        <v>16</v>
      </c>
      <c r="J77" s="21">
        <f>C10</f>
        <v>4</v>
      </c>
      <c r="K77" s="21"/>
    </row>
    <row r="78" spans="1:11" ht="12.75">
      <c r="A78" t="s">
        <v>22</v>
      </c>
      <c r="C78" s="22">
        <f aca="true" t="shared" si="15" ref="C78:J78">C77/C76</f>
        <v>3.9444444444444446</v>
      </c>
      <c r="D78" s="22">
        <f t="shared" si="15"/>
        <v>3.2857142857142856</v>
      </c>
      <c r="E78" s="22">
        <f t="shared" si="15"/>
        <v>3.4</v>
      </c>
      <c r="F78" s="22">
        <f t="shared" si="15"/>
        <v>7</v>
      </c>
      <c r="G78" s="22">
        <f t="shared" si="15"/>
        <v>4.8</v>
      </c>
      <c r="H78" s="22">
        <f t="shared" si="15"/>
        <v>4</v>
      </c>
      <c r="I78" s="22">
        <f t="shared" si="15"/>
        <v>5.333333333333333</v>
      </c>
      <c r="J78" s="22">
        <f t="shared" si="15"/>
        <v>4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4074</v>
      </c>
      <c r="D81" s="21">
        <f>E16</f>
        <v>2512</v>
      </c>
      <c r="E81" s="21">
        <f>E17</f>
        <v>1012</v>
      </c>
      <c r="F81" s="21">
        <f>E18</f>
        <v>129</v>
      </c>
      <c r="G81" s="21">
        <f>SUM(H81:J81)</f>
        <v>421</v>
      </c>
      <c r="H81" s="21">
        <f>E19</f>
        <v>380</v>
      </c>
      <c r="I81" s="21">
        <f>E20</f>
        <v>33</v>
      </c>
      <c r="J81" s="21">
        <f>E21</f>
        <v>8</v>
      </c>
      <c r="K81" s="21"/>
    </row>
    <row r="82" spans="1:11" ht="12.75">
      <c r="A82" t="s">
        <v>21</v>
      </c>
      <c r="C82" s="21">
        <f>E12</f>
        <v>4146</v>
      </c>
      <c r="D82" s="21">
        <f>E5</f>
        <v>2557</v>
      </c>
      <c r="E82" s="21">
        <f>E6</f>
        <v>1032</v>
      </c>
      <c r="F82" s="21">
        <f>E7</f>
        <v>130</v>
      </c>
      <c r="G82" s="21">
        <f>SUM(H82:J82)</f>
        <v>427</v>
      </c>
      <c r="H82" s="21">
        <f>E8</f>
        <v>386</v>
      </c>
      <c r="I82" s="21">
        <f>E9</f>
        <v>33</v>
      </c>
      <c r="J82" s="21">
        <f>E10</f>
        <v>8</v>
      </c>
      <c r="K82" s="21"/>
    </row>
    <row r="83" spans="1:11" ht="12.75">
      <c r="A83" t="s">
        <v>22</v>
      </c>
      <c r="C83" s="22">
        <f aca="true" t="shared" si="16" ref="C83:J83">C82/C81</f>
        <v>1.0176730486008836</v>
      </c>
      <c r="D83" s="22">
        <f t="shared" si="16"/>
        <v>1.0179140127388535</v>
      </c>
      <c r="E83" s="22">
        <f t="shared" si="16"/>
        <v>1.0197628458498025</v>
      </c>
      <c r="F83" s="22">
        <f t="shared" si="16"/>
        <v>1.0077519379844961</v>
      </c>
      <c r="G83" s="22">
        <f t="shared" si="16"/>
        <v>1.0142517814726841</v>
      </c>
      <c r="H83" s="22">
        <f t="shared" si="16"/>
        <v>1.0157894736842106</v>
      </c>
      <c r="I83" s="22">
        <f t="shared" si="16"/>
        <v>1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41090852</v>
      </c>
      <c r="D94" s="21"/>
      <c r="E94" s="21">
        <f>SUM(E95:E96)</f>
        <v>95646</v>
      </c>
      <c r="F94" s="22">
        <f>C94/E94</f>
        <v>429.6139096250758</v>
      </c>
      <c r="G94" s="21">
        <f>SUM(G95:G96)</f>
        <v>188564</v>
      </c>
      <c r="H94" s="22">
        <f>C94/G94</f>
        <v>217.9146178485819</v>
      </c>
    </row>
    <row r="95" spans="1:8" ht="12.75">
      <c r="A95" t="s">
        <v>23</v>
      </c>
      <c r="C95" s="21">
        <f>H34</f>
        <v>32802870</v>
      </c>
      <c r="D95" s="21"/>
      <c r="E95" s="21">
        <f>H23</f>
        <v>71772</v>
      </c>
      <c r="F95" s="22">
        <f>C95/E95</f>
        <v>457.0427186089283</v>
      </c>
      <c r="G95" s="21">
        <f>H12</f>
        <v>151526</v>
      </c>
      <c r="H95" s="22">
        <f>C95/G95</f>
        <v>216.48344178556815</v>
      </c>
    </row>
    <row r="96" spans="1:8" ht="12.75">
      <c r="A96" t="s">
        <v>34</v>
      </c>
      <c r="C96" s="21">
        <f>SUM(B34:G34)</f>
        <v>8287982</v>
      </c>
      <c r="D96" s="21"/>
      <c r="E96" s="21">
        <f>SUM(B23:G23)</f>
        <v>23874</v>
      </c>
      <c r="F96" s="22">
        <f>C96/E96</f>
        <v>347.15514785959624</v>
      </c>
      <c r="G96" s="21">
        <f>SUM(B12:G12)</f>
        <v>37038</v>
      </c>
      <c r="H96" s="22">
        <f>C96/G96</f>
        <v>223.76969598790433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23465079</v>
      </c>
      <c r="D98" s="21"/>
      <c r="E98" s="21">
        <f>SUM(E99:E100)</f>
        <v>54294</v>
      </c>
      <c r="F98" s="22">
        <f>C98/E98</f>
        <v>432.1854901094043</v>
      </c>
      <c r="G98" s="21">
        <f>SUM(G99:G100)</f>
        <v>108492</v>
      </c>
      <c r="H98" s="22">
        <f>C98/G98</f>
        <v>216.28395642074992</v>
      </c>
    </row>
    <row r="99" spans="1:8" ht="12.75">
      <c r="A99" t="s">
        <v>23</v>
      </c>
      <c r="C99" s="21">
        <f>H27</f>
        <v>18510660</v>
      </c>
      <c r="D99" s="21"/>
      <c r="E99" s="21">
        <f>H16</f>
        <v>39429</v>
      </c>
      <c r="F99" s="22">
        <f>C99/E99</f>
        <v>469.46815795480484</v>
      </c>
      <c r="G99" s="21">
        <f>H5</f>
        <v>86359</v>
      </c>
      <c r="H99" s="22">
        <f>C99/G99</f>
        <v>214.34546486179784</v>
      </c>
    </row>
    <row r="100" spans="1:8" ht="12.75">
      <c r="A100" t="s">
        <v>34</v>
      </c>
      <c r="C100" s="21">
        <f>SUM(B27:G27)</f>
        <v>4954419</v>
      </c>
      <c r="D100" s="21"/>
      <c r="E100" s="21">
        <f>SUM(B16:G16)</f>
        <v>14865</v>
      </c>
      <c r="F100" s="22">
        <f>C100/E100</f>
        <v>333.294248234107</v>
      </c>
      <c r="G100" s="21">
        <f>SUM(B5:G5)</f>
        <v>22133</v>
      </c>
      <c r="H100" s="22">
        <f>C100/G100</f>
        <v>223.8476031265531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10367183</v>
      </c>
      <c r="D102" s="21"/>
      <c r="E102" s="21">
        <f>SUM(E103:E104)</f>
        <v>24149</v>
      </c>
      <c r="F102" s="22">
        <f>C102/E102</f>
        <v>429.3007163857717</v>
      </c>
      <c r="G102" s="21">
        <f>SUM(G103:G104)</f>
        <v>46665</v>
      </c>
      <c r="H102" s="22">
        <f>C102/G102</f>
        <v>222.1618557805636</v>
      </c>
    </row>
    <row r="103" spans="1:8" ht="12.75">
      <c r="A103" t="s">
        <v>23</v>
      </c>
      <c r="C103" s="21">
        <f>H28</f>
        <v>8174418</v>
      </c>
      <c r="D103" s="21"/>
      <c r="E103" s="21">
        <f>H17</f>
        <v>18306</v>
      </c>
      <c r="F103" s="22">
        <f>C103/E103</f>
        <v>446.54310062274664</v>
      </c>
      <c r="G103" s="21">
        <f>H6</f>
        <v>36837</v>
      </c>
      <c r="H103" s="22">
        <f>C103/G103</f>
        <v>221.90781008225426</v>
      </c>
    </row>
    <row r="104" spans="1:8" ht="12.75">
      <c r="A104" t="s">
        <v>34</v>
      </c>
      <c r="C104" s="21">
        <f>SUM(B28:G28)</f>
        <v>2192765</v>
      </c>
      <c r="D104" s="21"/>
      <c r="E104" s="21">
        <f>SUM(B17:G17)</f>
        <v>5843</v>
      </c>
      <c r="F104" s="22">
        <f>C104/E104</f>
        <v>375.28067773404075</v>
      </c>
      <c r="G104" s="21">
        <f>SUM(B6:G6)</f>
        <v>9828</v>
      </c>
      <c r="H104" s="22">
        <f>C104/G104</f>
        <v>223.11406186406185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2138744</v>
      </c>
      <c r="D106" s="21"/>
      <c r="E106" s="21">
        <f>SUM(E107:E108)</f>
        <v>5217</v>
      </c>
      <c r="F106" s="22">
        <f>C106/E106</f>
        <v>409.95668008433967</v>
      </c>
      <c r="G106" s="21">
        <f>SUM(G107:G108)</f>
        <v>10026</v>
      </c>
      <c r="H106" s="22">
        <f>C106/G106</f>
        <v>213.31976860163576</v>
      </c>
    </row>
    <row r="107" spans="1:8" ht="12.75">
      <c r="A107" t="s">
        <v>23</v>
      </c>
      <c r="C107" s="21">
        <f>H29</f>
        <v>1818133</v>
      </c>
      <c r="D107" s="21"/>
      <c r="E107" s="21">
        <f>H18</f>
        <v>4277</v>
      </c>
      <c r="F107" s="22">
        <f>C107/E107</f>
        <v>425.09539396773437</v>
      </c>
      <c r="G107" s="21">
        <f>H7</f>
        <v>8559</v>
      </c>
      <c r="H107" s="22">
        <f>C107/G107</f>
        <v>212.4235307863068</v>
      </c>
    </row>
    <row r="108" spans="1:8" ht="12.75">
      <c r="A108" t="s">
        <v>34</v>
      </c>
      <c r="C108" s="21">
        <f>SUM(B29:G29)</f>
        <v>320611</v>
      </c>
      <c r="D108" s="21"/>
      <c r="E108" s="21">
        <f>SUM(B18:G18)</f>
        <v>940</v>
      </c>
      <c r="F108" s="22">
        <f>C108/E108</f>
        <v>341.07553191489365</v>
      </c>
      <c r="G108" s="21">
        <f>SUM(B7:G7)</f>
        <v>1467</v>
      </c>
      <c r="H108" s="22">
        <f>C108/G108</f>
        <v>218.54873892297206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5119846</v>
      </c>
      <c r="D110" s="21"/>
      <c r="E110" s="21">
        <f>SUM(E111:E112)</f>
        <v>11986</v>
      </c>
      <c r="F110" s="22">
        <f>C110/E110</f>
        <v>427.15217754046387</v>
      </c>
      <c r="G110" s="21">
        <f>SUM(G111:G112)</f>
        <v>23381</v>
      </c>
      <c r="H110" s="22">
        <f>C110/G110</f>
        <v>218.9746375261965</v>
      </c>
    </row>
    <row r="111" spans="1:8" ht="12.75">
      <c r="A111" s="11" t="s">
        <v>23</v>
      </c>
      <c r="C111" s="21">
        <f>H33</f>
        <v>4299659</v>
      </c>
      <c r="D111" s="21"/>
      <c r="E111" s="21">
        <f>H22</f>
        <v>9760</v>
      </c>
      <c r="F111" s="22">
        <f>C111/E111</f>
        <v>440.5388319672131</v>
      </c>
      <c r="G111" s="21">
        <f>H11</f>
        <v>19771</v>
      </c>
      <c r="H111" s="22">
        <f>C111/G111</f>
        <v>217.47301603358454</v>
      </c>
    </row>
    <row r="112" spans="1:8" ht="12.75">
      <c r="A112" s="11" t="s">
        <v>34</v>
      </c>
      <c r="C112" s="21">
        <f>SUM(B33:G33)</f>
        <v>820187</v>
      </c>
      <c r="D112" s="21"/>
      <c r="E112" s="21">
        <f>SUM(B22:G22)</f>
        <v>2226</v>
      </c>
      <c r="F112" s="22">
        <f>C112/E112</f>
        <v>368.45777178796044</v>
      </c>
      <c r="G112" s="21">
        <f>SUM(B11:G11)</f>
        <v>3610</v>
      </c>
      <c r="H112" s="22">
        <f>C112/G112</f>
        <v>227.19861495844876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4487957</v>
      </c>
      <c r="D114" s="21"/>
      <c r="E114" s="21">
        <f>SUM(E115:E116)</f>
        <v>10659</v>
      </c>
      <c r="F114" s="22">
        <f>C114/E114</f>
        <v>421.0485974294024</v>
      </c>
      <c r="G114" s="21">
        <f>SUM(G115:G116)</f>
        <v>20469</v>
      </c>
      <c r="H114" s="22">
        <f>C114/G114</f>
        <v>219.25628999951147</v>
      </c>
    </row>
    <row r="115" spans="1:8" ht="12.75">
      <c r="A115" t="s">
        <v>23</v>
      </c>
      <c r="C115" s="21">
        <f>H30</f>
        <v>3821860</v>
      </c>
      <c r="D115" s="21"/>
      <c r="E115" s="21">
        <f>H19</f>
        <v>8765</v>
      </c>
      <c r="F115" s="22">
        <f>C115/E115</f>
        <v>436.03650884198515</v>
      </c>
      <c r="G115" s="21">
        <f>H8</f>
        <v>17555</v>
      </c>
      <c r="H115" s="22">
        <f>C115/G115</f>
        <v>217.7077755625178</v>
      </c>
    </row>
    <row r="116" spans="1:8" ht="12.75">
      <c r="A116" t="s">
        <v>34</v>
      </c>
      <c r="C116" s="21">
        <f>SUM(B30:G30)</f>
        <v>666097</v>
      </c>
      <c r="D116" s="21"/>
      <c r="E116" s="21">
        <f>SUM(B19:G19)</f>
        <v>1894</v>
      </c>
      <c r="F116" s="22">
        <f>C116/E116</f>
        <v>351.6879619852165</v>
      </c>
      <c r="G116" s="21">
        <f>SUM(B8:G8)</f>
        <v>2914</v>
      </c>
      <c r="H116" s="22">
        <f>C116/G116</f>
        <v>228.58510638297872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554541</v>
      </c>
      <c r="D118" s="21"/>
      <c r="E118" s="21">
        <f>SUM(E119:E120)</f>
        <v>1154</v>
      </c>
      <c r="F118" s="22">
        <f>C118/E118</f>
        <v>480.53812824956674</v>
      </c>
      <c r="G118" s="21">
        <f>SUM(G119:G120)</f>
        <v>2560</v>
      </c>
      <c r="H118" s="22">
        <f>C118/G118</f>
        <v>216.617578125</v>
      </c>
    </row>
    <row r="119" spans="1:8" ht="12.75">
      <c r="A119" t="s">
        <v>23</v>
      </c>
      <c r="C119" s="21">
        <f>H31</f>
        <v>419347</v>
      </c>
      <c r="D119" s="21"/>
      <c r="E119" s="21">
        <f>H20</f>
        <v>868</v>
      </c>
      <c r="F119" s="22">
        <f>C119/E119</f>
        <v>483.11866359447004</v>
      </c>
      <c r="G119" s="21">
        <f>H9</f>
        <v>1944</v>
      </c>
      <c r="H119" s="22">
        <f>C119/G119</f>
        <v>215.71347736625515</v>
      </c>
    </row>
    <row r="120" spans="1:8" ht="12.75">
      <c r="A120" t="s">
        <v>34</v>
      </c>
      <c r="C120" s="21">
        <f>SUM(B31:G31)</f>
        <v>135194</v>
      </c>
      <c r="D120" s="21"/>
      <c r="E120" s="21">
        <f>SUM(B20:G20)</f>
        <v>286</v>
      </c>
      <c r="F120" s="22">
        <f>C120/E120</f>
        <v>472.7062937062937</v>
      </c>
      <c r="G120" s="21">
        <f>SUM(B9:G9)</f>
        <v>616</v>
      </c>
      <c r="H120" s="22">
        <f>C120/G120</f>
        <v>219.4707792207792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77348</v>
      </c>
      <c r="D122" s="21"/>
      <c r="E122" s="21">
        <f>SUM(E123:E124)</f>
        <v>173</v>
      </c>
      <c r="F122" s="22">
        <f>C122/E122</f>
        <v>447.0982658959538</v>
      </c>
      <c r="G122" s="21">
        <f>SUM(G123:G124)</f>
        <v>352</v>
      </c>
      <c r="H122" s="22">
        <f>C122/G122</f>
        <v>219.73863636363637</v>
      </c>
    </row>
    <row r="123" spans="1:8" ht="12.75">
      <c r="A123" t="s">
        <v>23</v>
      </c>
      <c r="C123" s="21">
        <f>H32</f>
        <v>58452</v>
      </c>
      <c r="D123" s="21"/>
      <c r="E123" s="21">
        <f>H21</f>
        <v>127</v>
      </c>
      <c r="F123" s="22">
        <f>C123/E123</f>
        <v>460.251968503937</v>
      </c>
      <c r="G123" s="21">
        <f>H10</f>
        <v>272</v>
      </c>
      <c r="H123" s="22">
        <f>C123/G123</f>
        <v>214.89705882352942</v>
      </c>
    </row>
    <row r="124" spans="1:8" ht="12.75">
      <c r="A124" t="s">
        <v>34</v>
      </c>
      <c r="C124" s="21">
        <f>SUM(B32:G32)</f>
        <v>18896</v>
      </c>
      <c r="D124" s="21"/>
      <c r="E124" s="21">
        <f>SUM(B21:G21)</f>
        <v>46</v>
      </c>
      <c r="F124" s="22">
        <f>C124/E124</f>
        <v>410.7826086956522</v>
      </c>
      <c r="G124" s="21">
        <f>SUM(B10:G10)</f>
        <v>80</v>
      </c>
      <c r="H124" s="22">
        <f>C124/G124</f>
        <v>236.2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8954079</v>
      </c>
      <c r="D130" s="21"/>
      <c r="E130" s="21">
        <f aca="true" t="shared" si="19" ref="E130:K130">SUM(E131:E134)</f>
        <v>4954419</v>
      </c>
      <c r="F130" s="21">
        <f t="shared" si="19"/>
        <v>2192765</v>
      </c>
      <c r="G130" s="21">
        <f t="shared" si="19"/>
        <v>320611</v>
      </c>
      <c r="H130" s="21">
        <f t="shared" si="19"/>
        <v>820187</v>
      </c>
      <c r="I130" s="21">
        <f t="shared" si="19"/>
        <v>666097</v>
      </c>
      <c r="J130" s="21">
        <f t="shared" si="19"/>
        <v>135194</v>
      </c>
      <c r="K130" s="21">
        <f t="shared" si="19"/>
        <v>18896</v>
      </c>
    </row>
    <row r="131" spans="1:11" ht="12.75">
      <c r="A131" t="s">
        <v>4</v>
      </c>
      <c r="C131" s="21">
        <f t="shared" si="18"/>
        <v>3420101</v>
      </c>
      <c r="D131" s="21"/>
      <c r="E131" s="21">
        <f>SUM(F27:G27)</f>
        <v>2139765</v>
      </c>
      <c r="F131" s="21">
        <f>SUM(F28:G28)</f>
        <v>665500</v>
      </c>
      <c r="G131" s="21">
        <f>SUM(F29:G29)</f>
        <v>122454</v>
      </c>
      <c r="H131" s="21">
        <f>SUM(I131:K131)</f>
        <v>262676</v>
      </c>
      <c r="I131" s="21">
        <f>SUM(F30:G30)</f>
        <v>229706</v>
      </c>
      <c r="J131" s="21">
        <f>SUM(F31:G31)</f>
        <v>28024</v>
      </c>
      <c r="K131" s="21">
        <f>SUM(F32:G32)</f>
        <v>4946</v>
      </c>
    </row>
    <row r="132" spans="1:11" ht="12.75">
      <c r="A132" t="s">
        <v>63</v>
      </c>
      <c r="C132" s="21">
        <f t="shared" si="18"/>
        <v>4159301</v>
      </c>
      <c r="D132" s="21"/>
      <c r="E132" s="21">
        <f>B27</f>
        <v>2039882</v>
      </c>
      <c r="F132" s="21">
        <f>B28</f>
        <v>1214920</v>
      </c>
      <c r="G132" s="21">
        <f>B29</f>
        <v>157526</v>
      </c>
      <c r="H132" s="21">
        <f>SUM(I132:K132)</f>
        <v>425909</v>
      </c>
      <c r="I132" s="21">
        <f>B30</f>
        <v>321064</v>
      </c>
      <c r="J132" s="21">
        <f>B31</f>
        <v>94283</v>
      </c>
      <c r="K132" s="21">
        <f>B32</f>
        <v>10562</v>
      </c>
    </row>
    <row r="133" spans="1:11" ht="12.75">
      <c r="A133" t="s">
        <v>62</v>
      </c>
      <c r="C133" s="21">
        <f t="shared" si="18"/>
        <v>17765</v>
      </c>
      <c r="D133" s="21"/>
      <c r="E133" s="21">
        <f>C27</f>
        <v>5460</v>
      </c>
      <c r="F133" s="21">
        <f>C28</f>
        <v>4204</v>
      </c>
      <c r="G133" s="21">
        <f>C29</f>
        <v>1678</v>
      </c>
      <c r="H133" s="21">
        <f>SUM(I133:K133)</f>
        <v>5358</v>
      </c>
      <c r="I133" s="21">
        <f>C30</f>
        <v>1065</v>
      </c>
      <c r="J133" s="21">
        <f>C31</f>
        <v>3244</v>
      </c>
      <c r="K133" s="21">
        <f>C32</f>
        <v>1049</v>
      </c>
    </row>
    <row r="134" spans="1:11" ht="12.75">
      <c r="A134" t="s">
        <v>2</v>
      </c>
      <c r="C134" s="21">
        <f t="shared" si="18"/>
        <v>1356912</v>
      </c>
      <c r="D134" s="21"/>
      <c r="E134" s="21">
        <f>E27</f>
        <v>769312</v>
      </c>
      <c r="F134" s="21">
        <f>E28</f>
        <v>308141</v>
      </c>
      <c r="G134" s="21">
        <f>E29</f>
        <v>38953</v>
      </c>
      <c r="H134" s="21">
        <f>SUM(I134:K134)</f>
        <v>126244</v>
      </c>
      <c r="I134" s="21">
        <f>E30</f>
        <v>114262</v>
      </c>
      <c r="J134" s="21">
        <f>E31</f>
        <v>9643</v>
      </c>
      <c r="K134" s="21">
        <f>E32</f>
        <v>2339</v>
      </c>
    </row>
    <row r="135" spans="1:11" ht="12.75">
      <c r="A135" t="s">
        <v>61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3420101</v>
      </c>
      <c r="E141" s="22">
        <f>B141/C66</f>
        <v>238.56731305803572</v>
      </c>
      <c r="G141" s="22">
        <f>B141/C67</f>
        <v>222.1277521595116</v>
      </c>
    </row>
    <row r="142" spans="1:7" ht="12.75">
      <c r="A142" t="s">
        <v>63</v>
      </c>
      <c r="B142" s="21">
        <f>C132</f>
        <v>4159301</v>
      </c>
      <c r="E142" s="22">
        <f>B142/C71</f>
        <v>763.7350348879912</v>
      </c>
      <c r="G142" s="22">
        <f>B142/C72</f>
        <v>238.71103076216713</v>
      </c>
    </row>
    <row r="143" spans="1:7" ht="12.75">
      <c r="A143" t="s">
        <v>62</v>
      </c>
      <c r="B143" s="21">
        <f>C133</f>
        <v>17765</v>
      </c>
      <c r="E143" s="22">
        <f>B143/C76</f>
        <v>986.9444444444445</v>
      </c>
      <c r="G143" s="22">
        <f>B143/C77</f>
        <v>250.2112676056338</v>
      </c>
    </row>
    <row r="144" spans="1:7" ht="12.75">
      <c r="A144" t="s">
        <v>2</v>
      </c>
      <c r="B144" s="21">
        <f>C134</f>
        <v>1356912</v>
      </c>
      <c r="E144" s="22">
        <f>B144/C81</f>
        <v>333.0662739322533</v>
      </c>
      <c r="G144" s="22">
        <f>B144/C82</f>
        <v>327.2821997105644</v>
      </c>
    </row>
    <row r="145" spans="1:7" ht="12.75">
      <c r="A145" t="s">
        <v>61</v>
      </c>
      <c r="B145" s="21">
        <f>C135</f>
        <v>0</v>
      </c>
      <c r="E145" s="27" t="e">
        <f>B145/C86</f>
        <v>#DIV/0!</v>
      </c>
      <c r="G145" s="27" t="e">
        <f>B145/C87</f>
        <v>#DIV/0!</v>
      </c>
    </row>
  </sheetData>
  <sheetProtection selectLockedCells="1" selectUnlockedCells="1"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145"/>
  <sheetViews>
    <sheetView view="pageLayout" workbookViewId="0" topLeftCell="A1">
      <selection activeCell="I34" sqref="I34"/>
    </sheetView>
  </sheetViews>
  <sheetFormatPr defaultColWidth="9.140625" defaultRowHeight="12.75"/>
  <cols>
    <col min="3" max="4" width="10.00390625" style="0" customWidth="1"/>
    <col min="5" max="5" width="11.140625" style="0" customWidth="1"/>
    <col min="6" max="6" width="13.140625" style="0" customWidth="1"/>
    <col min="8" max="8" width="10.140625" style="0" bestFit="1" customWidth="1"/>
    <col min="9" max="9" width="12.00390625" style="0" customWidth="1"/>
  </cols>
  <sheetData>
    <row r="1" spans="1:9" ht="18">
      <c r="A1" s="10"/>
      <c r="B1" s="9"/>
      <c r="C1" s="9"/>
      <c r="D1" s="9"/>
      <c r="E1" s="9"/>
      <c r="F1" s="9"/>
      <c r="G1" s="9"/>
      <c r="H1" s="9"/>
      <c r="I1" s="9"/>
    </row>
    <row r="3" spans="1:9" ht="12.75">
      <c r="A3" s="2" t="s">
        <v>0</v>
      </c>
      <c r="B3" s="3"/>
      <c r="C3" s="3"/>
      <c r="D3" s="3"/>
      <c r="E3" s="3"/>
      <c r="F3" s="3"/>
      <c r="G3" s="3"/>
      <c r="H3" s="3"/>
      <c r="I3" s="3"/>
    </row>
    <row r="4" spans="1:9" ht="12.75">
      <c r="A4" s="1" t="s">
        <v>1</v>
      </c>
      <c r="B4" s="14" t="s">
        <v>63</v>
      </c>
      <c r="C4" s="14" t="s">
        <v>62</v>
      </c>
      <c r="D4" s="14" t="s">
        <v>61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</row>
    <row r="5" spans="1:9" ht="12.75">
      <c r="A5" s="4" t="s">
        <v>7</v>
      </c>
      <c r="B5" s="25">
        <v>8895</v>
      </c>
      <c r="C5" s="25">
        <v>33</v>
      </c>
      <c r="D5" s="25">
        <v>0</v>
      </c>
      <c r="E5" s="25">
        <v>2495</v>
      </c>
      <c r="F5" s="25">
        <v>9895</v>
      </c>
      <c r="G5" s="25">
        <v>374</v>
      </c>
      <c r="H5" s="25">
        <v>86989</v>
      </c>
      <c r="I5" s="20">
        <f aca="true" t="shared" si="0" ref="I5:I11">SUM(B5:H5)</f>
        <v>108681</v>
      </c>
    </row>
    <row r="6" spans="1:9" ht="12.75">
      <c r="A6" s="4" t="s">
        <v>8</v>
      </c>
      <c r="B6" s="25">
        <v>5318</v>
      </c>
      <c r="C6" s="25">
        <v>27</v>
      </c>
      <c r="D6" s="25">
        <v>0</v>
      </c>
      <c r="E6" s="25">
        <v>998</v>
      </c>
      <c r="F6" s="25">
        <v>3191</v>
      </c>
      <c r="G6" s="25">
        <v>65</v>
      </c>
      <c r="H6" s="25">
        <v>37169</v>
      </c>
      <c r="I6" s="20">
        <f t="shared" si="0"/>
        <v>46768</v>
      </c>
    </row>
    <row r="7" spans="1:9" ht="12.75">
      <c r="A7" s="4" t="s">
        <v>9</v>
      </c>
      <c r="B7" s="25">
        <v>672</v>
      </c>
      <c r="C7" s="25">
        <v>7</v>
      </c>
      <c r="D7" s="25">
        <v>0</v>
      </c>
      <c r="E7" s="25">
        <v>126</v>
      </c>
      <c r="F7" s="25">
        <v>588</v>
      </c>
      <c r="G7" s="25">
        <v>17</v>
      </c>
      <c r="H7" s="25">
        <v>8621</v>
      </c>
      <c r="I7" s="20">
        <f t="shared" si="0"/>
        <v>10031</v>
      </c>
    </row>
    <row r="8" spans="1:9" ht="12.75">
      <c r="A8" s="4" t="s">
        <v>10</v>
      </c>
      <c r="B8" s="25">
        <v>1411</v>
      </c>
      <c r="C8" s="25">
        <v>8</v>
      </c>
      <c r="D8" s="25">
        <v>0</v>
      </c>
      <c r="E8" s="25">
        <v>380</v>
      </c>
      <c r="F8" s="25">
        <v>1057</v>
      </c>
      <c r="G8" s="25">
        <v>37</v>
      </c>
      <c r="H8" s="25">
        <v>17653</v>
      </c>
      <c r="I8" s="20">
        <f t="shared" si="0"/>
        <v>20546</v>
      </c>
    </row>
    <row r="9" spans="1:9" ht="12.75">
      <c r="A9" s="4" t="s">
        <v>11</v>
      </c>
      <c r="B9" s="25">
        <v>439</v>
      </c>
      <c r="C9" s="25">
        <v>8</v>
      </c>
      <c r="D9" s="25">
        <v>0</v>
      </c>
      <c r="E9" s="25">
        <v>32</v>
      </c>
      <c r="F9" s="25">
        <v>133</v>
      </c>
      <c r="G9" s="25">
        <v>5</v>
      </c>
      <c r="H9" s="25">
        <v>1947</v>
      </c>
      <c r="I9" s="20">
        <f t="shared" si="0"/>
        <v>2564</v>
      </c>
    </row>
    <row r="10" spans="1:9" ht="12.75">
      <c r="A10" s="4" t="s">
        <v>12</v>
      </c>
      <c r="B10" s="25">
        <v>39</v>
      </c>
      <c r="C10" s="25">
        <v>0</v>
      </c>
      <c r="D10" s="25">
        <v>0</v>
      </c>
      <c r="E10" s="25">
        <v>9</v>
      </c>
      <c r="F10" s="25">
        <v>23</v>
      </c>
      <c r="G10" s="25">
        <v>2</v>
      </c>
      <c r="H10" s="25">
        <v>270</v>
      </c>
      <c r="I10" s="20">
        <f t="shared" si="0"/>
        <v>343</v>
      </c>
    </row>
    <row r="11" spans="1:9" ht="12.75">
      <c r="A11" s="4" t="s">
        <v>13</v>
      </c>
      <c r="B11" s="20">
        <f>SUM(B8:B10)</f>
        <v>1889</v>
      </c>
      <c r="C11" s="20">
        <f aca="true" t="shared" si="1" ref="C11:H11">SUM(C8:C10)</f>
        <v>16</v>
      </c>
      <c r="D11" s="20">
        <f t="shared" si="1"/>
        <v>0</v>
      </c>
      <c r="E11" s="20">
        <f t="shared" si="1"/>
        <v>421</v>
      </c>
      <c r="F11" s="20">
        <f t="shared" si="1"/>
        <v>1213</v>
      </c>
      <c r="G11" s="20">
        <f t="shared" si="1"/>
        <v>44</v>
      </c>
      <c r="H11" s="20">
        <f t="shared" si="1"/>
        <v>19870</v>
      </c>
      <c r="I11" s="20">
        <f t="shared" si="0"/>
        <v>23453</v>
      </c>
    </row>
    <row r="12" spans="1:9" ht="12.75">
      <c r="A12" s="4" t="s">
        <v>14</v>
      </c>
      <c r="B12" s="20">
        <f aca="true" t="shared" si="2" ref="B12:I12">SUM(B5+B6+B7+B11)</f>
        <v>16774</v>
      </c>
      <c r="C12" s="20">
        <f t="shared" si="2"/>
        <v>83</v>
      </c>
      <c r="D12" s="20">
        <f t="shared" si="2"/>
        <v>0</v>
      </c>
      <c r="E12" s="20">
        <f t="shared" si="2"/>
        <v>4040</v>
      </c>
      <c r="F12" s="20">
        <f t="shared" si="2"/>
        <v>14887</v>
      </c>
      <c r="G12" s="20">
        <f t="shared" si="2"/>
        <v>500</v>
      </c>
      <c r="H12" s="20">
        <f t="shared" si="2"/>
        <v>152649</v>
      </c>
      <c r="I12" s="20">
        <f t="shared" si="2"/>
        <v>188933</v>
      </c>
    </row>
    <row r="14" spans="1:9" ht="12.75">
      <c r="A14" s="2" t="s">
        <v>15</v>
      </c>
      <c r="B14" s="3"/>
      <c r="C14" s="3"/>
      <c r="D14" s="3"/>
      <c r="E14" s="3"/>
      <c r="F14" s="3"/>
      <c r="G14" s="3"/>
      <c r="H14" s="3"/>
      <c r="I14" s="3"/>
    </row>
    <row r="15" spans="1:9" ht="12.75">
      <c r="A15" s="1" t="s">
        <v>1</v>
      </c>
      <c r="B15" s="14" t="s">
        <v>63</v>
      </c>
      <c r="C15" s="14" t="s">
        <v>62</v>
      </c>
      <c r="D15" s="14" t="s">
        <v>61</v>
      </c>
      <c r="E15" s="14" t="s">
        <v>2</v>
      </c>
      <c r="F15" s="14" t="s">
        <v>3</v>
      </c>
      <c r="G15" s="14" t="s">
        <v>4</v>
      </c>
      <c r="H15" s="14" t="s">
        <v>5</v>
      </c>
      <c r="I15" s="14" t="s">
        <v>6</v>
      </c>
    </row>
    <row r="16" spans="1:9" ht="12.75">
      <c r="A16" s="4" t="s">
        <v>7</v>
      </c>
      <c r="B16" s="25">
        <v>2811</v>
      </c>
      <c r="C16" s="25">
        <v>10</v>
      </c>
      <c r="D16" s="25">
        <v>0</v>
      </c>
      <c r="E16" s="25">
        <v>2456</v>
      </c>
      <c r="F16" s="25">
        <v>9096</v>
      </c>
      <c r="G16" s="25">
        <v>329</v>
      </c>
      <c r="H16" s="25">
        <v>39785</v>
      </c>
      <c r="I16" s="20">
        <f aca="true" t="shared" si="3" ref="I16:I22">SUM(B16:H16)</f>
        <v>54487</v>
      </c>
    </row>
    <row r="17" spans="1:9" ht="12.75">
      <c r="A17" s="4" t="s">
        <v>8</v>
      </c>
      <c r="B17" s="25">
        <v>1640</v>
      </c>
      <c r="C17" s="25">
        <v>6</v>
      </c>
      <c r="D17" s="25">
        <v>0</v>
      </c>
      <c r="E17" s="25">
        <v>979</v>
      </c>
      <c r="F17" s="25">
        <v>3066</v>
      </c>
      <c r="G17" s="25">
        <v>56</v>
      </c>
      <c r="H17" s="25">
        <v>18504</v>
      </c>
      <c r="I17" s="20">
        <f t="shared" si="3"/>
        <v>24251</v>
      </c>
    </row>
    <row r="18" spans="1:9" ht="12.75">
      <c r="A18" s="4" t="s">
        <v>9</v>
      </c>
      <c r="B18" s="25">
        <v>209</v>
      </c>
      <c r="C18" s="25">
        <v>1</v>
      </c>
      <c r="D18" s="25">
        <v>0</v>
      </c>
      <c r="E18" s="25">
        <v>125</v>
      </c>
      <c r="F18" s="25">
        <v>569</v>
      </c>
      <c r="G18" s="25">
        <v>16</v>
      </c>
      <c r="H18" s="25">
        <v>4339</v>
      </c>
      <c r="I18" s="20">
        <f t="shared" si="3"/>
        <v>5259</v>
      </c>
    </row>
    <row r="19" spans="1:9" ht="12.75">
      <c r="A19" s="4" t="s">
        <v>10</v>
      </c>
      <c r="B19" s="25">
        <v>458</v>
      </c>
      <c r="C19" s="25">
        <v>2</v>
      </c>
      <c r="D19" s="25">
        <v>0</v>
      </c>
      <c r="E19" s="25">
        <v>374</v>
      </c>
      <c r="F19" s="25">
        <v>1013</v>
      </c>
      <c r="G19" s="25">
        <v>36</v>
      </c>
      <c r="H19" s="25">
        <v>8878</v>
      </c>
      <c r="I19" s="20">
        <f t="shared" si="3"/>
        <v>10761</v>
      </c>
    </row>
    <row r="20" spans="1:9" ht="12.75">
      <c r="A20" s="4" t="s">
        <v>11</v>
      </c>
      <c r="B20" s="25">
        <v>122</v>
      </c>
      <c r="C20" s="25">
        <v>2</v>
      </c>
      <c r="D20" s="25">
        <v>0</v>
      </c>
      <c r="E20" s="25">
        <v>32</v>
      </c>
      <c r="F20" s="25">
        <v>124</v>
      </c>
      <c r="G20" s="25">
        <v>4</v>
      </c>
      <c r="H20" s="25">
        <v>860</v>
      </c>
      <c r="I20" s="20">
        <f t="shared" si="3"/>
        <v>1144</v>
      </c>
    </row>
    <row r="21" spans="1:9" ht="12.75">
      <c r="A21" s="4" t="s">
        <v>12</v>
      </c>
      <c r="B21" s="25">
        <v>12</v>
      </c>
      <c r="C21" s="25">
        <v>0</v>
      </c>
      <c r="D21" s="25">
        <v>0</v>
      </c>
      <c r="E21" s="25">
        <v>9</v>
      </c>
      <c r="F21" s="25">
        <v>22</v>
      </c>
      <c r="G21" s="25">
        <v>2</v>
      </c>
      <c r="H21" s="25">
        <v>126</v>
      </c>
      <c r="I21" s="20">
        <f t="shared" si="3"/>
        <v>171</v>
      </c>
    </row>
    <row r="22" spans="1:9" ht="12.75">
      <c r="A22" s="4" t="s">
        <v>13</v>
      </c>
      <c r="B22" s="20">
        <f aca="true" t="shared" si="4" ref="B22:H22">SUM(B19:B21)</f>
        <v>592</v>
      </c>
      <c r="C22" s="20">
        <f>SUM(C19:C21)</f>
        <v>4</v>
      </c>
      <c r="D22" s="20">
        <f t="shared" si="4"/>
        <v>0</v>
      </c>
      <c r="E22" s="20">
        <f>SUM(E19:E21)</f>
        <v>415</v>
      </c>
      <c r="F22" s="20">
        <f t="shared" si="4"/>
        <v>1159</v>
      </c>
      <c r="G22" s="20">
        <f t="shared" si="4"/>
        <v>42</v>
      </c>
      <c r="H22" s="20">
        <f t="shared" si="4"/>
        <v>9864</v>
      </c>
      <c r="I22" s="20">
        <f t="shared" si="3"/>
        <v>12076</v>
      </c>
    </row>
    <row r="23" spans="1:9" ht="12.75">
      <c r="A23" s="4" t="s">
        <v>14</v>
      </c>
      <c r="B23" s="20">
        <f aca="true" t="shared" si="5" ref="B23:I23">SUM(B16+B17+B18+B22)</f>
        <v>5252</v>
      </c>
      <c r="C23" s="20">
        <f t="shared" si="5"/>
        <v>21</v>
      </c>
      <c r="D23" s="20">
        <f t="shared" si="5"/>
        <v>0</v>
      </c>
      <c r="E23" s="20">
        <f t="shared" si="5"/>
        <v>3975</v>
      </c>
      <c r="F23" s="20">
        <f t="shared" si="5"/>
        <v>13890</v>
      </c>
      <c r="G23" s="20">
        <f t="shared" si="5"/>
        <v>443</v>
      </c>
      <c r="H23" s="20">
        <f t="shared" si="5"/>
        <v>72492</v>
      </c>
      <c r="I23" s="20">
        <f t="shared" si="5"/>
        <v>96073</v>
      </c>
    </row>
    <row r="25" spans="1:9" ht="12.75">
      <c r="A25" s="2" t="s">
        <v>16</v>
      </c>
      <c r="B25" s="3"/>
      <c r="C25" s="3"/>
      <c r="D25" s="3"/>
      <c r="E25" s="3"/>
      <c r="F25" s="3"/>
      <c r="G25" s="3"/>
      <c r="H25" s="3"/>
      <c r="I25" s="3"/>
    </row>
    <row r="26" spans="1:9" ht="12.75">
      <c r="A26" s="1" t="s">
        <v>1</v>
      </c>
      <c r="B26" s="14" t="s">
        <v>63</v>
      </c>
      <c r="C26" s="14" t="s">
        <v>62</v>
      </c>
      <c r="D26" s="14" t="s">
        <v>61</v>
      </c>
      <c r="E26" s="14" t="s">
        <v>2</v>
      </c>
      <c r="F26" s="14" t="s">
        <v>3</v>
      </c>
      <c r="G26" s="14" t="s">
        <v>4</v>
      </c>
      <c r="H26" s="14" t="s">
        <v>5</v>
      </c>
      <c r="I26" s="14" t="s">
        <v>6</v>
      </c>
    </row>
    <row r="27" spans="1:9" ht="12.75">
      <c r="A27" s="4" t="s">
        <v>7</v>
      </c>
      <c r="B27" s="25">
        <v>1948923</v>
      </c>
      <c r="C27" s="25">
        <v>7577</v>
      </c>
      <c r="D27" s="25">
        <v>0</v>
      </c>
      <c r="E27" s="25">
        <v>745783</v>
      </c>
      <c r="F27" s="25">
        <v>2029223</v>
      </c>
      <c r="G27" s="25">
        <v>110747</v>
      </c>
      <c r="H27" s="25">
        <v>18664098</v>
      </c>
      <c r="I27" s="20">
        <f aca="true" t="shared" si="6" ref="I27:I32">SUM(B27:H27)</f>
        <v>23506351</v>
      </c>
    </row>
    <row r="28" spans="1:9" ht="12.75">
      <c r="A28" s="4" t="s">
        <v>8</v>
      </c>
      <c r="B28" s="25">
        <v>1169703</v>
      </c>
      <c r="C28" s="25">
        <v>6301</v>
      </c>
      <c r="D28" s="25">
        <v>0</v>
      </c>
      <c r="E28" s="25">
        <v>296502</v>
      </c>
      <c r="F28" s="25">
        <v>641747</v>
      </c>
      <c r="G28" s="25">
        <v>18660</v>
      </c>
      <c r="H28" s="25">
        <v>8257839</v>
      </c>
      <c r="I28" s="20">
        <f t="shared" si="6"/>
        <v>10390752</v>
      </c>
    </row>
    <row r="29" spans="1:9" ht="12.75">
      <c r="A29" s="4" t="s">
        <v>9</v>
      </c>
      <c r="B29" s="25">
        <v>147667</v>
      </c>
      <c r="C29" s="25">
        <v>1678</v>
      </c>
      <c r="D29" s="25">
        <v>0</v>
      </c>
      <c r="E29" s="25">
        <v>37350</v>
      </c>
      <c r="F29" s="25">
        <v>116939</v>
      </c>
      <c r="G29" s="25">
        <v>5023</v>
      </c>
      <c r="H29" s="25">
        <v>1840993</v>
      </c>
      <c r="I29" s="20">
        <f t="shared" si="6"/>
        <v>2149650</v>
      </c>
    </row>
    <row r="30" spans="1:9" ht="12.75">
      <c r="A30" s="4" t="s">
        <v>10</v>
      </c>
      <c r="B30" s="25">
        <v>315239</v>
      </c>
      <c r="C30" s="25">
        <v>1835</v>
      </c>
      <c r="D30" s="25">
        <v>0</v>
      </c>
      <c r="E30" s="25">
        <v>112690</v>
      </c>
      <c r="F30" s="25">
        <v>221129</v>
      </c>
      <c r="G30" s="25">
        <v>10792</v>
      </c>
      <c r="H30" s="25">
        <v>3860329</v>
      </c>
      <c r="I30" s="20">
        <f t="shared" si="6"/>
        <v>4522014</v>
      </c>
    </row>
    <row r="31" spans="1:9" ht="12.75">
      <c r="A31" s="4" t="s">
        <v>11</v>
      </c>
      <c r="B31" s="25">
        <v>98054</v>
      </c>
      <c r="C31" s="25">
        <v>1573</v>
      </c>
      <c r="D31" s="25">
        <v>0</v>
      </c>
      <c r="E31" s="25">
        <v>9365</v>
      </c>
      <c r="F31" s="25">
        <v>26043</v>
      </c>
      <c r="G31" s="25">
        <v>1470</v>
      </c>
      <c r="H31" s="25">
        <v>420296</v>
      </c>
      <c r="I31" s="20">
        <f t="shared" si="6"/>
        <v>556801</v>
      </c>
    </row>
    <row r="32" spans="1:9" ht="12.75">
      <c r="A32" s="4" t="s">
        <v>12</v>
      </c>
      <c r="B32" s="25">
        <v>9494</v>
      </c>
      <c r="C32" s="25">
        <v>0</v>
      </c>
      <c r="D32" s="25">
        <v>0</v>
      </c>
      <c r="E32" s="25">
        <v>2587</v>
      </c>
      <c r="F32" s="25">
        <v>4678</v>
      </c>
      <c r="G32" s="25">
        <v>586</v>
      </c>
      <c r="H32" s="25">
        <v>58682</v>
      </c>
      <c r="I32" s="20">
        <f t="shared" si="6"/>
        <v>76027</v>
      </c>
    </row>
    <row r="33" spans="1:9" ht="12.75">
      <c r="A33" s="4" t="s">
        <v>13</v>
      </c>
      <c r="B33" s="20">
        <f aca="true" t="shared" si="7" ref="B33:I33">SUM(B30:B32)</f>
        <v>422787</v>
      </c>
      <c r="C33" s="20">
        <f t="shared" si="7"/>
        <v>3408</v>
      </c>
      <c r="D33" s="20">
        <f t="shared" si="7"/>
        <v>0</v>
      </c>
      <c r="E33" s="20">
        <f t="shared" si="7"/>
        <v>124642</v>
      </c>
      <c r="F33" s="20">
        <f t="shared" si="7"/>
        <v>251850</v>
      </c>
      <c r="G33" s="20">
        <f t="shared" si="7"/>
        <v>12848</v>
      </c>
      <c r="H33" s="20">
        <f t="shared" si="7"/>
        <v>4339307</v>
      </c>
      <c r="I33" s="20">
        <f t="shared" si="7"/>
        <v>5154842</v>
      </c>
    </row>
    <row r="34" spans="1:9" ht="12.75">
      <c r="A34" s="4" t="s">
        <v>14</v>
      </c>
      <c r="B34" s="20">
        <f aca="true" t="shared" si="8" ref="B34:I34">SUM(B27+B28+B29+B33)</f>
        <v>3689080</v>
      </c>
      <c r="C34" s="20">
        <f t="shared" si="8"/>
        <v>18964</v>
      </c>
      <c r="D34" s="20">
        <f t="shared" si="8"/>
        <v>0</v>
      </c>
      <c r="E34" s="20">
        <f t="shared" si="8"/>
        <v>1204277</v>
      </c>
      <c r="F34" s="20">
        <f t="shared" si="8"/>
        <v>3039759</v>
      </c>
      <c r="G34" s="20">
        <f t="shared" si="8"/>
        <v>147278</v>
      </c>
      <c r="H34" s="20">
        <f t="shared" si="8"/>
        <v>33102237</v>
      </c>
      <c r="I34" s="20">
        <f t="shared" si="8"/>
        <v>41201595</v>
      </c>
    </row>
    <row r="37" spans="1:11" ht="18">
      <c r="A37" s="10" t="s">
        <v>17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2.75" customHeight="1">
      <c r="A38" s="10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ht="12.75" customHeight="1">
      <c r="H39" s="16" t="s">
        <v>10</v>
      </c>
    </row>
    <row r="40" spans="3:11" ht="12.75">
      <c r="C40" s="15" t="s">
        <v>14</v>
      </c>
      <c r="D40" s="15" t="s">
        <v>7</v>
      </c>
      <c r="E40" s="15" t="s">
        <v>8</v>
      </c>
      <c r="F40" s="15" t="s">
        <v>9</v>
      </c>
      <c r="G40" s="15" t="s">
        <v>13</v>
      </c>
      <c r="H40" s="15" t="s">
        <v>18</v>
      </c>
      <c r="I40" s="15" t="s">
        <v>11</v>
      </c>
      <c r="J40" s="15" t="s">
        <v>12</v>
      </c>
      <c r="K40" s="15"/>
    </row>
    <row r="41" spans="1:3" ht="12.75">
      <c r="A41" s="5" t="s">
        <v>19</v>
      </c>
      <c r="C41" s="7"/>
    </row>
    <row r="42" spans="1:11" ht="12.75">
      <c r="A42" t="s">
        <v>20</v>
      </c>
      <c r="C42" s="21">
        <f>SUM(D42:G42)</f>
        <v>96073</v>
      </c>
      <c r="D42" s="21">
        <f>I16</f>
        <v>54487</v>
      </c>
      <c r="E42" s="21">
        <f>I17</f>
        <v>24251</v>
      </c>
      <c r="F42" s="21">
        <f>I18</f>
        <v>5259</v>
      </c>
      <c r="G42" s="21">
        <f>I22</f>
        <v>12076</v>
      </c>
      <c r="H42" s="21">
        <f>I19</f>
        <v>10761</v>
      </c>
      <c r="I42" s="21">
        <f>I20</f>
        <v>1144</v>
      </c>
      <c r="J42" s="21">
        <f>I21</f>
        <v>171</v>
      </c>
      <c r="K42" s="21"/>
    </row>
    <row r="43" spans="1:11" ht="12.75">
      <c r="A43" t="s">
        <v>21</v>
      </c>
      <c r="C43" s="21">
        <f>SUM(D43:G43)</f>
        <v>188933</v>
      </c>
      <c r="D43" s="21">
        <f>I5</f>
        <v>108681</v>
      </c>
      <c r="E43" s="21">
        <f>I6</f>
        <v>46768</v>
      </c>
      <c r="F43" s="21">
        <f>I7</f>
        <v>10031</v>
      </c>
      <c r="G43" s="21">
        <f>I11</f>
        <v>23453</v>
      </c>
      <c r="H43" s="21">
        <f>I8</f>
        <v>20546</v>
      </c>
      <c r="I43" s="21">
        <f>I9</f>
        <v>2564</v>
      </c>
      <c r="J43" s="21">
        <f>I10</f>
        <v>343</v>
      </c>
      <c r="K43" s="21"/>
    </row>
    <row r="44" spans="1:11" ht="12.75">
      <c r="A44" t="s">
        <v>22</v>
      </c>
      <c r="C44" s="22">
        <f aca="true" t="shared" si="9" ref="C44:J44">C43/C42</f>
        <v>1.9665566808572648</v>
      </c>
      <c r="D44" s="22">
        <f t="shared" si="9"/>
        <v>1.9946225705214087</v>
      </c>
      <c r="E44" s="22">
        <f t="shared" si="9"/>
        <v>1.928497793905406</v>
      </c>
      <c r="F44" s="22">
        <f t="shared" si="9"/>
        <v>1.90739684350637</v>
      </c>
      <c r="G44" s="22">
        <f t="shared" si="9"/>
        <v>1.9421165948989731</v>
      </c>
      <c r="H44" s="22">
        <f t="shared" si="9"/>
        <v>1.90930210946938</v>
      </c>
      <c r="I44" s="22">
        <f t="shared" si="9"/>
        <v>2.2412587412587412</v>
      </c>
      <c r="J44" s="22">
        <f t="shared" si="9"/>
        <v>2.0058479532163744</v>
      </c>
      <c r="K44" s="22"/>
    </row>
    <row r="46" ht="12.75">
      <c r="A46" s="5" t="s">
        <v>23</v>
      </c>
    </row>
    <row r="47" spans="1:11" ht="12.75">
      <c r="A47" t="s">
        <v>20</v>
      </c>
      <c r="C47" s="21">
        <f>SUM(D47:G47)</f>
        <v>72492</v>
      </c>
      <c r="D47" s="21">
        <f>H16</f>
        <v>39785</v>
      </c>
      <c r="E47" s="21">
        <f>H17</f>
        <v>18504</v>
      </c>
      <c r="F47" s="21">
        <f>H18</f>
        <v>4339</v>
      </c>
      <c r="G47" s="21">
        <f>H22</f>
        <v>9864</v>
      </c>
      <c r="H47" s="21">
        <f>H19</f>
        <v>8878</v>
      </c>
      <c r="I47" s="21">
        <f>H20</f>
        <v>860</v>
      </c>
      <c r="J47" s="21">
        <f>H21</f>
        <v>126</v>
      </c>
      <c r="K47" s="21"/>
    </row>
    <row r="48" spans="1:11" ht="12.75">
      <c r="A48" t="s">
        <v>21</v>
      </c>
      <c r="C48" s="21">
        <f>SUM(D48:G48)</f>
        <v>152649</v>
      </c>
      <c r="D48" s="21">
        <f>H5</f>
        <v>86989</v>
      </c>
      <c r="E48" s="21">
        <f>H6</f>
        <v>37169</v>
      </c>
      <c r="F48" s="21">
        <f>H7</f>
        <v>8621</v>
      </c>
      <c r="G48" s="21">
        <f>H11</f>
        <v>19870</v>
      </c>
      <c r="H48" s="21">
        <f>H8</f>
        <v>17653</v>
      </c>
      <c r="I48" s="21">
        <f>H9</f>
        <v>1947</v>
      </c>
      <c r="J48" s="21">
        <f>H10</f>
        <v>270</v>
      </c>
      <c r="K48" s="21"/>
    </row>
    <row r="49" spans="1:11" ht="12.75">
      <c r="A49" t="s">
        <v>22</v>
      </c>
      <c r="C49" s="22">
        <f aca="true" t="shared" si="10" ref="C49:J49">C48/C47</f>
        <v>2.1057358053302435</v>
      </c>
      <c r="D49" s="22">
        <f t="shared" si="10"/>
        <v>2.186477315571195</v>
      </c>
      <c r="E49" s="22">
        <f t="shared" si="10"/>
        <v>2.008700821444012</v>
      </c>
      <c r="F49" s="22">
        <f t="shared" si="10"/>
        <v>1.9868633325651073</v>
      </c>
      <c r="G49" s="22">
        <f t="shared" si="10"/>
        <v>2.014395782643958</v>
      </c>
      <c r="H49" s="22">
        <f t="shared" si="10"/>
        <v>1.9883982879026807</v>
      </c>
      <c r="I49" s="22">
        <f t="shared" si="10"/>
        <v>2.263953488372093</v>
      </c>
      <c r="J49" s="22">
        <f t="shared" si="10"/>
        <v>2.142857142857143</v>
      </c>
      <c r="K49" s="22"/>
    </row>
    <row r="51" ht="12.75">
      <c r="A51" s="5" t="s">
        <v>24</v>
      </c>
    </row>
    <row r="52" spans="1:11" ht="12.75">
      <c r="A52" t="s">
        <v>20</v>
      </c>
      <c r="C52" s="21">
        <f>SUM(B23:G23)</f>
        <v>23581</v>
      </c>
      <c r="D52" s="21">
        <f>SUM(B16:G16)</f>
        <v>14702</v>
      </c>
      <c r="E52" s="21">
        <f>SUM(B17:G17)</f>
        <v>5747</v>
      </c>
      <c r="F52" s="21">
        <f>SUM(B18:G18)</f>
        <v>920</v>
      </c>
      <c r="G52" s="21">
        <f>SUM(H52:J52)</f>
        <v>2212</v>
      </c>
      <c r="H52" s="21">
        <f>SUM(B19:G19)</f>
        <v>1883</v>
      </c>
      <c r="I52" s="21">
        <f>SUM(B20:G20)</f>
        <v>284</v>
      </c>
      <c r="J52" s="21">
        <f>SUM(B21:G21)</f>
        <v>45</v>
      </c>
      <c r="K52" s="21"/>
    </row>
    <row r="53" spans="1:11" ht="12.75">
      <c r="A53" t="s">
        <v>21</v>
      </c>
      <c r="C53" s="21">
        <f>SUM(B12:G12)</f>
        <v>36284</v>
      </c>
      <c r="D53" s="21">
        <f>SUM(B5:G5)</f>
        <v>21692</v>
      </c>
      <c r="E53" s="21">
        <f>SUM(B6:G6)</f>
        <v>9599</v>
      </c>
      <c r="F53" s="21">
        <f>SUM(B7:G7)</f>
        <v>1410</v>
      </c>
      <c r="G53" s="21">
        <f>SUM(H53:J53)</f>
        <v>3583</v>
      </c>
      <c r="H53" s="21">
        <f>SUM(B8:G8)</f>
        <v>2893</v>
      </c>
      <c r="I53" s="21">
        <f>SUM(B9:G9)</f>
        <v>617</v>
      </c>
      <c r="J53" s="21">
        <f>SUM(B10:G10)</f>
        <v>73</v>
      </c>
      <c r="K53" s="21"/>
    </row>
    <row r="54" spans="1:11" ht="12.75">
      <c r="A54" t="s">
        <v>22</v>
      </c>
      <c r="C54" s="22">
        <f aca="true" t="shared" si="11" ref="C54:J54">C53/C52</f>
        <v>1.5386964081251855</v>
      </c>
      <c r="D54" s="22">
        <f t="shared" si="11"/>
        <v>1.4754455176166508</v>
      </c>
      <c r="E54" s="22">
        <f t="shared" si="11"/>
        <v>1.6702627457804071</v>
      </c>
      <c r="F54" s="22">
        <f t="shared" si="11"/>
        <v>1.5326086956521738</v>
      </c>
      <c r="G54" s="22">
        <f t="shared" si="11"/>
        <v>1.6198010849909583</v>
      </c>
      <c r="H54" s="22">
        <f t="shared" si="11"/>
        <v>1.5363781200212427</v>
      </c>
      <c r="I54" s="22">
        <f t="shared" si="11"/>
        <v>2.1725352112676055</v>
      </c>
      <c r="J54" s="22">
        <f t="shared" si="11"/>
        <v>1.6222222222222222</v>
      </c>
      <c r="K54" s="22"/>
    </row>
    <row r="56" spans="1:11" ht="18">
      <c r="A56" s="10" t="s">
        <v>25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 customHeight="1">
      <c r="A57" s="10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ht="12.75">
      <c r="H58" s="16" t="s">
        <v>10</v>
      </c>
    </row>
    <row r="59" spans="3:11" ht="12.75">
      <c r="C59" s="15" t="s">
        <v>14</v>
      </c>
      <c r="D59" s="15" t="s">
        <v>7</v>
      </c>
      <c r="E59" s="15" t="s">
        <v>8</v>
      </c>
      <c r="F59" s="15" t="s">
        <v>9</v>
      </c>
      <c r="G59" s="15" t="s">
        <v>13</v>
      </c>
      <c r="H59" s="15" t="s">
        <v>18</v>
      </c>
      <c r="I59" s="15" t="s">
        <v>11</v>
      </c>
      <c r="J59" s="15" t="s">
        <v>12</v>
      </c>
      <c r="K59" s="15"/>
    </row>
    <row r="60" ht="12.75">
      <c r="A60" s="5" t="s">
        <v>26</v>
      </c>
    </row>
    <row r="61" spans="1:11" ht="12.75">
      <c r="A61" t="s">
        <v>20</v>
      </c>
      <c r="C61" s="21">
        <f>SUM(B23:G23)</f>
        <v>23581</v>
      </c>
      <c r="D61" s="21">
        <f>SUM(B16:G16)</f>
        <v>14702</v>
      </c>
      <c r="E61" s="21">
        <f>SUM(B17:G17)</f>
        <v>5747</v>
      </c>
      <c r="F61" s="21">
        <f>SUM(B18:G18)</f>
        <v>920</v>
      </c>
      <c r="G61" s="21">
        <f>SUM(H61:J61)</f>
        <v>2212</v>
      </c>
      <c r="H61" s="21">
        <f>SUM(B19:G19)</f>
        <v>1883</v>
      </c>
      <c r="I61" s="21">
        <f>SUM(B20:G20)</f>
        <v>284</v>
      </c>
      <c r="J61" s="21">
        <f>SUM(B21:G21)</f>
        <v>45</v>
      </c>
      <c r="K61" s="21"/>
    </row>
    <row r="62" spans="1:11" ht="12.75">
      <c r="A62" t="s">
        <v>21</v>
      </c>
      <c r="C62" s="21">
        <f>SUM(B12:G12)</f>
        <v>36284</v>
      </c>
      <c r="D62" s="21">
        <f>SUM(B5:G5)</f>
        <v>21692</v>
      </c>
      <c r="E62" s="21">
        <f>SUM(B6:G6)</f>
        <v>9599</v>
      </c>
      <c r="F62" s="21">
        <f>SUM(B7:G7)</f>
        <v>1410</v>
      </c>
      <c r="G62" s="21">
        <f>SUM(H62:J62)</f>
        <v>3583</v>
      </c>
      <c r="H62" s="21">
        <f>SUM(B8:G8)</f>
        <v>2893</v>
      </c>
      <c r="I62" s="21">
        <f>SUM(B9:G9)</f>
        <v>617</v>
      </c>
      <c r="J62" s="21">
        <f>SUM(B10:G10)</f>
        <v>73</v>
      </c>
      <c r="K62" s="21"/>
    </row>
    <row r="63" spans="1:11" ht="12.75">
      <c r="A63" t="s">
        <v>22</v>
      </c>
      <c r="C63" s="22">
        <f aca="true" t="shared" si="12" ref="C63:J63">C62/C61</f>
        <v>1.5386964081251855</v>
      </c>
      <c r="D63" s="22">
        <f t="shared" si="12"/>
        <v>1.4754455176166508</v>
      </c>
      <c r="E63" s="22">
        <f t="shared" si="12"/>
        <v>1.6702627457804071</v>
      </c>
      <c r="F63" s="22">
        <f t="shared" si="12"/>
        <v>1.5326086956521738</v>
      </c>
      <c r="G63" s="22">
        <f t="shared" si="12"/>
        <v>1.6198010849909583</v>
      </c>
      <c r="H63" s="22">
        <f t="shared" si="12"/>
        <v>1.5363781200212427</v>
      </c>
      <c r="I63" s="22">
        <f t="shared" si="12"/>
        <v>2.1725352112676055</v>
      </c>
      <c r="J63" s="22">
        <f t="shared" si="12"/>
        <v>1.6222222222222222</v>
      </c>
      <c r="K63" s="22"/>
    </row>
    <row r="65" ht="12.75">
      <c r="A65" s="5" t="s">
        <v>4</v>
      </c>
    </row>
    <row r="66" spans="1:11" ht="12.75">
      <c r="A66" t="s">
        <v>20</v>
      </c>
      <c r="C66" s="21">
        <f>SUM(F23:G23)</f>
        <v>14333</v>
      </c>
      <c r="D66" s="21">
        <f>SUM(F16:G16)</f>
        <v>9425</v>
      </c>
      <c r="E66" s="21">
        <f>SUM(F17:G17)</f>
        <v>3122</v>
      </c>
      <c r="F66" s="21">
        <f>SUM(F18:G18)</f>
        <v>585</v>
      </c>
      <c r="G66" s="21">
        <f>SUM(H66:J66)</f>
        <v>1201</v>
      </c>
      <c r="H66" s="21">
        <f>SUM(F19:G19)</f>
        <v>1049</v>
      </c>
      <c r="I66" s="21">
        <f>SUM(F20:G20)</f>
        <v>128</v>
      </c>
      <c r="J66" s="21">
        <f>SUM(F21:G21)</f>
        <v>24</v>
      </c>
      <c r="K66" s="21"/>
    </row>
    <row r="67" spans="1:11" ht="12.75">
      <c r="A67" t="s">
        <v>21</v>
      </c>
      <c r="C67" s="21">
        <f>SUM(F12:G12)</f>
        <v>15387</v>
      </c>
      <c r="D67" s="21">
        <f>SUM(F5:G5)</f>
        <v>10269</v>
      </c>
      <c r="E67" s="21">
        <f>SUM(F6:G6)</f>
        <v>3256</v>
      </c>
      <c r="F67" s="21">
        <f>SUM(F7:G7)</f>
        <v>605</v>
      </c>
      <c r="G67" s="21">
        <f>SUM(H67:J67)</f>
        <v>1257</v>
      </c>
      <c r="H67" s="21">
        <f>SUM(F8:G8)</f>
        <v>1094</v>
      </c>
      <c r="I67" s="21">
        <f>SUM(F9:G9)</f>
        <v>138</v>
      </c>
      <c r="J67" s="21">
        <f>SUM(F10:G10)</f>
        <v>25</v>
      </c>
      <c r="K67" s="21"/>
    </row>
    <row r="68" spans="1:11" ht="12.75">
      <c r="A68" t="s">
        <v>22</v>
      </c>
      <c r="C68" s="22">
        <f aca="true" t="shared" si="13" ref="C68:J68">C67/C66</f>
        <v>1.0735365938742762</v>
      </c>
      <c r="D68" s="22">
        <f t="shared" si="13"/>
        <v>1.0895490716180372</v>
      </c>
      <c r="E68" s="22">
        <f t="shared" si="13"/>
        <v>1.042921204356182</v>
      </c>
      <c r="F68" s="22">
        <f t="shared" si="13"/>
        <v>1.0341880341880343</v>
      </c>
      <c r="G68" s="22">
        <f t="shared" si="13"/>
        <v>1.0466278101582014</v>
      </c>
      <c r="H68" s="22">
        <f t="shared" si="13"/>
        <v>1.0428979980934223</v>
      </c>
      <c r="I68" s="22">
        <f t="shared" si="13"/>
        <v>1.078125</v>
      </c>
      <c r="J68" s="22">
        <f t="shared" si="13"/>
        <v>1.0416666666666667</v>
      </c>
      <c r="K68" s="22"/>
    </row>
    <row r="70" ht="12.75">
      <c r="A70" s="5" t="s">
        <v>63</v>
      </c>
    </row>
    <row r="71" spans="1:11" ht="12.75">
      <c r="A71" t="s">
        <v>20</v>
      </c>
      <c r="C71" s="21">
        <f>B23</f>
        <v>5252</v>
      </c>
      <c r="D71" s="21">
        <f>B16</f>
        <v>2811</v>
      </c>
      <c r="E71" s="21">
        <f>B17</f>
        <v>1640</v>
      </c>
      <c r="F71" s="21">
        <f>B18</f>
        <v>209</v>
      </c>
      <c r="G71" s="21">
        <f>SUM(H71:J71)</f>
        <v>592</v>
      </c>
      <c r="H71" s="21">
        <f>B19</f>
        <v>458</v>
      </c>
      <c r="I71" s="21">
        <f>B20</f>
        <v>122</v>
      </c>
      <c r="J71" s="21">
        <f>B21</f>
        <v>12</v>
      </c>
      <c r="K71" s="21"/>
    </row>
    <row r="72" spans="1:11" ht="12.75">
      <c r="A72" t="s">
        <v>21</v>
      </c>
      <c r="C72" s="21">
        <f>B12</f>
        <v>16774</v>
      </c>
      <c r="D72" s="21">
        <f>B5</f>
        <v>8895</v>
      </c>
      <c r="E72" s="21">
        <f>B6</f>
        <v>5318</v>
      </c>
      <c r="F72" s="21">
        <f>B7</f>
        <v>672</v>
      </c>
      <c r="G72" s="21">
        <f>SUM(H72:J72)</f>
        <v>1889</v>
      </c>
      <c r="H72" s="21">
        <f>B8</f>
        <v>1411</v>
      </c>
      <c r="I72" s="21">
        <f>B9</f>
        <v>439</v>
      </c>
      <c r="J72" s="21">
        <f>B10</f>
        <v>39</v>
      </c>
      <c r="K72" s="21"/>
    </row>
    <row r="73" spans="1:11" ht="12.75">
      <c r="A73" t="s">
        <v>22</v>
      </c>
      <c r="C73" s="22">
        <f aca="true" t="shared" si="14" ref="C73:J73">C72/C71</f>
        <v>3.193830921553694</v>
      </c>
      <c r="D73" s="22">
        <f t="shared" si="14"/>
        <v>3.1643543223052295</v>
      </c>
      <c r="E73" s="22">
        <f t="shared" si="14"/>
        <v>3.2426829268292683</v>
      </c>
      <c r="F73" s="22">
        <f t="shared" si="14"/>
        <v>3.215311004784689</v>
      </c>
      <c r="G73" s="22">
        <f t="shared" si="14"/>
        <v>3.1908783783783785</v>
      </c>
      <c r="H73" s="22">
        <f t="shared" si="14"/>
        <v>3.0807860262008733</v>
      </c>
      <c r="I73" s="22">
        <f t="shared" si="14"/>
        <v>3.598360655737705</v>
      </c>
      <c r="J73" s="22">
        <f t="shared" si="14"/>
        <v>3.25</v>
      </c>
      <c r="K73" s="22"/>
    </row>
    <row r="75" ht="12.75">
      <c r="A75" s="5" t="s">
        <v>62</v>
      </c>
    </row>
    <row r="76" spans="1:11" ht="12.75">
      <c r="A76" t="s">
        <v>20</v>
      </c>
      <c r="C76" s="21">
        <f>C23</f>
        <v>21</v>
      </c>
      <c r="D76" s="21">
        <f>C16</f>
        <v>10</v>
      </c>
      <c r="E76" s="21">
        <f>C17</f>
        <v>6</v>
      </c>
      <c r="F76" s="21">
        <f>C18</f>
        <v>1</v>
      </c>
      <c r="G76" s="21">
        <f>SUM(H76:J76)</f>
        <v>4</v>
      </c>
      <c r="H76" s="21">
        <f>C19</f>
        <v>2</v>
      </c>
      <c r="I76" s="21">
        <f>C20</f>
        <v>2</v>
      </c>
      <c r="J76" s="21">
        <f>C21</f>
        <v>0</v>
      </c>
      <c r="K76" s="21"/>
    </row>
    <row r="77" spans="1:11" ht="12.75">
      <c r="A77" t="s">
        <v>21</v>
      </c>
      <c r="C77" s="21">
        <f>C12</f>
        <v>83</v>
      </c>
      <c r="D77" s="21">
        <f>C5</f>
        <v>33</v>
      </c>
      <c r="E77" s="21">
        <f>C6</f>
        <v>27</v>
      </c>
      <c r="F77" s="21">
        <f>C7</f>
        <v>7</v>
      </c>
      <c r="G77" s="21">
        <f>SUM(H77:J77)</f>
        <v>16</v>
      </c>
      <c r="H77" s="21">
        <f>C8</f>
        <v>8</v>
      </c>
      <c r="I77" s="21">
        <f>C9</f>
        <v>8</v>
      </c>
      <c r="J77" s="21">
        <f>C10</f>
        <v>0</v>
      </c>
      <c r="K77" s="21"/>
    </row>
    <row r="78" spans="1:11" ht="12.75">
      <c r="A78" t="s">
        <v>22</v>
      </c>
      <c r="C78" s="22">
        <f aca="true" t="shared" si="15" ref="C78:J78">C77/C76</f>
        <v>3.9523809523809526</v>
      </c>
      <c r="D78" s="22">
        <f t="shared" si="15"/>
        <v>3.3</v>
      </c>
      <c r="E78" s="22">
        <f t="shared" si="15"/>
        <v>4.5</v>
      </c>
      <c r="F78" s="22">
        <f t="shared" si="15"/>
        <v>7</v>
      </c>
      <c r="G78" s="22">
        <f t="shared" si="15"/>
        <v>4</v>
      </c>
      <c r="H78" s="22">
        <f t="shared" si="15"/>
        <v>4</v>
      </c>
      <c r="I78" s="22">
        <f t="shared" si="15"/>
        <v>4</v>
      </c>
      <c r="J78" s="22" t="e">
        <f t="shared" si="15"/>
        <v>#DIV/0!</v>
      </c>
      <c r="K78" s="22"/>
    </row>
    <row r="80" ht="12.75">
      <c r="A80" s="5" t="s">
        <v>2</v>
      </c>
    </row>
    <row r="81" spans="1:11" ht="12.75">
      <c r="A81" t="s">
        <v>20</v>
      </c>
      <c r="C81" s="21">
        <f>E23</f>
        <v>3975</v>
      </c>
      <c r="D81" s="21">
        <f>E16</f>
        <v>2456</v>
      </c>
      <c r="E81" s="21">
        <f>E17</f>
        <v>979</v>
      </c>
      <c r="F81" s="21">
        <f>E18</f>
        <v>125</v>
      </c>
      <c r="G81" s="21">
        <f>SUM(H81:J81)</f>
        <v>415</v>
      </c>
      <c r="H81" s="21">
        <f>E19</f>
        <v>374</v>
      </c>
      <c r="I81" s="21">
        <f>E20</f>
        <v>32</v>
      </c>
      <c r="J81" s="21">
        <f>E21</f>
        <v>9</v>
      </c>
      <c r="K81" s="21"/>
    </row>
    <row r="82" spans="1:11" ht="12.75">
      <c r="A82" t="s">
        <v>21</v>
      </c>
      <c r="C82" s="21">
        <f>E12</f>
        <v>4040</v>
      </c>
      <c r="D82" s="21">
        <f>E5</f>
        <v>2495</v>
      </c>
      <c r="E82" s="21">
        <f>E6</f>
        <v>998</v>
      </c>
      <c r="F82" s="21">
        <f>E7</f>
        <v>126</v>
      </c>
      <c r="G82" s="21">
        <f>SUM(H82:J82)</f>
        <v>421</v>
      </c>
      <c r="H82" s="21">
        <f>E8</f>
        <v>380</v>
      </c>
      <c r="I82" s="21">
        <f>E9</f>
        <v>32</v>
      </c>
      <c r="J82" s="21">
        <f>E10</f>
        <v>9</v>
      </c>
      <c r="K82" s="21"/>
    </row>
    <row r="83" spans="1:11" ht="12.75">
      <c r="A83" t="s">
        <v>22</v>
      </c>
      <c r="C83" s="22">
        <f aca="true" t="shared" si="16" ref="C83:J83">C82/C81</f>
        <v>1.0163522012578616</v>
      </c>
      <c r="D83" s="22">
        <f t="shared" si="16"/>
        <v>1.0158794788273615</v>
      </c>
      <c r="E83" s="22">
        <f t="shared" si="16"/>
        <v>1.0194075587334015</v>
      </c>
      <c r="F83" s="22">
        <f t="shared" si="16"/>
        <v>1.008</v>
      </c>
      <c r="G83" s="22">
        <f t="shared" si="16"/>
        <v>1.0144578313253012</v>
      </c>
      <c r="H83" s="22">
        <f t="shared" si="16"/>
        <v>1.0160427807486632</v>
      </c>
      <c r="I83" s="22">
        <f t="shared" si="16"/>
        <v>1</v>
      </c>
      <c r="J83" s="22">
        <f t="shared" si="16"/>
        <v>1</v>
      </c>
      <c r="K83" s="8"/>
    </row>
    <row r="85" ht="12.75">
      <c r="A85" s="18" t="s">
        <v>61</v>
      </c>
    </row>
    <row r="86" spans="1:10" ht="12.75">
      <c r="A86" t="s">
        <v>20</v>
      </c>
      <c r="C86" s="21">
        <f>D23</f>
        <v>0</v>
      </c>
      <c r="D86" s="21">
        <f>D16</f>
        <v>0</v>
      </c>
      <c r="E86" s="21">
        <f>D17</f>
        <v>0</v>
      </c>
      <c r="F86" s="21">
        <f>D18</f>
        <v>0</v>
      </c>
      <c r="G86" s="21">
        <f>SUM(H86:J86)</f>
        <v>0</v>
      </c>
      <c r="H86" s="21">
        <f>D19</f>
        <v>0</v>
      </c>
      <c r="I86" s="21">
        <f>D20</f>
        <v>0</v>
      </c>
      <c r="J86" s="21">
        <f>D21</f>
        <v>0</v>
      </c>
    </row>
    <row r="87" spans="1:10" ht="12.75">
      <c r="A87" t="s">
        <v>21</v>
      </c>
      <c r="C87" s="21">
        <f>D12</f>
        <v>0</v>
      </c>
      <c r="D87" s="21">
        <f>D5</f>
        <v>0</v>
      </c>
      <c r="E87" s="21">
        <f>D6</f>
        <v>0</v>
      </c>
      <c r="F87" s="21">
        <f>D7</f>
        <v>0</v>
      </c>
      <c r="G87" s="21">
        <f>SUM(H87:J87)</f>
        <v>0</v>
      </c>
      <c r="H87" s="21">
        <f>D8</f>
        <v>0</v>
      </c>
      <c r="I87" s="21">
        <f>D9</f>
        <v>0</v>
      </c>
      <c r="J87" s="21">
        <f>D10</f>
        <v>0</v>
      </c>
    </row>
    <row r="88" spans="1:10" ht="12.75">
      <c r="A88" t="s">
        <v>22</v>
      </c>
      <c r="C88" s="22" t="e">
        <f aca="true" t="shared" si="17" ref="C88:J88">C87/C86</f>
        <v>#DIV/0!</v>
      </c>
      <c r="D88" s="22" t="e">
        <f t="shared" si="17"/>
        <v>#DIV/0!</v>
      </c>
      <c r="E88" s="22" t="e">
        <f t="shared" si="17"/>
        <v>#DIV/0!</v>
      </c>
      <c r="F88" s="22" t="e">
        <f t="shared" si="17"/>
        <v>#DIV/0!</v>
      </c>
      <c r="G88" s="22" t="e">
        <f t="shared" si="17"/>
        <v>#DIV/0!</v>
      </c>
      <c r="H88" s="22" t="e">
        <f t="shared" si="17"/>
        <v>#DIV/0!</v>
      </c>
      <c r="I88" s="22" t="e">
        <f t="shared" si="17"/>
        <v>#DIV/0!</v>
      </c>
      <c r="J88" s="22" t="e">
        <f t="shared" si="17"/>
        <v>#DIV/0!</v>
      </c>
    </row>
    <row r="90" spans="1:9" ht="18">
      <c r="A90" s="13" t="s">
        <v>27</v>
      </c>
      <c r="B90" s="9"/>
      <c r="C90" s="9"/>
      <c r="D90" s="9"/>
      <c r="E90" s="9"/>
      <c r="F90" s="9"/>
      <c r="G90" s="9"/>
      <c r="H90" s="9"/>
      <c r="I90" s="9"/>
    </row>
    <row r="91" spans="1:9" ht="12.75" customHeight="1">
      <c r="A91" s="13"/>
      <c r="B91" s="9"/>
      <c r="C91" s="9"/>
      <c r="D91" s="9"/>
      <c r="E91" s="9"/>
      <c r="F91" s="9"/>
      <c r="G91" s="9"/>
      <c r="H91" s="9"/>
      <c r="I91" s="9"/>
    </row>
    <row r="92" spans="6:8" ht="12.75">
      <c r="F92" s="5" t="s">
        <v>28</v>
      </c>
      <c r="H92" s="5" t="s">
        <v>28</v>
      </c>
    </row>
    <row r="93" spans="1:8" ht="12.75">
      <c r="A93" s="11"/>
      <c r="C93" s="6" t="s">
        <v>29</v>
      </c>
      <c r="D93" s="6"/>
      <c r="E93" s="6" t="s">
        <v>30</v>
      </c>
      <c r="F93" s="12" t="s">
        <v>31</v>
      </c>
      <c r="G93" s="6" t="s">
        <v>21</v>
      </c>
      <c r="H93" s="6" t="s">
        <v>32</v>
      </c>
    </row>
    <row r="94" spans="1:8" ht="12.75">
      <c r="A94" s="5" t="s">
        <v>33</v>
      </c>
      <c r="C94" s="21">
        <f>SUM(C95:C96)</f>
        <v>41201595</v>
      </c>
      <c r="D94" s="21"/>
      <c r="E94" s="21">
        <f>SUM(E95:E96)</f>
        <v>96073</v>
      </c>
      <c r="F94" s="22">
        <f>C94/E94</f>
        <v>428.8571711094688</v>
      </c>
      <c r="G94" s="21">
        <f>SUM(G95:G96)</f>
        <v>188933</v>
      </c>
      <c r="H94" s="22">
        <f>C94/G94</f>
        <v>218.07516421165175</v>
      </c>
    </row>
    <row r="95" spans="1:8" ht="12.75">
      <c r="A95" t="s">
        <v>23</v>
      </c>
      <c r="C95" s="21">
        <f>H34</f>
        <v>33102237</v>
      </c>
      <c r="D95" s="21"/>
      <c r="E95" s="21">
        <f>H23</f>
        <v>72492</v>
      </c>
      <c r="F95" s="22">
        <f>C95/E95</f>
        <v>456.632966396292</v>
      </c>
      <c r="G95" s="21">
        <f>H12</f>
        <v>152649</v>
      </c>
      <c r="H95" s="22">
        <f>C95/G95</f>
        <v>216.85197413674507</v>
      </c>
    </row>
    <row r="96" spans="1:8" ht="12.75">
      <c r="A96" t="s">
        <v>34</v>
      </c>
      <c r="C96" s="21">
        <f>SUM(B34:G34)</f>
        <v>8099358</v>
      </c>
      <c r="D96" s="21"/>
      <c r="E96" s="21">
        <f>SUM(B23:G23)</f>
        <v>23581</v>
      </c>
      <c r="F96" s="22">
        <f>C96/E96</f>
        <v>343.4696577753276</v>
      </c>
      <c r="G96" s="21">
        <f>SUM(B12:G12)</f>
        <v>36284</v>
      </c>
      <c r="H96" s="22">
        <f>C96/G96</f>
        <v>223.22119942674456</v>
      </c>
    </row>
    <row r="97" spans="6:8" ht="12.75">
      <c r="F97" s="8"/>
      <c r="H97" s="8"/>
    </row>
    <row r="98" spans="1:8" ht="12.75">
      <c r="A98" s="5" t="s">
        <v>7</v>
      </c>
      <c r="C98" s="21">
        <f>SUM(C99:C100)</f>
        <v>23506351</v>
      </c>
      <c r="D98" s="21"/>
      <c r="E98" s="21">
        <f>SUM(E99:E100)</f>
        <v>54487</v>
      </c>
      <c r="F98" s="22">
        <f>C98/E98</f>
        <v>431.41209829867677</v>
      </c>
      <c r="G98" s="21">
        <f>SUM(G99:G100)</f>
        <v>108681</v>
      </c>
      <c r="H98" s="22">
        <f>C98/G98</f>
        <v>216.2875847664265</v>
      </c>
    </row>
    <row r="99" spans="1:8" ht="12.75">
      <c r="A99" t="s">
        <v>23</v>
      </c>
      <c r="C99" s="21">
        <f>H27</f>
        <v>18664098</v>
      </c>
      <c r="D99" s="21"/>
      <c r="E99" s="21">
        <f>H16</f>
        <v>39785</v>
      </c>
      <c r="F99" s="22">
        <f>C99/E99</f>
        <v>469.1239914540656</v>
      </c>
      <c r="G99" s="21">
        <f>H5</f>
        <v>86989</v>
      </c>
      <c r="H99" s="22">
        <f>C99/G99</f>
        <v>214.55698996424834</v>
      </c>
    </row>
    <row r="100" spans="1:8" ht="12.75">
      <c r="A100" t="s">
        <v>34</v>
      </c>
      <c r="C100" s="21">
        <f>SUM(B27:G27)</f>
        <v>4842253</v>
      </c>
      <c r="D100" s="21"/>
      <c r="E100" s="21">
        <f>SUM(B16:G16)</f>
        <v>14702</v>
      </c>
      <c r="F100" s="22">
        <f>C100/E100</f>
        <v>329.36015508094135</v>
      </c>
      <c r="G100" s="21">
        <f>SUM(B5:G5)</f>
        <v>21692</v>
      </c>
      <c r="H100" s="22">
        <f>C100/G100</f>
        <v>223.2275954268855</v>
      </c>
    </row>
    <row r="101" spans="6:8" ht="12.75">
      <c r="F101" s="8"/>
      <c r="H101" s="8"/>
    </row>
    <row r="102" spans="1:8" ht="12.75">
      <c r="A102" s="5" t="s">
        <v>8</v>
      </c>
      <c r="C102" s="21">
        <f>SUM(C103:C104)</f>
        <v>10390752</v>
      </c>
      <c r="D102" s="21"/>
      <c r="E102" s="21">
        <f>SUM(E103:E104)</f>
        <v>24251</v>
      </c>
      <c r="F102" s="22">
        <f>C102/E102</f>
        <v>428.4669498165024</v>
      </c>
      <c r="G102" s="21">
        <f>SUM(G103:G104)</f>
        <v>46768</v>
      </c>
      <c r="H102" s="22">
        <f>C102/G102</f>
        <v>222.1765309613411</v>
      </c>
    </row>
    <row r="103" spans="1:8" ht="12.75">
      <c r="A103" t="s">
        <v>23</v>
      </c>
      <c r="C103" s="21">
        <f>H28</f>
        <v>8257839</v>
      </c>
      <c r="D103" s="21"/>
      <c r="E103" s="21">
        <f>H17</f>
        <v>18504</v>
      </c>
      <c r="F103" s="22">
        <f>C103/E103</f>
        <v>446.2731841763943</v>
      </c>
      <c r="G103" s="21">
        <f>H6</f>
        <v>37169</v>
      </c>
      <c r="H103" s="22">
        <f>C103/G103</f>
        <v>222.17006107239905</v>
      </c>
    </row>
    <row r="104" spans="1:8" ht="12.75">
      <c r="A104" t="s">
        <v>34</v>
      </c>
      <c r="C104" s="21">
        <f>SUM(B28:G28)</f>
        <v>2132913</v>
      </c>
      <c r="D104" s="21"/>
      <c r="E104" s="21">
        <f>SUM(B17:G17)</f>
        <v>5747</v>
      </c>
      <c r="F104" s="22">
        <f>C104/E104</f>
        <v>371.13502697059334</v>
      </c>
      <c r="G104" s="21">
        <f>SUM(B6:G6)</f>
        <v>9599</v>
      </c>
      <c r="H104" s="22">
        <f>C104/G104</f>
        <v>222.20158349828108</v>
      </c>
    </row>
    <row r="105" spans="6:8" ht="12.75">
      <c r="F105" s="8"/>
      <c r="H105" s="8"/>
    </row>
    <row r="106" spans="1:8" ht="12.75">
      <c r="A106" s="5" t="s">
        <v>9</v>
      </c>
      <c r="C106" s="21">
        <f>SUM(C107:C108)</f>
        <v>2149650</v>
      </c>
      <c r="D106" s="21"/>
      <c r="E106" s="21">
        <f>SUM(E107:E108)</f>
        <v>5259</v>
      </c>
      <c r="F106" s="22">
        <f>C106/E106</f>
        <v>408.7564175698802</v>
      </c>
      <c r="G106" s="21">
        <f>SUM(G107:G108)</f>
        <v>10031</v>
      </c>
      <c r="H106" s="22">
        <f>C106/G106</f>
        <v>214.3006679294188</v>
      </c>
    </row>
    <row r="107" spans="1:8" ht="12.75">
      <c r="A107" t="s">
        <v>23</v>
      </c>
      <c r="C107" s="21">
        <f>H29</f>
        <v>1840993</v>
      </c>
      <c r="D107" s="21"/>
      <c r="E107" s="21">
        <f>H18</f>
        <v>4339</v>
      </c>
      <c r="F107" s="22">
        <f>C107/E107</f>
        <v>424.28969808711685</v>
      </c>
      <c r="G107" s="21">
        <f>H7</f>
        <v>8621</v>
      </c>
      <c r="H107" s="22">
        <f>C107/G107</f>
        <v>213.54750028998956</v>
      </c>
    </row>
    <row r="108" spans="1:8" ht="12.75">
      <c r="A108" t="s">
        <v>34</v>
      </c>
      <c r="C108" s="21">
        <f>SUM(B29:G29)</f>
        <v>308657</v>
      </c>
      <c r="D108" s="21"/>
      <c r="E108" s="21">
        <f>SUM(B18:G18)</f>
        <v>920</v>
      </c>
      <c r="F108" s="22">
        <f>C108/E108</f>
        <v>335.4967391304348</v>
      </c>
      <c r="G108" s="21">
        <f>SUM(B7:G7)</f>
        <v>1410</v>
      </c>
      <c r="H108" s="22">
        <f>C108/G108</f>
        <v>218.90567375886525</v>
      </c>
    </row>
    <row r="109" spans="6:8" ht="12.75">
      <c r="F109" s="8"/>
      <c r="H109" s="8"/>
    </row>
    <row r="110" spans="1:8" ht="12.75">
      <c r="A110" s="5" t="s">
        <v>13</v>
      </c>
      <c r="C110" s="21">
        <f>SUM(C111:C112)</f>
        <v>5154842</v>
      </c>
      <c r="D110" s="21"/>
      <c r="E110" s="21">
        <f>SUM(E111:E112)</f>
        <v>12076</v>
      </c>
      <c r="F110" s="22">
        <f>C110/E110</f>
        <v>426.8666777078503</v>
      </c>
      <c r="G110" s="21">
        <f>SUM(G111:G112)</f>
        <v>23453</v>
      </c>
      <c r="H110" s="22">
        <f>C110/G110</f>
        <v>219.7945678591225</v>
      </c>
    </row>
    <row r="111" spans="1:8" ht="12.75">
      <c r="A111" s="11" t="s">
        <v>23</v>
      </c>
      <c r="C111" s="21">
        <f>H33</f>
        <v>4339307</v>
      </c>
      <c r="D111" s="21"/>
      <c r="E111" s="21">
        <f>H22</f>
        <v>9864</v>
      </c>
      <c r="F111" s="22">
        <f>C111/E111</f>
        <v>439.9135239253852</v>
      </c>
      <c r="G111" s="21">
        <f>H11</f>
        <v>19870</v>
      </c>
      <c r="H111" s="22">
        <f>C111/G111</f>
        <v>218.38485153497734</v>
      </c>
    </row>
    <row r="112" spans="1:8" ht="12.75">
      <c r="A112" s="11" t="s">
        <v>34</v>
      </c>
      <c r="C112" s="21">
        <f>SUM(B33:G33)</f>
        <v>815535</v>
      </c>
      <c r="D112" s="21"/>
      <c r="E112" s="21">
        <f>SUM(B22:G22)</f>
        <v>2212</v>
      </c>
      <c r="F112" s="22">
        <f>C112/E112</f>
        <v>368.6867088607595</v>
      </c>
      <c r="G112" s="21">
        <f>SUM(B11:G11)</f>
        <v>3583</v>
      </c>
      <c r="H112" s="22">
        <f>C112/G112</f>
        <v>227.61233603125874</v>
      </c>
    </row>
    <row r="113" spans="1:8" ht="12.75">
      <c r="A113" s="11"/>
      <c r="F113" s="8"/>
      <c r="H113" s="8"/>
    </row>
    <row r="114" spans="1:8" ht="12.75">
      <c r="A114" t="s">
        <v>35</v>
      </c>
      <c r="C114" s="21">
        <f>SUM(C115:C116)</f>
        <v>4522014</v>
      </c>
      <c r="D114" s="21"/>
      <c r="E114" s="21">
        <f>SUM(E115:E116)</f>
        <v>10761</v>
      </c>
      <c r="F114" s="22">
        <f>C114/E114</f>
        <v>420.2224700306663</v>
      </c>
      <c r="G114" s="21">
        <f>SUM(G115:G116)</f>
        <v>20546</v>
      </c>
      <c r="H114" s="22">
        <f>C114/G114</f>
        <v>220.09218339336124</v>
      </c>
    </row>
    <row r="115" spans="1:8" ht="12.75">
      <c r="A115" t="s">
        <v>23</v>
      </c>
      <c r="C115" s="21">
        <f>H30</f>
        <v>3860329</v>
      </c>
      <c r="D115" s="21"/>
      <c r="E115" s="21">
        <f>H19</f>
        <v>8878</v>
      </c>
      <c r="F115" s="22">
        <f>C115/E115</f>
        <v>434.8196665915747</v>
      </c>
      <c r="G115" s="21">
        <f>H8</f>
        <v>17653</v>
      </c>
      <c r="H115" s="22">
        <f>C115/G115</f>
        <v>218.6783549538322</v>
      </c>
    </row>
    <row r="116" spans="1:8" ht="12.75">
      <c r="A116" t="s">
        <v>34</v>
      </c>
      <c r="C116" s="21">
        <f>SUM(B30:G30)</f>
        <v>661685</v>
      </c>
      <c r="D116" s="21"/>
      <c r="E116" s="21">
        <f>SUM(B19:G19)</f>
        <v>1883</v>
      </c>
      <c r="F116" s="22">
        <f>C116/E116</f>
        <v>351.3993627190653</v>
      </c>
      <c r="G116" s="21">
        <f>SUM(B8:G8)</f>
        <v>2893</v>
      </c>
      <c r="H116" s="22">
        <f>C116/G116</f>
        <v>228.71932250259246</v>
      </c>
    </row>
    <row r="117" spans="6:8" ht="12.75">
      <c r="F117" s="8"/>
      <c r="H117" s="8"/>
    </row>
    <row r="118" spans="1:8" ht="12.75">
      <c r="A118" t="s">
        <v>11</v>
      </c>
      <c r="C118" s="21">
        <f>SUM(C119:C120)</f>
        <v>556801</v>
      </c>
      <c r="D118" s="21"/>
      <c r="E118" s="21">
        <f>SUM(E119:E120)</f>
        <v>1144</v>
      </c>
      <c r="F118" s="22">
        <f>C118/E118</f>
        <v>486.71416083916085</v>
      </c>
      <c r="G118" s="21">
        <f>SUM(G119:G120)</f>
        <v>2564</v>
      </c>
      <c r="H118" s="22">
        <f>C118/G118</f>
        <v>217.1610764430577</v>
      </c>
    </row>
    <row r="119" spans="1:8" ht="12.75">
      <c r="A119" t="s">
        <v>23</v>
      </c>
      <c r="C119" s="21">
        <f>H31</f>
        <v>420296</v>
      </c>
      <c r="D119" s="21"/>
      <c r="E119" s="21">
        <f>H20</f>
        <v>860</v>
      </c>
      <c r="F119" s="22">
        <f>C119/E119</f>
        <v>488.71627906976744</v>
      </c>
      <c r="G119" s="21">
        <f>H9</f>
        <v>1947</v>
      </c>
      <c r="H119" s="22">
        <f>C119/G119</f>
        <v>215.86851566512584</v>
      </c>
    </row>
    <row r="120" spans="1:8" ht="12.75">
      <c r="A120" t="s">
        <v>34</v>
      </c>
      <c r="C120" s="21">
        <f>SUM(B31:G31)</f>
        <v>136505</v>
      </c>
      <c r="D120" s="21"/>
      <c r="E120" s="21">
        <f>SUM(B20:G20)</f>
        <v>284</v>
      </c>
      <c r="F120" s="22">
        <f>C120/E120</f>
        <v>480.65140845070425</v>
      </c>
      <c r="G120" s="21">
        <f>SUM(B9:G9)</f>
        <v>617</v>
      </c>
      <c r="H120" s="22">
        <f>C120/G120</f>
        <v>221.23987034035656</v>
      </c>
    </row>
    <row r="121" spans="6:8" ht="12.75">
      <c r="F121" s="8"/>
      <c r="H121" s="8"/>
    </row>
    <row r="122" spans="1:8" ht="12.75">
      <c r="A122" t="s">
        <v>12</v>
      </c>
      <c r="C122" s="21">
        <f>SUM(C123:C124)</f>
        <v>76027</v>
      </c>
      <c r="D122" s="21"/>
      <c r="E122" s="21">
        <f>SUM(E123:E124)</f>
        <v>171</v>
      </c>
      <c r="F122" s="22">
        <f>C122/E122</f>
        <v>444.60233918128654</v>
      </c>
      <c r="G122" s="21">
        <f>SUM(G123:G124)</f>
        <v>343</v>
      </c>
      <c r="H122" s="22">
        <f>C122/G122</f>
        <v>221.6530612244898</v>
      </c>
    </row>
    <row r="123" spans="1:8" ht="12.75">
      <c r="A123" t="s">
        <v>23</v>
      </c>
      <c r="C123" s="21">
        <f>H32</f>
        <v>58682</v>
      </c>
      <c r="D123" s="21"/>
      <c r="E123" s="21">
        <f>H21</f>
        <v>126</v>
      </c>
      <c r="F123" s="22">
        <f>C123/E123</f>
        <v>465.73015873015873</v>
      </c>
      <c r="G123" s="21">
        <f>H10</f>
        <v>270</v>
      </c>
      <c r="H123" s="22">
        <f>C123/G123</f>
        <v>217.34074074074073</v>
      </c>
    </row>
    <row r="124" spans="1:8" ht="12.75">
      <c r="A124" t="s">
        <v>34</v>
      </c>
      <c r="C124" s="21">
        <f>SUM(B32:G32)</f>
        <v>17345</v>
      </c>
      <c r="D124" s="21"/>
      <c r="E124" s="21">
        <f>SUM(B21:G21)</f>
        <v>45</v>
      </c>
      <c r="F124" s="22">
        <f>C124/E124</f>
        <v>385.44444444444446</v>
      </c>
      <c r="G124" s="21">
        <f>SUM(B10:G10)</f>
        <v>73</v>
      </c>
      <c r="H124" s="22">
        <f>C124/G124</f>
        <v>237.6027397260274</v>
      </c>
    </row>
    <row r="126" spans="1:11" ht="18">
      <c r="A126" s="13" t="s">
        <v>36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3:9" ht="12.75">
      <c r="C128" s="16" t="s">
        <v>37</v>
      </c>
      <c r="D128" s="16"/>
      <c r="I128" s="16" t="s">
        <v>38</v>
      </c>
    </row>
    <row r="129" spans="3:11" ht="12.75">
      <c r="C129" s="15" t="s">
        <v>39</v>
      </c>
      <c r="D129" s="15"/>
      <c r="E129" s="15" t="s">
        <v>7</v>
      </c>
      <c r="F129" s="15" t="s">
        <v>8</v>
      </c>
      <c r="G129" s="15" t="s">
        <v>9</v>
      </c>
      <c r="H129" s="15" t="s">
        <v>13</v>
      </c>
      <c r="I129" s="15" t="s">
        <v>40</v>
      </c>
      <c r="J129" s="15" t="s">
        <v>41</v>
      </c>
      <c r="K129" s="15" t="s">
        <v>42</v>
      </c>
    </row>
    <row r="130" spans="1:11" ht="12.75">
      <c r="A130" s="11" t="s">
        <v>43</v>
      </c>
      <c r="C130" s="21">
        <f aca="true" t="shared" si="18" ref="C130:C135">SUM(E130:I130)</f>
        <v>8761043</v>
      </c>
      <c r="D130" s="21"/>
      <c r="E130" s="21">
        <f aca="true" t="shared" si="19" ref="E130:K130">SUM(E131:E134)</f>
        <v>4842253</v>
      </c>
      <c r="F130" s="21">
        <f t="shared" si="19"/>
        <v>2132913</v>
      </c>
      <c r="G130" s="21">
        <f t="shared" si="19"/>
        <v>308657</v>
      </c>
      <c r="H130" s="21">
        <f t="shared" si="19"/>
        <v>815535</v>
      </c>
      <c r="I130" s="21">
        <f t="shared" si="19"/>
        <v>661685</v>
      </c>
      <c r="J130" s="21">
        <f t="shared" si="19"/>
        <v>136505</v>
      </c>
      <c r="K130" s="21">
        <f t="shared" si="19"/>
        <v>17345</v>
      </c>
    </row>
    <row r="131" spans="1:11" ht="12.75">
      <c r="A131" t="s">
        <v>4</v>
      </c>
      <c r="C131" s="21">
        <f t="shared" si="18"/>
        <v>3418958</v>
      </c>
      <c r="D131" s="21"/>
      <c r="E131" s="21">
        <f>SUM(F27:G27)</f>
        <v>2139970</v>
      </c>
      <c r="F131" s="21">
        <f>SUM(F28:G28)</f>
        <v>660407</v>
      </c>
      <c r="G131" s="21">
        <f>SUM(F29:G29)</f>
        <v>121962</v>
      </c>
      <c r="H131" s="21">
        <f>SUM(I131:K131)</f>
        <v>264698</v>
      </c>
      <c r="I131" s="21">
        <f>SUM(F30:G30)</f>
        <v>231921</v>
      </c>
      <c r="J131" s="21">
        <f>SUM(F31:G31)</f>
        <v>27513</v>
      </c>
      <c r="K131" s="21">
        <f>SUM(F32:G32)</f>
        <v>5264</v>
      </c>
    </row>
    <row r="132" spans="1:11" ht="12.75">
      <c r="A132" t="s">
        <v>63</v>
      </c>
      <c r="C132" s="21">
        <f t="shared" si="18"/>
        <v>4004319</v>
      </c>
      <c r="D132" s="21"/>
      <c r="E132" s="21">
        <f>B27</f>
        <v>1948923</v>
      </c>
      <c r="F132" s="21">
        <f>B28</f>
        <v>1169703</v>
      </c>
      <c r="G132" s="21">
        <f>B29</f>
        <v>147667</v>
      </c>
      <c r="H132" s="21">
        <f>SUM(I132:K132)</f>
        <v>422787</v>
      </c>
      <c r="I132" s="21">
        <f>B30</f>
        <v>315239</v>
      </c>
      <c r="J132" s="21">
        <f>B31</f>
        <v>98054</v>
      </c>
      <c r="K132" s="21">
        <f>B32</f>
        <v>9494</v>
      </c>
    </row>
    <row r="133" spans="1:11" ht="12.75">
      <c r="A133" t="s">
        <v>62</v>
      </c>
      <c r="C133" s="21">
        <f t="shared" si="18"/>
        <v>20799</v>
      </c>
      <c r="D133" s="21"/>
      <c r="E133" s="21">
        <f>C27</f>
        <v>7577</v>
      </c>
      <c r="F133" s="21">
        <f>C28</f>
        <v>6301</v>
      </c>
      <c r="G133" s="21">
        <f>C29</f>
        <v>1678</v>
      </c>
      <c r="H133" s="21">
        <f>SUM(I133:K133)</f>
        <v>3408</v>
      </c>
      <c r="I133" s="21">
        <f>C30</f>
        <v>1835</v>
      </c>
      <c r="J133" s="21">
        <f>C31</f>
        <v>1573</v>
      </c>
      <c r="K133" s="21">
        <f>C32</f>
        <v>0</v>
      </c>
    </row>
    <row r="134" spans="1:11" ht="12.75">
      <c r="A134" t="s">
        <v>2</v>
      </c>
      <c r="C134" s="21">
        <f t="shared" si="18"/>
        <v>1316967</v>
      </c>
      <c r="D134" s="21"/>
      <c r="E134" s="21">
        <f>E27</f>
        <v>745783</v>
      </c>
      <c r="F134" s="21">
        <f>E28</f>
        <v>296502</v>
      </c>
      <c r="G134" s="21">
        <f>E29</f>
        <v>37350</v>
      </c>
      <c r="H134" s="21">
        <f>SUM(I134:K134)</f>
        <v>124642</v>
      </c>
      <c r="I134" s="21">
        <f>E30</f>
        <v>112690</v>
      </c>
      <c r="J134" s="21">
        <f>E31</f>
        <v>9365</v>
      </c>
      <c r="K134" s="21">
        <f>E32</f>
        <v>2587</v>
      </c>
    </row>
    <row r="135" spans="1:11" ht="12.75">
      <c r="A135" t="s">
        <v>61</v>
      </c>
      <c r="C135" s="21">
        <f t="shared" si="18"/>
        <v>0</v>
      </c>
      <c r="D135" s="21"/>
      <c r="E135" s="21">
        <f>D27</f>
        <v>0</v>
      </c>
      <c r="F135" s="21">
        <f>D28</f>
        <v>0</v>
      </c>
      <c r="G135" s="21">
        <f>D29</f>
        <v>0</v>
      </c>
      <c r="H135" s="21">
        <f>SUM(I135:K135)</f>
        <v>0</v>
      </c>
      <c r="I135" s="21">
        <f>D30</f>
        <v>0</v>
      </c>
      <c r="J135" s="21">
        <f>D31</f>
        <v>0</v>
      </c>
      <c r="K135" s="21">
        <f>D32</f>
        <v>0</v>
      </c>
    </row>
    <row r="137" spans="1:11" ht="18">
      <c r="A137" s="13" t="s">
        <v>44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2:7" ht="12.75">
      <c r="B139" s="5" t="s">
        <v>6</v>
      </c>
      <c r="E139" s="5" t="s">
        <v>28</v>
      </c>
      <c r="G139" s="5" t="s">
        <v>28</v>
      </c>
    </row>
    <row r="140" spans="2:7" ht="12.75">
      <c r="B140" s="6" t="s">
        <v>29</v>
      </c>
      <c r="E140" s="6" t="s">
        <v>45</v>
      </c>
      <c r="G140" s="6" t="s">
        <v>32</v>
      </c>
    </row>
    <row r="141" spans="1:7" ht="12.75">
      <c r="A141" t="s">
        <v>4</v>
      </c>
      <c r="B141" s="21">
        <f>C131</f>
        <v>3418958</v>
      </c>
      <c r="E141" s="22">
        <f>B141/C66</f>
        <v>238.5375008721133</v>
      </c>
      <c r="G141" s="22">
        <f>B141/C67</f>
        <v>222.19782933645286</v>
      </c>
    </row>
    <row r="142" spans="1:7" ht="12.75">
      <c r="A142" t="s">
        <v>63</v>
      </c>
      <c r="B142" s="21">
        <f>C132</f>
        <v>4004319</v>
      </c>
      <c r="E142" s="22">
        <f>B142/C71</f>
        <v>762.4369763899467</v>
      </c>
      <c r="G142" s="22">
        <f>B142/C72</f>
        <v>238.7217717896745</v>
      </c>
    </row>
    <row r="143" spans="1:7" ht="12.75">
      <c r="A143" t="s">
        <v>62</v>
      </c>
      <c r="B143" s="21">
        <f>C133</f>
        <v>20799</v>
      </c>
      <c r="E143" s="22">
        <f>B143/C76</f>
        <v>990.4285714285714</v>
      </c>
      <c r="G143" s="22">
        <f>B143/C77</f>
        <v>250.59036144578315</v>
      </c>
    </row>
    <row r="144" spans="1:7" ht="12.75">
      <c r="A144" t="s">
        <v>2</v>
      </c>
      <c r="B144" s="21">
        <f>C134</f>
        <v>1316967</v>
      </c>
      <c r="E144" s="22">
        <f>B144/C81</f>
        <v>331.3124528301887</v>
      </c>
      <c r="G144" s="22">
        <f>B144/C82</f>
        <v>325.98193069306933</v>
      </c>
    </row>
    <row r="145" spans="1:7" ht="12.75">
      <c r="A145" t="s">
        <v>61</v>
      </c>
      <c r="B145" s="21">
        <f>C135</f>
        <v>0</v>
      </c>
      <c r="E145" s="27" t="e">
        <f>B145/C86</f>
        <v>#DIV/0!</v>
      </c>
      <c r="G145" s="27" t="e">
        <f>B145/C87</f>
        <v>#DIV/0!</v>
      </c>
    </row>
  </sheetData>
  <sheetProtection/>
  <printOptions horizontalCentered="1" verticalCentered="1"/>
  <pageMargins left="0.5" right="0.5" top="1" bottom="0.5" header="0.5" footer="0.25"/>
  <pageSetup horizontalDpi="300" verticalDpi="300" orientation="landscape" r:id="rId1"/>
  <headerFooter alignWithMargins="0">
    <oddHeader>&amp;C&amp;"Arial,Bold"&amp;12&amp;F
(&amp;A)</oddHeader>
    <oddFooter>&amp;LSOURCE:
HAWI REPORT KHQA3C2R (FSP MONTHLY SUMMARY)
&amp;CPage &amp;P of &amp;N</oddFooter>
  </headerFooter>
  <rowBreaks count="4" manualBreakCount="4">
    <brk id="35" max="65535" man="1"/>
    <brk id="54" max="65535" man="1"/>
    <brk id="88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Akamine</dc:creator>
  <cp:keywords/>
  <dc:description/>
  <cp:lastModifiedBy>Pamela Higa</cp:lastModifiedBy>
  <cp:lastPrinted>2013-09-23T16:41:17Z</cp:lastPrinted>
  <dcterms:created xsi:type="dcterms:W3CDTF">1999-06-11T01:48:12Z</dcterms:created>
  <dcterms:modified xsi:type="dcterms:W3CDTF">2014-09-19T19:50:21Z</dcterms:modified>
  <cp:category/>
  <cp:version/>
  <cp:contentType/>
  <cp:contentStatus/>
</cp:coreProperties>
</file>