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activeTab="6"/>
  </bookViews>
  <sheets>
    <sheet name="Acronym Key" sheetId="1" r:id="rId1"/>
    <sheet name="JUL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" sheetId="13" r:id="rId13"/>
    <sheet name="STATE TOTALS" sheetId="14" r:id="rId14"/>
    <sheet name="OAHU TOTALS" sheetId="15" r:id="rId15"/>
    <sheet name="HAWAII TOTALS" sheetId="16" r:id="rId16"/>
    <sheet name="KAUAI TOTALS" sheetId="17" r:id="rId17"/>
    <sheet name="MAUI (ISLAND) TOTALS" sheetId="18" r:id="rId18"/>
    <sheet name="MOLOKAI TOTALS" sheetId="19" r:id="rId19"/>
    <sheet name="LANAI TOTALS" sheetId="20" r:id="rId20"/>
    <sheet name="MAUI COUNTY TOTALS" sheetId="21" r:id="rId21"/>
  </sheets>
  <definedNames/>
  <calcPr fullCalcOnLoad="1"/>
</workbook>
</file>

<file path=xl/sharedStrings.xml><?xml version="1.0" encoding="utf-8"?>
<sst xmlns="http://schemas.openxmlformats.org/spreadsheetml/2006/main" count="6321" uniqueCount="98">
  <si>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</si>
  <si>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</si>
  <si>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</si>
  <si>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</si>
  <si>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</si>
  <si>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</si>
  <si>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</si>
  <si>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</si>
  <si>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</si>
  <si>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</si>
  <si>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</si>
  <si>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</si>
  <si>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</si>
  <si>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</si>
  <si>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</si>
  <si>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</si>
  <si>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</si>
  <si>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</si>
  <si>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</si>
  <si>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</si>
  <si>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</si>
  <si>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</si>
  <si>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</si>
  <si>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</si>
  <si>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</si>
  <si>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</si>
  <si>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</si>
  <si>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</si>
  <si>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</si>
  <si>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</si>
  <si>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</si>
  <si>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</si>
  <si>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</si>
  <si>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</si>
  <si>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</si>
  <si>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</si>
  <si>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</si>
  <si>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</si>
  <si>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</si>
  <si>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</si>
  <si>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</si>
  <si>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</si>
  <si>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</si>
  <si>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</si>
  <si>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</si>
  <si>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</si>
  <si>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</si>
  <si>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</si>
  <si>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</si>
  <si>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</si>
  <si>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</si>
  <si>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</si>
  <si>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</si>
  <si>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</si>
  <si>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</si>
  <si>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</si>
  <si>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</si>
  <si>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</si>
  <si>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</si>
  <si>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</si>
  <si>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</si>
  <si>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</si>
  <si>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</si>
  <si>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</si>
  <si>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</si>
  <si>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</si>
  <si>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</si>
  <si>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</si>
  <si>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</si>
  <si>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</si>
  <si>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</si>
  <si>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</si>
  <si>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</si>
  <si>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</si>
  <si>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</si>
  <si>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</si>
  <si>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</si>
  <si>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</si>
  <si>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</si>
  <si>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</si>
  <si>
    <t>Aged, Blind, Disable</t>
  </si>
  <si>
    <t>Average Household Size</t>
  </si>
  <si>
    <t>Financial Assistance</t>
  </si>
  <si>
    <t>Food Stamp Only</t>
  </si>
  <si>
    <t>General Assistance</t>
  </si>
  <si>
    <t>Hawaii Branch</t>
  </si>
  <si>
    <t>Household Size</t>
  </si>
  <si>
    <t>Island/Branch</t>
  </si>
  <si>
    <t>Kauai Branch</t>
  </si>
  <si>
    <t>Non-Public Assistance (SNAP only cases)</t>
  </si>
  <si>
    <t>Oahu Branch</t>
  </si>
  <si>
    <t>Number of Individuals</t>
  </si>
  <si>
    <t>Supplemental Security Income</t>
  </si>
  <si>
    <t>Temporary Assistance For Needy Families</t>
  </si>
  <si>
    <t>Temporary Assistance for Other Needy Families</t>
  </si>
  <si>
    <t>ACRONYMS</t>
  </si>
  <si>
    <t>Maui Branch (consists of Maui, Molokai and Lanai)</t>
  </si>
  <si>
    <t>*** Acronyms above also listed on each worksheet in far right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</si>
</sst>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6:D27"/>
  <sheetViews>
    <sheetView showGridLines="0" zoomScalePageLayoutView="0" workbookViewId="0" topLeftCell="A1">
      <selection activeCell="A2" sqref="A2"/>
    </sheetView>
  </sheetViews>
  <sheetFormatPr defaultColWidth="9.140625" defaultRowHeight="12.75"/>
  <sheetData>
    <row r="6" ht="12.75">
      <c r="B6" s="19" t="s">
        <v>95</v>
      </c>
    </row>
    <row r="7" ht="12.75">
      <c r="B7" s="19"/>
    </row>
    <row r="8" spans="2:4" ht="12.75">
      <c r="B8" s="18" t="s">
        <v>4</v>
      </c>
      <c r="D8" s="19" t="s">
        <v>80</v>
      </c>
    </row>
    <row r="9" spans="2:4" ht="12.75">
      <c r="B9" s="18" t="s">
        <v>22</v>
      </c>
      <c r="D9" s="19" t="s">
        <v>81</v>
      </c>
    </row>
    <row r="10" spans="2:4" ht="12.75">
      <c r="B10" s="18" t="s">
        <v>34</v>
      </c>
      <c r="D10" s="19" t="s">
        <v>82</v>
      </c>
    </row>
    <row r="11" spans="2:4" ht="12.75">
      <c r="B11" s="18" t="s">
        <v>23</v>
      </c>
      <c r="D11" s="19" t="s">
        <v>83</v>
      </c>
    </row>
    <row r="12" spans="2:4" ht="12.75">
      <c r="B12" s="18" t="s">
        <v>2</v>
      </c>
      <c r="D12" s="19" t="s">
        <v>84</v>
      </c>
    </row>
    <row r="13" spans="2:4" ht="12.75">
      <c r="B13" s="18" t="s">
        <v>8</v>
      </c>
      <c r="D13" s="19" t="s">
        <v>85</v>
      </c>
    </row>
    <row r="14" spans="2:4" ht="12.75">
      <c r="B14" s="18" t="s">
        <v>20</v>
      </c>
      <c r="D14" s="19" t="s">
        <v>86</v>
      </c>
    </row>
    <row r="15" spans="2:4" ht="12.75">
      <c r="B15" s="18" t="s">
        <v>1</v>
      </c>
      <c r="D15" s="19" t="s">
        <v>87</v>
      </c>
    </row>
    <row r="16" spans="2:4" ht="12.75">
      <c r="B16" s="18" t="s">
        <v>9</v>
      </c>
      <c r="D16" s="19" t="s">
        <v>88</v>
      </c>
    </row>
    <row r="17" spans="2:4" ht="12.75">
      <c r="B17" s="18" t="s">
        <v>13</v>
      </c>
      <c r="D17" s="19" t="s">
        <v>96</v>
      </c>
    </row>
    <row r="18" spans="2:4" ht="12.75">
      <c r="B18" s="18" t="s">
        <v>5</v>
      </c>
      <c r="D18" s="19" t="s">
        <v>89</v>
      </c>
    </row>
    <row r="19" spans="2:4" ht="12.75">
      <c r="B19" s="18" t="s">
        <v>7</v>
      </c>
      <c r="D19" s="19" t="s">
        <v>90</v>
      </c>
    </row>
    <row r="20" spans="2:4" ht="12.75">
      <c r="B20" s="18" t="s">
        <v>21</v>
      </c>
      <c r="D20" s="19" t="s">
        <v>91</v>
      </c>
    </row>
    <row r="21" spans="2:4" ht="12.75">
      <c r="B21" s="18" t="s">
        <v>3</v>
      </c>
      <c r="D21" s="19" t="s">
        <v>92</v>
      </c>
    </row>
    <row r="22" spans="2:4" ht="12.75">
      <c r="B22" s="18" t="s">
        <v>63</v>
      </c>
      <c r="D22" s="19" t="s">
        <v>93</v>
      </c>
    </row>
    <row r="23" spans="2:4" ht="12.75">
      <c r="B23" s="18" t="s">
        <v>62</v>
      </c>
      <c r="D23" s="19" t="s">
        <v>94</v>
      </c>
    </row>
    <row r="27" ht="12.75">
      <c r="B27" s="1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B27" sqref="B27:G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95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80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81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88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96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89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90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91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3"/>
        <v>0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6" ref="H27:H32">SUM(B27:G27)</f>
        <v>0</v>
      </c>
    </row>
    <row r="28" spans="1:8" ht="12.75">
      <c r="A28" s="4" t="s">
        <v>8</v>
      </c>
      <c r="B28" s="25"/>
      <c r="C28" s="25"/>
      <c r="D28" s="25"/>
      <c r="E28" s="25"/>
      <c r="F28" s="25"/>
      <c r="G28" s="25"/>
      <c r="H28" s="20">
        <f t="shared" si="6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6"/>
        <v>0</v>
      </c>
    </row>
    <row r="30" spans="1:8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6"/>
        <v>0</v>
      </c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6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6"/>
        <v>0</v>
      </c>
    </row>
    <row r="33" spans="1:8" ht="12.75">
      <c r="A33" s="4" t="s">
        <v>13</v>
      </c>
      <c r="B33" s="20">
        <f aca="true" t="shared" si="7" ref="B33:H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</row>
    <row r="34" spans="1:8" ht="12.75">
      <c r="A34" s="4" t="s">
        <v>14</v>
      </c>
      <c r="B34" s="20">
        <f aca="true" t="shared" si="8" ref="B34:H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0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0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0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SUM(B10:F10)</f>
        <v>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0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95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0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0</v>
      </c>
      <c r="F96" s="22" t="e">
        <f>C96/E96</f>
        <v>#DIV/0!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0</v>
      </c>
      <c r="F112" s="22" t="e">
        <f>C112/E112</f>
        <v>#DIV/0!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0</v>
      </c>
      <c r="E140" s="22" t="e">
        <f>B140/C66</f>
        <v>#DIV/0!</v>
      </c>
      <c r="G140" s="22" t="e">
        <f>B140/C67</f>
        <v>#DIV/0!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B27" sqref="B27:G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1.140625" style="0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95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80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81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88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96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89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90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91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3"/>
        <v>0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6" ref="H27:H32">SUM(B27:G27)</f>
        <v>0</v>
      </c>
    </row>
    <row r="28" spans="1:8" ht="12.75">
      <c r="A28" s="4" t="s">
        <v>8</v>
      </c>
      <c r="B28" s="25"/>
      <c r="C28" s="25"/>
      <c r="D28" s="25"/>
      <c r="E28" s="40"/>
      <c r="F28" s="25"/>
      <c r="G28" s="25"/>
      <c r="H28" s="20">
        <f t="shared" si="6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6"/>
        <v>0</v>
      </c>
    </row>
    <row r="30" spans="1:8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6"/>
        <v>0</v>
      </c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6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6"/>
        <v>0</v>
      </c>
    </row>
    <row r="33" spans="1:8" ht="12.75">
      <c r="A33" s="4" t="s">
        <v>13</v>
      </c>
      <c r="B33" s="20">
        <f aca="true" t="shared" si="7" ref="B33:H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</row>
    <row r="34" spans="1:8" ht="12.75">
      <c r="A34" s="4" t="s">
        <v>14</v>
      </c>
      <c r="B34" s="20">
        <f aca="true" t="shared" si="8" ref="B34:H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0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0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0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SUM(B10:F10)</f>
        <v>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0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95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0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0</v>
      </c>
      <c r="F96" s="22" t="e">
        <f>C96/E96</f>
        <v>#DIV/0!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0</v>
      </c>
      <c r="F112" s="22" t="e">
        <f>C112/E112</f>
        <v>#DIV/0!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0</v>
      </c>
      <c r="E140" s="22" t="e">
        <f>B140/C66</f>
        <v>#DIV/0!</v>
      </c>
      <c r="G140" s="22" t="e">
        <f>B140/C67</f>
        <v>#DIV/0!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B27" sqref="B27:G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  <c r="J5" s="20"/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95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80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81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88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96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89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90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91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3"/>
        <v>0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6" ref="H27:H32">SUM(B27:G27)</f>
        <v>0</v>
      </c>
    </row>
    <row r="28" spans="1:8" ht="12.75">
      <c r="A28" s="4" t="s">
        <v>8</v>
      </c>
      <c r="B28" s="25"/>
      <c r="C28" s="25"/>
      <c r="D28" s="25"/>
      <c r="E28" s="25"/>
      <c r="F28" s="25"/>
      <c r="G28" s="25"/>
      <c r="H28" s="20">
        <f t="shared" si="6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6"/>
        <v>0</v>
      </c>
    </row>
    <row r="30" spans="1:8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6"/>
        <v>0</v>
      </c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6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6"/>
        <v>0</v>
      </c>
    </row>
    <row r="33" spans="1:8" ht="12.75">
      <c r="A33" s="4" t="s">
        <v>13</v>
      </c>
      <c r="B33" s="20">
        <f aca="true" t="shared" si="7" ref="B33:H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</row>
    <row r="34" spans="1:8" ht="12.75">
      <c r="A34" s="4" t="s">
        <v>14</v>
      </c>
      <c r="B34" s="20">
        <f aca="true" t="shared" si="8" ref="B34:H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0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0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0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SUM(B10:F10)</f>
        <v>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0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95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0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0</v>
      </c>
      <c r="F96" s="22" t="e">
        <f>C96/E96</f>
        <v>#DIV/0!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0</v>
      </c>
      <c r="F112" s="22" t="e">
        <f>C112/E112</f>
        <v>#DIV/0!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" customHeight="1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0</v>
      </c>
      <c r="E140" s="22" t="e">
        <f>B140/C66</f>
        <v>#DIV/0!</v>
      </c>
      <c r="G140" s="22" t="e">
        <f>B140/C67</f>
        <v>#DIV/0!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K26" sqref="K26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95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80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81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88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96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89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90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91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3"/>
        <v>0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6" ref="H27:H32">SUM(B27:G27)</f>
        <v>0</v>
      </c>
    </row>
    <row r="28" spans="1:8" ht="12.75">
      <c r="A28" s="4" t="s">
        <v>8</v>
      </c>
      <c r="B28" s="25"/>
      <c r="C28" s="25"/>
      <c r="D28" s="25"/>
      <c r="E28" s="25"/>
      <c r="F28" s="25"/>
      <c r="G28" s="25"/>
      <c r="H28" s="20">
        <f t="shared" si="6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6"/>
        <v>0</v>
      </c>
    </row>
    <row r="30" spans="1:8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6"/>
        <v>0</v>
      </c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6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6"/>
        <v>0</v>
      </c>
    </row>
    <row r="33" spans="1:8" ht="12.75">
      <c r="A33" s="4" t="s">
        <v>13</v>
      </c>
      <c r="B33" s="20">
        <f aca="true" t="shared" si="7" ref="B33:H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</row>
    <row r="34" spans="1:10" ht="12.75">
      <c r="A34" s="4" t="s">
        <v>14</v>
      </c>
      <c r="B34" s="20">
        <f aca="true" t="shared" si="8" ref="B34:H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J34" s="20"/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0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0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0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SUM(B10:F10)</f>
        <v>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0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95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0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0</v>
      </c>
      <c r="F96" s="22" t="e">
        <f>C96/E96</f>
        <v>#DIV/0!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0</v>
      </c>
      <c r="F112" s="22" t="e">
        <f>C112/E112</f>
        <v>#DIV/0!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0</v>
      </c>
      <c r="E140" s="22" t="e">
        <f>B140/C66</f>
        <v>#DIV/0!</v>
      </c>
      <c r="G140" s="22" t="e">
        <f>B140/C67</f>
        <v>#DIV/0!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0"/>
  <sheetViews>
    <sheetView showGridLines="0" workbookViewId="0" topLeftCell="A1">
      <selection activeCell="H15" sqref="H15"/>
    </sheetView>
  </sheetViews>
  <sheetFormatPr defaultColWidth="9.140625" defaultRowHeight="12.75"/>
  <cols>
    <col min="2" max="2" width="10.140625" style="0" customWidth="1"/>
    <col min="3" max="5" width="9.28125" style="0" bestFit="1" customWidth="1"/>
    <col min="6" max="6" width="9.7109375" style="0" bestFit="1" customWidth="1"/>
    <col min="7" max="7" width="10.8515625" style="0" customWidth="1"/>
    <col min="8" max="8" width="10.57421875" style="0" bestFit="1" customWidth="1"/>
    <col min="9" max="9" width="13.28125" style="0" customWidth="1"/>
    <col min="10" max="12" width="9.28125" style="0" bestFit="1" customWidth="1"/>
    <col min="13" max="13" width="9.28125" style="0" customWidth="1"/>
    <col min="15" max="15" width="4.00390625" style="0" customWidth="1"/>
    <col min="16" max="16" width="6.57421875" style="0" customWidth="1"/>
  </cols>
  <sheetData>
    <row r="1" spans="1:8" ht="18">
      <c r="A1" s="10"/>
      <c r="B1" s="9"/>
      <c r="C1" s="9"/>
      <c r="D1" s="9"/>
      <c r="E1" s="9"/>
      <c r="F1" s="9"/>
      <c r="G1" s="9"/>
      <c r="H1" s="9"/>
    </row>
    <row r="2" ht="12.75">
      <c r="I2" s="32"/>
    </row>
    <row r="3" spans="1:8" ht="12.75">
      <c r="A3" s="2" t="s">
        <v>0</v>
      </c>
      <c r="B3" s="3"/>
      <c r="C3" s="3"/>
      <c r="D3" s="3"/>
      <c r="E3" s="3"/>
      <c r="F3" s="3"/>
      <c r="G3" s="3"/>
      <c r="H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JUL!B12</f>
        <v>15473</v>
      </c>
      <c r="C5" s="20">
        <f>JUL!C12</f>
        <v>128</v>
      </c>
      <c r="D5" s="20">
        <f>JUL!D12</f>
        <v>4069</v>
      </c>
      <c r="E5" s="20">
        <f>JUL!E12</f>
        <v>15107</v>
      </c>
      <c r="F5" s="20">
        <f>JUL!F12</f>
        <v>437</v>
      </c>
      <c r="G5" s="20">
        <f>JUL!G12</f>
        <v>160489</v>
      </c>
      <c r="H5" s="20">
        <f aca="true" t="shared" si="0" ref="H5:H16">SUM(B5:G5)</f>
        <v>195703</v>
      </c>
    </row>
    <row r="6" spans="1:8" ht="12.75">
      <c r="A6" s="24" t="s">
        <v>49</v>
      </c>
      <c r="B6" s="20">
        <f>AUG!B12</f>
        <v>15339</v>
      </c>
      <c r="C6" s="20">
        <f>AUG!C12</f>
        <v>73</v>
      </c>
      <c r="D6" s="20">
        <f>AUG!D12</f>
        <v>4197</v>
      </c>
      <c r="E6" s="20">
        <f>AUG!E12</f>
        <v>15073</v>
      </c>
      <c r="F6" s="20">
        <f>AUG!F12</f>
        <v>436</v>
      </c>
      <c r="G6" s="20">
        <f>AUG!G12</f>
        <v>160074</v>
      </c>
      <c r="H6" s="20">
        <f t="shared" si="0"/>
        <v>195192</v>
      </c>
    </row>
    <row r="7" spans="1:8" ht="12.75">
      <c r="A7" s="24" t="s">
        <v>50</v>
      </c>
      <c r="B7" s="20">
        <f>SEP!B12</f>
        <v>15330</v>
      </c>
      <c r="C7" s="20">
        <f>SEP!C12</f>
        <v>84</v>
      </c>
      <c r="D7" s="20">
        <f>SEP!D12</f>
        <v>4266</v>
      </c>
      <c r="E7" s="20">
        <f>SEP!E12</f>
        <v>15099</v>
      </c>
      <c r="F7" s="20">
        <f>SEP!F12</f>
        <v>430</v>
      </c>
      <c r="G7" s="20">
        <f>SEP!G12</f>
        <v>161211</v>
      </c>
      <c r="H7" s="20">
        <f t="shared" si="0"/>
        <v>196420</v>
      </c>
    </row>
    <row r="8" spans="1:8" ht="12.75">
      <c r="A8" s="24" t="s">
        <v>51</v>
      </c>
      <c r="B8" s="20">
        <f>OCT!B12</f>
        <v>15362</v>
      </c>
      <c r="C8" s="20">
        <f>OCT!C12</f>
        <v>73</v>
      </c>
      <c r="D8" s="20">
        <f>OCT!D12</f>
        <v>4329</v>
      </c>
      <c r="E8" s="20">
        <f>OCT!E12</f>
        <v>15092</v>
      </c>
      <c r="F8" s="20">
        <f>OCT!F12</f>
        <v>433</v>
      </c>
      <c r="G8" s="20">
        <f>OCT!G12</f>
        <v>161350</v>
      </c>
      <c r="H8" s="20">
        <f t="shared" si="0"/>
        <v>196639</v>
      </c>
    </row>
    <row r="9" spans="1:8" ht="12.75">
      <c r="A9" s="24" t="s">
        <v>52</v>
      </c>
      <c r="B9" s="20">
        <f>NOV!B12</f>
        <v>15235</v>
      </c>
      <c r="C9" s="20">
        <f>NOV!C12</f>
        <v>80</v>
      </c>
      <c r="D9" s="20">
        <f>NOV!D12</f>
        <v>4313</v>
      </c>
      <c r="E9" s="20">
        <f>NOV!E12</f>
        <v>15002</v>
      </c>
      <c r="F9" s="20">
        <f>NOV!F12</f>
        <v>425</v>
      </c>
      <c r="G9" s="20">
        <f>NOV!G12</f>
        <v>160571</v>
      </c>
      <c r="H9" s="20">
        <f t="shared" si="0"/>
        <v>195626</v>
      </c>
    </row>
    <row r="10" spans="1:8" ht="12.75">
      <c r="A10" s="24" t="s">
        <v>53</v>
      </c>
      <c r="B10" s="20">
        <f>DEC!B12</f>
        <v>15359</v>
      </c>
      <c r="C10" s="20">
        <f>DEC!C12</f>
        <v>92</v>
      </c>
      <c r="D10" s="20">
        <f>DEC!D12</f>
        <v>4339</v>
      </c>
      <c r="E10" s="20">
        <f>DEC!E12</f>
        <v>15005</v>
      </c>
      <c r="F10" s="20">
        <f>DEC!F12</f>
        <v>417</v>
      </c>
      <c r="G10" s="20">
        <f>DEC!G12</f>
        <v>159720</v>
      </c>
      <c r="H10" s="20">
        <f t="shared" si="0"/>
        <v>194932</v>
      </c>
    </row>
    <row r="11" spans="1:8" ht="12.75">
      <c r="A11" s="24" t="s">
        <v>54</v>
      </c>
      <c r="B11" s="20">
        <f>JAN!B12</f>
        <v>0</v>
      </c>
      <c r="C11" s="20">
        <f>JAN!C12</f>
        <v>0</v>
      </c>
      <c r="D11" s="20">
        <f>JAN!D12</f>
        <v>0</v>
      </c>
      <c r="E11" s="20">
        <f>JAN!E12</f>
        <v>0</v>
      </c>
      <c r="F11" s="20">
        <f>JAN!F12</f>
        <v>0</v>
      </c>
      <c r="G11" s="20">
        <f>JAN!G12</f>
        <v>0</v>
      </c>
      <c r="H11" s="20">
        <f t="shared" si="0"/>
        <v>0</v>
      </c>
    </row>
    <row r="12" spans="1:8" ht="12.75">
      <c r="A12" s="24" t="s">
        <v>55</v>
      </c>
      <c r="B12" s="20">
        <f>FEB!B12</f>
        <v>0</v>
      </c>
      <c r="C12" s="20">
        <f>FEB!C12</f>
        <v>0</v>
      </c>
      <c r="D12" s="20">
        <f>FEB!D12</f>
        <v>0</v>
      </c>
      <c r="E12" s="20">
        <f>FEB!E12</f>
        <v>0</v>
      </c>
      <c r="F12" s="20">
        <f>FEB!F12</f>
        <v>0</v>
      </c>
      <c r="G12" s="20">
        <f>FEB!G12</f>
        <v>0</v>
      </c>
      <c r="H12" s="20">
        <f t="shared" si="0"/>
        <v>0</v>
      </c>
    </row>
    <row r="13" spans="1:8" ht="12.75">
      <c r="A13" s="24" t="s">
        <v>56</v>
      </c>
      <c r="B13" s="20">
        <f>MAR!B12</f>
        <v>0</v>
      </c>
      <c r="C13" s="20">
        <f>MAR!C12</f>
        <v>0</v>
      </c>
      <c r="D13" s="20">
        <f>MAR!D12</f>
        <v>0</v>
      </c>
      <c r="E13" s="20">
        <f>MAR!E12</f>
        <v>0</v>
      </c>
      <c r="F13" s="20">
        <f>MAR!F12</f>
        <v>0</v>
      </c>
      <c r="G13" s="20">
        <f>MAR!G12</f>
        <v>0</v>
      </c>
      <c r="H13" s="20">
        <f t="shared" si="0"/>
        <v>0</v>
      </c>
    </row>
    <row r="14" spans="1:8" ht="12.75">
      <c r="A14" s="24" t="s">
        <v>57</v>
      </c>
      <c r="B14" s="20">
        <f>APR!B12</f>
        <v>0</v>
      </c>
      <c r="C14" s="20">
        <f>APR!C12</f>
        <v>0</v>
      </c>
      <c r="D14" s="20">
        <f>APR!D12</f>
        <v>0</v>
      </c>
      <c r="E14" s="20">
        <f>APR!E12</f>
        <v>0</v>
      </c>
      <c r="F14" s="20">
        <f>APR!F12</f>
        <v>0</v>
      </c>
      <c r="G14" s="20">
        <f>APR!G12</f>
        <v>0</v>
      </c>
      <c r="H14" s="20">
        <f t="shared" si="0"/>
        <v>0</v>
      </c>
    </row>
    <row r="15" spans="1:8" ht="12.75">
      <c r="A15" s="24" t="s">
        <v>58</v>
      </c>
      <c r="B15" s="20">
        <f>MAY!B12</f>
        <v>0</v>
      </c>
      <c r="C15" s="20">
        <f>MAY!C12</f>
        <v>0</v>
      </c>
      <c r="D15" s="20">
        <f>MAY!D12</f>
        <v>0</v>
      </c>
      <c r="E15" s="20">
        <f>MAY!E12</f>
        <v>0</v>
      </c>
      <c r="F15" s="20">
        <f>MAY!F12</f>
        <v>0</v>
      </c>
      <c r="G15" s="20">
        <f>MAY!G12</f>
        <v>0</v>
      </c>
      <c r="H15" s="20">
        <f t="shared" si="0"/>
        <v>0</v>
      </c>
    </row>
    <row r="16" spans="1:8" ht="12.75">
      <c r="A16" s="24" t="s">
        <v>59</v>
      </c>
      <c r="B16" s="20">
        <f>JUN!B12</f>
        <v>0</v>
      </c>
      <c r="C16" s="20">
        <f>JUN!C12</f>
        <v>0</v>
      </c>
      <c r="D16" s="20">
        <f>JUN!D12</f>
        <v>0</v>
      </c>
      <c r="E16" s="20">
        <f>JUN!E12</f>
        <v>0</v>
      </c>
      <c r="F16" s="20">
        <f>JUN!F12</f>
        <v>0</v>
      </c>
      <c r="G16" s="20">
        <f>JUN!G12</f>
        <v>0</v>
      </c>
      <c r="H16" s="20">
        <f t="shared" si="0"/>
        <v>0</v>
      </c>
    </row>
    <row r="17" spans="1:16" ht="12.75">
      <c r="A17" s="17" t="s">
        <v>47</v>
      </c>
      <c r="B17" s="20">
        <f aca="true" t="shared" si="1" ref="B17:H17">SUM(B5:B16)/COUNTIF(B5:B16,"&lt;&gt;0")</f>
        <v>15349.666666666666</v>
      </c>
      <c r="C17" s="20">
        <f t="shared" si="1"/>
        <v>88.33333333333333</v>
      </c>
      <c r="D17" s="20">
        <f t="shared" si="1"/>
        <v>4252.166666666667</v>
      </c>
      <c r="E17" s="20">
        <f t="shared" si="1"/>
        <v>15063</v>
      </c>
      <c r="F17" s="20">
        <f t="shared" si="1"/>
        <v>429.6666666666667</v>
      </c>
      <c r="G17" s="20">
        <f t="shared" si="1"/>
        <v>160569.16666666666</v>
      </c>
      <c r="H17" s="20">
        <f t="shared" si="1"/>
        <v>195752</v>
      </c>
      <c r="P17" s="19" t="s">
        <v>95</v>
      </c>
    </row>
    <row r="18" ht="12.75">
      <c r="P18" s="19"/>
    </row>
    <row r="19" spans="1:18" ht="12.75">
      <c r="A19" s="2" t="s">
        <v>15</v>
      </c>
      <c r="B19" s="3"/>
      <c r="C19" s="3"/>
      <c r="D19" s="3"/>
      <c r="E19" s="3"/>
      <c r="F19" s="3"/>
      <c r="G19" s="3"/>
      <c r="H19" s="3"/>
      <c r="P19" s="18" t="s">
        <v>4</v>
      </c>
      <c r="R19" s="19" t="s">
        <v>80</v>
      </c>
    </row>
    <row r="20" spans="1:18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P20" s="18" t="s">
        <v>22</v>
      </c>
      <c r="R20" s="19" t="s">
        <v>81</v>
      </c>
    </row>
    <row r="21" spans="1:18" ht="12.75">
      <c r="A21" s="24" t="s">
        <v>48</v>
      </c>
      <c r="B21" s="23">
        <f>JUL!B23</f>
        <v>4791</v>
      </c>
      <c r="C21" s="23">
        <f>JUL!C23</f>
        <v>39</v>
      </c>
      <c r="D21" s="23">
        <f>JUL!D23</f>
        <v>3991</v>
      </c>
      <c r="E21" s="23">
        <f>JUL!E23</f>
        <v>14142</v>
      </c>
      <c r="F21" s="23">
        <f>JUL!F23</f>
        <v>382</v>
      </c>
      <c r="G21" s="23">
        <f>JUL!G23</f>
        <v>76284</v>
      </c>
      <c r="H21" s="20">
        <f aca="true" t="shared" si="2" ref="H21:H32">SUM(B21:G21)</f>
        <v>99629</v>
      </c>
      <c r="P21" s="18" t="s">
        <v>34</v>
      </c>
      <c r="R21" s="19" t="s">
        <v>82</v>
      </c>
    </row>
    <row r="22" spans="1:18" ht="12.75">
      <c r="A22" s="24" t="s">
        <v>49</v>
      </c>
      <c r="B22" s="23">
        <f>AUG!B23</f>
        <v>4739</v>
      </c>
      <c r="C22" s="23">
        <f>AUG!C23</f>
        <v>20</v>
      </c>
      <c r="D22" s="23">
        <f>AUG!D23</f>
        <v>4119</v>
      </c>
      <c r="E22" s="23">
        <f>AUG!E23</f>
        <v>14090</v>
      </c>
      <c r="F22" s="23">
        <f>AUG!F23</f>
        <v>382</v>
      </c>
      <c r="G22" s="23">
        <f>AUG!G23</f>
        <v>75998</v>
      </c>
      <c r="H22" s="20">
        <f t="shared" si="2"/>
        <v>99348</v>
      </c>
      <c r="P22" s="18" t="s">
        <v>23</v>
      </c>
      <c r="R22" s="19" t="s">
        <v>83</v>
      </c>
    </row>
    <row r="23" spans="1:18" ht="12.75">
      <c r="A23" s="24" t="s">
        <v>50</v>
      </c>
      <c r="B23" s="23">
        <f>SEP!B23</f>
        <v>4754</v>
      </c>
      <c r="C23" s="23">
        <f>SEP!C23</f>
        <v>25</v>
      </c>
      <c r="D23" s="23">
        <f>SEP!D23</f>
        <v>4187</v>
      </c>
      <c r="E23" s="23">
        <f>SEP!E23</f>
        <v>14112</v>
      </c>
      <c r="F23" s="23">
        <f>SEP!F23</f>
        <v>376</v>
      </c>
      <c r="G23" s="23">
        <f>SEP!G23</f>
        <v>76543</v>
      </c>
      <c r="H23" s="20">
        <f t="shared" si="2"/>
        <v>99997</v>
      </c>
      <c r="P23" s="18" t="s">
        <v>2</v>
      </c>
      <c r="R23" s="19" t="s">
        <v>84</v>
      </c>
    </row>
    <row r="24" spans="1:18" ht="12.75">
      <c r="A24" s="24" t="s">
        <v>51</v>
      </c>
      <c r="B24" s="23">
        <f>OCT!B23</f>
        <v>4772</v>
      </c>
      <c r="C24" s="23">
        <f>OCT!C23</f>
        <v>22</v>
      </c>
      <c r="D24" s="23">
        <f>OCT!D23</f>
        <v>4247</v>
      </c>
      <c r="E24" s="23">
        <f>OCT!E23</f>
        <v>14139</v>
      </c>
      <c r="F24" s="23">
        <f>OCT!F23</f>
        <v>378</v>
      </c>
      <c r="G24" s="23">
        <f>OCT!G23</f>
        <v>76595</v>
      </c>
      <c r="H24" s="20">
        <f t="shared" si="2"/>
        <v>100153</v>
      </c>
      <c r="P24" s="18" t="s">
        <v>8</v>
      </c>
      <c r="R24" s="19" t="s">
        <v>85</v>
      </c>
    </row>
    <row r="25" spans="1:18" ht="12.75">
      <c r="A25" s="24" t="s">
        <v>52</v>
      </c>
      <c r="B25" s="20">
        <f>NOV!B23</f>
        <v>4742</v>
      </c>
      <c r="C25" s="20">
        <f>NOV!C23</f>
        <v>21</v>
      </c>
      <c r="D25" s="20">
        <f>NOV!D23</f>
        <v>4235</v>
      </c>
      <c r="E25" s="20">
        <f>NOV!E23</f>
        <v>14081</v>
      </c>
      <c r="F25" s="20">
        <f>NOV!F23</f>
        <v>372</v>
      </c>
      <c r="G25" s="20">
        <f>NOV!G23</f>
        <v>76174</v>
      </c>
      <c r="H25" s="20">
        <f t="shared" si="2"/>
        <v>99625</v>
      </c>
      <c r="P25" s="18" t="s">
        <v>20</v>
      </c>
      <c r="R25" s="19" t="s">
        <v>86</v>
      </c>
    </row>
    <row r="26" spans="1:18" ht="12.75">
      <c r="A26" s="24" t="s">
        <v>53</v>
      </c>
      <c r="B26" s="20">
        <f>DEC!B23</f>
        <v>4757</v>
      </c>
      <c r="C26" s="20">
        <f>DEC!C23</f>
        <v>24</v>
      </c>
      <c r="D26" s="20">
        <f>DEC!D23</f>
        <v>4257</v>
      </c>
      <c r="E26" s="20">
        <f>DEC!E23</f>
        <v>14106</v>
      </c>
      <c r="F26" s="20">
        <f>DEC!F23</f>
        <v>366</v>
      </c>
      <c r="G26" s="20">
        <f>DEC!G23</f>
        <v>76032</v>
      </c>
      <c r="H26" s="20">
        <f t="shared" si="2"/>
        <v>99542</v>
      </c>
      <c r="P26" s="18" t="s">
        <v>1</v>
      </c>
      <c r="R26" s="19" t="s">
        <v>87</v>
      </c>
    </row>
    <row r="27" spans="1:18" ht="12.75">
      <c r="A27" s="24" t="s">
        <v>54</v>
      </c>
      <c r="B27" s="20">
        <f>JAN!B23</f>
        <v>0</v>
      </c>
      <c r="C27" s="20">
        <f>JAN!C23</f>
        <v>0</v>
      </c>
      <c r="D27" s="20">
        <f>JAN!D23</f>
        <v>0</v>
      </c>
      <c r="E27" s="20">
        <f>JAN!E23</f>
        <v>1156</v>
      </c>
      <c r="F27" s="20">
        <f>JAN!F23</f>
        <v>0</v>
      </c>
      <c r="G27" s="20">
        <f>JAN!G23</f>
        <v>0</v>
      </c>
      <c r="H27" s="20">
        <f t="shared" si="2"/>
        <v>1156</v>
      </c>
      <c r="P27" s="18" t="s">
        <v>9</v>
      </c>
      <c r="R27" s="19" t="s">
        <v>88</v>
      </c>
    </row>
    <row r="28" spans="1:18" ht="12.75">
      <c r="A28" s="24" t="s">
        <v>55</v>
      </c>
      <c r="B28" s="20">
        <f>FEB!B23</f>
        <v>0</v>
      </c>
      <c r="C28" s="20">
        <f>FEB!C23</f>
        <v>0</v>
      </c>
      <c r="D28" s="20">
        <f>FEB!D23</f>
        <v>0</v>
      </c>
      <c r="E28" s="20">
        <f>FEB!E23</f>
        <v>0</v>
      </c>
      <c r="F28" s="20">
        <f>FEB!F23</f>
        <v>0</v>
      </c>
      <c r="G28" s="20">
        <f>FEB!G23</f>
        <v>0</v>
      </c>
      <c r="H28" s="20">
        <f t="shared" si="2"/>
        <v>0</v>
      </c>
      <c r="P28" s="18" t="s">
        <v>13</v>
      </c>
      <c r="R28" s="19" t="s">
        <v>96</v>
      </c>
    </row>
    <row r="29" spans="1:18" ht="12.75">
      <c r="A29" s="24" t="s">
        <v>56</v>
      </c>
      <c r="B29" s="20">
        <f>MAR!B23</f>
        <v>0</v>
      </c>
      <c r="C29" s="20">
        <f>MAR!C23</f>
        <v>0</v>
      </c>
      <c r="D29" s="20">
        <f>MAR!D23</f>
        <v>0</v>
      </c>
      <c r="E29" s="20">
        <f>MAR!E23</f>
        <v>0</v>
      </c>
      <c r="F29" s="20">
        <f>MAR!F23</f>
        <v>0</v>
      </c>
      <c r="G29" s="20">
        <f>MAR!G23</f>
        <v>0</v>
      </c>
      <c r="H29" s="20">
        <f t="shared" si="2"/>
        <v>0</v>
      </c>
      <c r="P29" s="18" t="s">
        <v>5</v>
      </c>
      <c r="R29" s="19" t="s">
        <v>89</v>
      </c>
    </row>
    <row r="30" spans="1:18" ht="12.75">
      <c r="A30" s="24" t="s">
        <v>57</v>
      </c>
      <c r="B30" s="20">
        <f>APR!B23</f>
        <v>0</v>
      </c>
      <c r="C30" s="20">
        <f>APR!C23</f>
        <v>0</v>
      </c>
      <c r="D30" s="20">
        <f>APR!D23</f>
        <v>0</v>
      </c>
      <c r="E30" s="20">
        <f>APR!E23</f>
        <v>0</v>
      </c>
      <c r="F30" s="20">
        <f>APR!F23</f>
        <v>0</v>
      </c>
      <c r="G30" s="20">
        <f>APR!G23</f>
        <v>0</v>
      </c>
      <c r="H30" s="20">
        <f t="shared" si="2"/>
        <v>0</v>
      </c>
      <c r="P30" s="18" t="s">
        <v>7</v>
      </c>
      <c r="R30" s="19" t="s">
        <v>90</v>
      </c>
    </row>
    <row r="31" spans="1:18" ht="12.75">
      <c r="A31" s="24" t="s">
        <v>58</v>
      </c>
      <c r="B31" s="20">
        <f>MAY!B23</f>
        <v>0</v>
      </c>
      <c r="C31" s="20">
        <f>MAY!C23</f>
        <v>0</v>
      </c>
      <c r="D31" s="20">
        <f>MAY!D23</f>
        <v>0</v>
      </c>
      <c r="E31" s="20">
        <f>MAY!E23</f>
        <v>0</v>
      </c>
      <c r="F31" s="20">
        <f>MAY!F23</f>
        <v>0</v>
      </c>
      <c r="G31" s="20">
        <f>MAY!G23</f>
        <v>0</v>
      </c>
      <c r="H31" s="20">
        <f t="shared" si="2"/>
        <v>0</v>
      </c>
      <c r="P31" s="18" t="s">
        <v>21</v>
      </c>
      <c r="R31" s="19" t="s">
        <v>91</v>
      </c>
    </row>
    <row r="32" spans="1:18" ht="12.75">
      <c r="A32" s="24" t="s">
        <v>59</v>
      </c>
      <c r="B32" s="20">
        <f>JUN!B23</f>
        <v>0</v>
      </c>
      <c r="C32" s="20">
        <f>JUN!C23</f>
        <v>0</v>
      </c>
      <c r="D32" s="20">
        <f>JUN!D23</f>
        <v>0</v>
      </c>
      <c r="E32" s="20">
        <f>JUN!E23</f>
        <v>0</v>
      </c>
      <c r="F32" s="20">
        <f>JUN!F23</f>
        <v>0</v>
      </c>
      <c r="G32" s="20">
        <f>JUN!G23</f>
        <v>0</v>
      </c>
      <c r="H32" s="20">
        <f t="shared" si="2"/>
        <v>0</v>
      </c>
      <c r="P32" s="18" t="s">
        <v>3</v>
      </c>
      <c r="R32" s="19" t="s">
        <v>92</v>
      </c>
    </row>
    <row r="33" spans="1:18" ht="12.75">
      <c r="A33" s="17" t="s">
        <v>47</v>
      </c>
      <c r="B33" s="20">
        <f aca="true" t="shared" si="3" ref="B33:H33">SUM(B21:B32)/COUNTIF(B21:B32,"&lt;&gt;0")</f>
        <v>4759.166666666667</v>
      </c>
      <c r="C33" s="20">
        <f t="shared" si="3"/>
        <v>25.166666666666668</v>
      </c>
      <c r="D33" s="20">
        <f t="shared" si="3"/>
        <v>4172.666666666667</v>
      </c>
      <c r="E33" s="20">
        <f t="shared" si="3"/>
        <v>12260.857142857143</v>
      </c>
      <c r="F33" s="20">
        <f t="shared" si="3"/>
        <v>376</v>
      </c>
      <c r="G33" s="20">
        <f t="shared" si="3"/>
        <v>76271</v>
      </c>
      <c r="H33" s="20">
        <f t="shared" si="3"/>
        <v>85635.71428571429</v>
      </c>
      <c r="P33" s="18" t="s">
        <v>63</v>
      </c>
      <c r="R33" s="19" t="s">
        <v>93</v>
      </c>
    </row>
    <row r="34" spans="16:18" ht="12.75">
      <c r="P34" s="18" t="s">
        <v>62</v>
      </c>
      <c r="R34" s="19" t="s">
        <v>94</v>
      </c>
    </row>
    <row r="35" spans="1:8" ht="12.75">
      <c r="A35" s="2" t="s">
        <v>16</v>
      </c>
      <c r="B35" s="3"/>
      <c r="C35" s="3"/>
      <c r="D35" s="3"/>
      <c r="E35" s="3"/>
      <c r="F35" s="3"/>
      <c r="G35" s="3"/>
      <c r="H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14" ht="12.75">
      <c r="A37" s="24" t="s">
        <v>48</v>
      </c>
      <c r="B37" s="20">
        <f>JUL!B34</f>
        <v>3533132</v>
      </c>
      <c r="C37" s="20">
        <f>JUL!C34</f>
        <v>30518</v>
      </c>
      <c r="D37" s="20">
        <f>JUL!D34</f>
        <v>1215998</v>
      </c>
      <c r="E37" s="20">
        <f>JUL!E34</f>
        <v>3228461</v>
      </c>
      <c r="F37" s="20">
        <f>JUL!F34</f>
        <v>131351</v>
      </c>
      <c r="G37" s="20">
        <f>JUL!G34</f>
        <v>35983186</v>
      </c>
      <c r="H37" s="20">
        <f aca="true" t="shared" si="4" ref="H37:H48">SUM(B37:G37)</f>
        <v>44122646</v>
      </c>
      <c r="N37" s="19"/>
    </row>
    <row r="38" spans="1:14" ht="12.75">
      <c r="A38" s="24" t="s">
        <v>49</v>
      </c>
      <c r="B38" s="20">
        <f>AUG!B34</f>
        <v>3497307</v>
      </c>
      <c r="C38" s="20">
        <f>AUG!C34</f>
        <v>17338</v>
      </c>
      <c r="D38" s="20">
        <f>AUG!D34</f>
        <v>1251838</v>
      </c>
      <c r="E38" s="20">
        <f>AUG!E34</f>
        <v>3218578</v>
      </c>
      <c r="F38" s="20">
        <f>AUG!F34</f>
        <v>130104</v>
      </c>
      <c r="G38" s="20">
        <f>AUG!G34</f>
        <v>35852803</v>
      </c>
      <c r="H38" s="20">
        <f t="shared" si="4"/>
        <v>43967968</v>
      </c>
      <c r="N38" s="19"/>
    </row>
    <row r="39" spans="1:16" ht="12.75">
      <c r="A39" s="24" t="s">
        <v>50</v>
      </c>
      <c r="B39" s="20">
        <f>SEP!B34</f>
        <v>3495242</v>
      </c>
      <c r="C39" s="20">
        <f>SEP!C34</f>
        <v>19469</v>
      </c>
      <c r="D39" s="20">
        <f>SEP!D34</f>
        <v>1278010</v>
      </c>
      <c r="E39" s="20">
        <f>SEP!E34</f>
        <v>3224336</v>
      </c>
      <c r="F39" s="20">
        <f>SEP!F34</f>
        <v>127462</v>
      </c>
      <c r="G39" s="20">
        <f>SEP!G34</f>
        <v>36053278</v>
      </c>
      <c r="H39" s="20">
        <f t="shared" si="4"/>
        <v>44197797</v>
      </c>
      <c r="N39" s="18"/>
      <c r="P39" s="19"/>
    </row>
    <row r="40" spans="1:16" ht="12.75">
      <c r="A40" s="24" t="s">
        <v>51</v>
      </c>
      <c r="B40" s="20">
        <f>OCT!B34</f>
        <v>3545370</v>
      </c>
      <c r="C40" s="20">
        <f>OCT!C34</f>
        <v>17223</v>
      </c>
      <c r="D40" s="20">
        <f>OCT!D34</f>
        <v>1308363</v>
      </c>
      <c r="E40" s="20">
        <f>OCT!E34</f>
        <v>3280450</v>
      </c>
      <c r="F40" s="20">
        <f>OCT!F34</f>
        <v>129982</v>
      </c>
      <c r="G40" s="20">
        <f>OCT!G34</f>
        <v>73404304</v>
      </c>
      <c r="H40" s="20">
        <f t="shared" si="4"/>
        <v>81685692</v>
      </c>
      <c r="N40" s="18"/>
      <c r="P40" s="19"/>
    </row>
    <row r="41" spans="1:16" ht="12.75">
      <c r="A41" s="24" t="s">
        <v>52</v>
      </c>
      <c r="B41" s="20">
        <f>NOV!B34</f>
        <v>3509529</v>
      </c>
      <c r="C41" s="20">
        <f>NOV!C34</f>
        <v>18397</v>
      </c>
      <c r="D41" s="20">
        <f>NOV!D34</f>
        <v>1302037</v>
      </c>
      <c r="E41" s="20">
        <f>NOV!E34</f>
        <v>3256037</v>
      </c>
      <c r="F41" s="20">
        <f>NOV!F34</f>
        <v>127664</v>
      </c>
      <c r="G41" s="20">
        <f>NOV!G34</f>
        <v>36082253</v>
      </c>
      <c r="H41" s="20">
        <f t="shared" si="4"/>
        <v>44295917</v>
      </c>
      <c r="N41" s="18"/>
      <c r="P41" s="19"/>
    </row>
    <row r="42" spans="1:16" ht="12.75">
      <c r="A42" s="24" t="s">
        <v>53</v>
      </c>
      <c r="B42" s="20">
        <f>DEC!B34</f>
        <v>3535485</v>
      </c>
      <c r="C42" s="20">
        <f>DEC!C34</f>
        <v>22328</v>
      </c>
      <c r="D42" s="20">
        <f>DEC!D34</f>
        <v>1306900</v>
      </c>
      <c r="E42" s="20">
        <f>DEC!E34</f>
        <v>3262123</v>
      </c>
      <c r="F42" s="20">
        <f>DEC!F34</f>
        <v>124659</v>
      </c>
      <c r="G42" s="20">
        <f>DEC!G34</f>
        <v>35869656</v>
      </c>
      <c r="H42" s="20">
        <f t="shared" si="4"/>
        <v>44121151</v>
      </c>
      <c r="N42" s="18"/>
      <c r="P42" s="19"/>
    </row>
    <row r="43" spans="1:16" ht="12.75">
      <c r="A43" s="24" t="s">
        <v>54</v>
      </c>
      <c r="B43" s="20">
        <f>JAN!B34</f>
        <v>0</v>
      </c>
      <c r="C43" s="20">
        <f>JAN!C34</f>
        <v>0</v>
      </c>
      <c r="D43" s="20">
        <f>JAN!D34</f>
        <v>0</v>
      </c>
      <c r="E43" s="20">
        <f>JAN!E34</f>
        <v>0</v>
      </c>
      <c r="F43" s="20">
        <f>JAN!F34</f>
        <v>0</v>
      </c>
      <c r="G43" s="20">
        <f>JAN!G34</f>
        <v>0</v>
      </c>
      <c r="H43" s="20">
        <f t="shared" si="4"/>
        <v>0</v>
      </c>
      <c r="N43" s="18"/>
      <c r="P43" s="19"/>
    </row>
    <row r="44" spans="1:16" ht="12.75">
      <c r="A44" s="24" t="s">
        <v>55</v>
      </c>
      <c r="B44" s="20">
        <f>FEB!B34</f>
        <v>0</v>
      </c>
      <c r="C44" s="20">
        <f>FEB!C34</f>
        <v>0</v>
      </c>
      <c r="D44" s="20">
        <f>FEB!D34</f>
        <v>0</v>
      </c>
      <c r="E44" s="20">
        <f>FEB!E34</f>
        <v>0</v>
      </c>
      <c r="F44" s="20">
        <f>FEB!F34</f>
        <v>0</v>
      </c>
      <c r="G44" s="20">
        <f>FEB!G34</f>
        <v>0</v>
      </c>
      <c r="H44" s="20">
        <f t="shared" si="4"/>
        <v>0</v>
      </c>
      <c r="N44" s="18"/>
      <c r="P44" s="19"/>
    </row>
    <row r="45" spans="1:16" ht="12.75">
      <c r="A45" s="24" t="s">
        <v>56</v>
      </c>
      <c r="B45" s="20">
        <f>MAR!B34</f>
        <v>0</v>
      </c>
      <c r="C45" s="20">
        <f>MAR!C34</f>
        <v>0</v>
      </c>
      <c r="D45" s="20">
        <f>MAR!D34</f>
        <v>0</v>
      </c>
      <c r="E45" s="20">
        <f>MAR!E34</f>
        <v>0</v>
      </c>
      <c r="F45" s="20">
        <f>MAR!F34</f>
        <v>0</v>
      </c>
      <c r="G45" s="20">
        <f>MAR!G34</f>
        <v>0</v>
      </c>
      <c r="H45" s="20">
        <f t="shared" si="4"/>
        <v>0</v>
      </c>
      <c r="N45" s="18"/>
      <c r="P45" s="19"/>
    </row>
    <row r="46" spans="1:16" ht="12.75">
      <c r="A46" s="24" t="s">
        <v>57</v>
      </c>
      <c r="B46" s="20">
        <f>APR!B34</f>
        <v>0</v>
      </c>
      <c r="C46" s="20">
        <f>APR!C34</f>
        <v>0</v>
      </c>
      <c r="D46" s="20">
        <f>APR!D34</f>
        <v>0</v>
      </c>
      <c r="E46" s="20">
        <f>APR!E34</f>
        <v>0</v>
      </c>
      <c r="F46" s="20">
        <f>APR!F34</f>
        <v>0</v>
      </c>
      <c r="G46" s="20">
        <f>APR!G34</f>
        <v>0</v>
      </c>
      <c r="H46" s="20">
        <f t="shared" si="4"/>
        <v>0</v>
      </c>
      <c r="N46" s="18"/>
      <c r="P46" s="19"/>
    </row>
    <row r="47" spans="1:16" ht="12.75">
      <c r="A47" s="24" t="s">
        <v>58</v>
      </c>
      <c r="B47" s="20">
        <f>MAY!B34</f>
        <v>0</v>
      </c>
      <c r="C47" s="20">
        <f>MAY!C34</f>
        <v>0</v>
      </c>
      <c r="D47" s="20">
        <f>MAY!D34</f>
        <v>0</v>
      </c>
      <c r="E47" s="20">
        <f>MAY!E34</f>
        <v>0</v>
      </c>
      <c r="F47" s="20">
        <f>MAY!F34</f>
        <v>0</v>
      </c>
      <c r="G47" s="20">
        <f>MAY!G34</f>
        <v>0</v>
      </c>
      <c r="H47" s="20">
        <f t="shared" si="4"/>
        <v>0</v>
      </c>
      <c r="N47" s="18"/>
      <c r="P47" s="19"/>
    </row>
    <row r="48" spans="1:16" ht="12.75">
      <c r="A48" s="24" t="s">
        <v>59</v>
      </c>
      <c r="B48" s="20">
        <f>JUN!B34</f>
        <v>0</v>
      </c>
      <c r="C48" s="20">
        <f>JUN!C34</f>
        <v>0</v>
      </c>
      <c r="D48" s="20">
        <f>JUN!D34</f>
        <v>0</v>
      </c>
      <c r="E48" s="20">
        <f>JUN!E34</f>
        <v>0</v>
      </c>
      <c r="F48" s="20">
        <f>JUN!F34</f>
        <v>0</v>
      </c>
      <c r="G48" s="20">
        <f>JUN!G34</f>
        <v>0</v>
      </c>
      <c r="H48" s="20">
        <f t="shared" si="4"/>
        <v>0</v>
      </c>
      <c r="N48" s="18"/>
      <c r="P48" s="19"/>
    </row>
    <row r="49" spans="1:16" ht="12.75">
      <c r="A49" s="17" t="s">
        <v>47</v>
      </c>
      <c r="B49" s="20">
        <f aca="true" t="shared" si="5" ref="B49:H49">SUM(B37:B48)/COUNTIF(B37:B48,"&lt;&gt;0")</f>
        <v>3519344.1666666665</v>
      </c>
      <c r="C49" s="20">
        <f t="shared" si="5"/>
        <v>20878.833333333332</v>
      </c>
      <c r="D49" s="20">
        <f t="shared" si="5"/>
        <v>1277191</v>
      </c>
      <c r="E49" s="20">
        <f t="shared" si="5"/>
        <v>3244997.5</v>
      </c>
      <c r="F49" s="20">
        <f t="shared" si="5"/>
        <v>128537</v>
      </c>
      <c r="G49" s="20">
        <f t="shared" si="5"/>
        <v>42207580</v>
      </c>
      <c r="H49" s="20">
        <f t="shared" si="5"/>
        <v>50398528.5</v>
      </c>
      <c r="N49" s="18"/>
      <c r="P49" s="19"/>
    </row>
    <row r="50" spans="14:16" ht="12.75">
      <c r="N50" s="18"/>
      <c r="P50" s="19"/>
    </row>
    <row r="51" spans="14:16" ht="12.75">
      <c r="N51" s="18"/>
      <c r="P51" s="19"/>
    </row>
    <row r="52" spans="14:16" ht="12.75">
      <c r="N52" s="18"/>
      <c r="P52" s="19"/>
    </row>
    <row r="53" spans="1:16" ht="12.75">
      <c r="A53" s="18" t="s">
        <v>66</v>
      </c>
      <c r="N53" s="18"/>
      <c r="P53" s="19"/>
    </row>
    <row r="54" spans="1:16" ht="12.75">
      <c r="A54" s="18"/>
      <c r="N54" s="18"/>
      <c r="P54" s="19"/>
    </row>
    <row r="55" spans="3:13" ht="12.75">
      <c r="C55" s="46" t="s">
        <v>19</v>
      </c>
      <c r="D55" s="47"/>
      <c r="E55" s="48"/>
      <c r="G55" s="46" t="s">
        <v>23</v>
      </c>
      <c r="H55" s="47"/>
      <c r="J55" s="46" t="s">
        <v>24</v>
      </c>
      <c r="K55" s="47"/>
      <c r="L55" s="48"/>
      <c r="M55" s="41"/>
    </row>
    <row r="56" spans="3:13" ht="12.75">
      <c r="C56" s="26"/>
      <c r="D56" s="26"/>
      <c r="E56" s="26" t="s">
        <v>64</v>
      </c>
      <c r="G56" s="26"/>
      <c r="H56" s="26"/>
      <c r="J56" s="26"/>
      <c r="K56" s="26"/>
      <c r="L56" s="26" t="s">
        <v>64</v>
      </c>
      <c r="M56" s="26"/>
    </row>
    <row r="57" spans="1:13" ht="12.75">
      <c r="A57" s="38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J57" s="12" t="s">
        <v>20</v>
      </c>
      <c r="K57" s="12" t="s">
        <v>21</v>
      </c>
      <c r="L57" s="12" t="s">
        <v>65</v>
      </c>
      <c r="M57" s="12"/>
    </row>
    <row r="58" spans="1:13" ht="12.75">
      <c r="A58" s="24" t="s">
        <v>48</v>
      </c>
      <c r="C58" s="28">
        <f>JUL!C42</f>
        <v>99629</v>
      </c>
      <c r="D58" s="28">
        <f>JUL!C43</f>
        <v>194327</v>
      </c>
      <c r="E58" s="30">
        <f>JUL!C44</f>
        <v>1.9505063786648467</v>
      </c>
      <c r="G58" s="28">
        <f>JUL!C47</f>
        <v>76284</v>
      </c>
      <c r="H58" s="28">
        <f>JUL!C48</f>
        <v>160489</v>
      </c>
      <c r="J58" s="28">
        <f>JUL!C52</f>
        <v>23345</v>
      </c>
      <c r="K58" s="28">
        <f>JUL!C53</f>
        <v>35214</v>
      </c>
      <c r="L58" s="30">
        <f>JUL!C54</f>
        <v>1.5084172199614478</v>
      </c>
      <c r="M58" s="30"/>
    </row>
    <row r="59" spans="1:13" ht="12.75">
      <c r="A59" s="24" t="s">
        <v>49</v>
      </c>
      <c r="C59" s="28">
        <f>AUG!C42</f>
        <v>99348</v>
      </c>
      <c r="D59" s="28">
        <f>AUG!C43</f>
        <v>195192</v>
      </c>
      <c r="E59" s="30">
        <f>AUG!C44</f>
        <v>1.9647300398598864</v>
      </c>
      <c r="G59" s="28">
        <f>AUG!C47</f>
        <v>75998</v>
      </c>
      <c r="H59" s="28">
        <f>AUG!C48</f>
        <v>160074</v>
      </c>
      <c r="J59" s="28">
        <f>AUG!C52</f>
        <v>23350</v>
      </c>
      <c r="K59" s="28">
        <f>AUG!C53</f>
        <v>35118</v>
      </c>
      <c r="L59" s="30">
        <f>AUG!C54</f>
        <v>1.503982869379015</v>
      </c>
      <c r="M59" s="30"/>
    </row>
    <row r="60" spans="1:13" ht="12.75">
      <c r="A60" s="24" t="s">
        <v>50</v>
      </c>
      <c r="C60" s="28">
        <f>SEP!C42</f>
        <v>99997</v>
      </c>
      <c r="D60" s="28">
        <f>SEP!C43</f>
        <v>196420</v>
      </c>
      <c r="E60" s="30">
        <f>SEP!C44</f>
        <v>1.964258927767833</v>
      </c>
      <c r="G60" s="28">
        <f>SEP!C47</f>
        <v>76543</v>
      </c>
      <c r="H60" s="28">
        <f>SEP!C48</f>
        <v>161211</v>
      </c>
      <c r="J60" s="28">
        <f>SEP!C52</f>
        <v>23454</v>
      </c>
      <c r="K60" s="28">
        <f>SEP!C53</f>
        <v>35209</v>
      </c>
      <c r="L60" s="30">
        <f>SEP!C54</f>
        <v>1.5011938262130127</v>
      </c>
      <c r="M60" s="30"/>
    </row>
    <row r="61" spans="1:14" ht="12.75">
      <c r="A61" s="24" t="s">
        <v>51</v>
      </c>
      <c r="C61" s="28">
        <f>OCT!C42</f>
        <v>100153</v>
      </c>
      <c r="D61" s="28">
        <f>OCT!C43</f>
        <v>196639</v>
      </c>
      <c r="E61" s="30">
        <f>OCT!C44</f>
        <v>1.9633860193903327</v>
      </c>
      <c r="G61" s="28">
        <f>OCT!C47</f>
        <v>76595</v>
      </c>
      <c r="H61" s="28">
        <f>OCT!C48</f>
        <v>161350</v>
      </c>
      <c r="J61" s="28">
        <f>OCT!C52</f>
        <v>23558</v>
      </c>
      <c r="K61" s="28">
        <f>OCT!C53</f>
        <v>35289</v>
      </c>
      <c r="L61" s="30">
        <f>OCT!C54</f>
        <v>1.4979624755921555</v>
      </c>
      <c r="M61" s="30"/>
      <c r="N61" s="19"/>
    </row>
    <row r="62" spans="1:14" ht="12.75">
      <c r="A62" s="24" t="s">
        <v>52</v>
      </c>
      <c r="C62" s="28">
        <f>NOV!C42</f>
        <v>99625</v>
      </c>
      <c r="D62" s="28">
        <f>NOV!C43</f>
        <v>195626</v>
      </c>
      <c r="E62" s="30">
        <f>NOV!C44</f>
        <v>1.9636235884567126</v>
      </c>
      <c r="G62" s="28">
        <f>NOV!C47</f>
        <v>76174</v>
      </c>
      <c r="H62" s="28">
        <f>NOV!C48</f>
        <v>160571</v>
      </c>
      <c r="J62" s="28">
        <f>NOV!C52</f>
        <v>23451</v>
      </c>
      <c r="K62" s="28">
        <f>NOV!C53</f>
        <v>35055</v>
      </c>
      <c r="L62" s="30">
        <f>NOV!C54</f>
        <v>1.4948189842650634</v>
      </c>
      <c r="M62" s="30"/>
      <c r="N62" s="19"/>
    </row>
    <row r="63" spans="1:16" ht="12.75">
      <c r="A63" s="24" t="s">
        <v>53</v>
      </c>
      <c r="C63" s="28">
        <f>DEC!C42</f>
        <v>99542</v>
      </c>
      <c r="D63" s="28">
        <f>DEC!C43</f>
        <v>194932</v>
      </c>
      <c r="E63" s="30">
        <f>DEC!C44</f>
        <v>1.958288963452613</v>
      </c>
      <c r="G63" s="28">
        <f>DEC!C47</f>
        <v>76032</v>
      </c>
      <c r="H63" s="28">
        <f>DEC!C48</f>
        <v>159720</v>
      </c>
      <c r="J63" s="28">
        <f>DEC!C52</f>
        <v>23510</v>
      </c>
      <c r="K63" s="28">
        <f>DEC!C53</f>
        <v>35212</v>
      </c>
      <c r="L63" s="30">
        <f>DEC!C54</f>
        <v>1.4977456401531264</v>
      </c>
      <c r="M63" s="30"/>
      <c r="N63" s="18"/>
      <c r="P63" s="19"/>
    </row>
    <row r="64" spans="1:16" ht="12.75">
      <c r="A64" s="24" t="s">
        <v>54</v>
      </c>
      <c r="C64" s="28">
        <f>JAN!C42</f>
        <v>1156</v>
      </c>
      <c r="D64" s="28">
        <f>JAN!C43</f>
        <v>0</v>
      </c>
      <c r="E64" s="30">
        <f>JAN!C44</f>
        <v>0</v>
      </c>
      <c r="G64" s="28">
        <f>JAN!C47</f>
        <v>0</v>
      </c>
      <c r="H64" s="28">
        <f>JAN!C48</f>
        <v>0</v>
      </c>
      <c r="J64" s="28">
        <f>JAN!C52</f>
        <v>1156</v>
      </c>
      <c r="K64" s="28">
        <f>JAN!C53</f>
        <v>0</v>
      </c>
      <c r="L64" s="30">
        <f>JAN!C54</f>
        <v>0</v>
      </c>
      <c r="M64" s="30"/>
      <c r="N64" s="18"/>
      <c r="P64" s="19"/>
    </row>
    <row r="65" spans="1:16" ht="12.75">
      <c r="A65" s="24" t="s">
        <v>55</v>
      </c>
      <c r="C65" s="28">
        <f>FEB!C42</f>
        <v>0</v>
      </c>
      <c r="D65" s="28">
        <f>FEB!C43</f>
        <v>0</v>
      </c>
      <c r="E65" s="30" t="e">
        <f>FEB!C44</f>
        <v>#DIV/0!</v>
      </c>
      <c r="G65" s="28">
        <f>FEB!C47</f>
        <v>0</v>
      </c>
      <c r="H65" s="28">
        <f>FEB!C48</f>
        <v>0</v>
      </c>
      <c r="J65" s="28">
        <f>FEB!C52</f>
        <v>0</v>
      </c>
      <c r="K65" s="28">
        <f>FEB!C53</f>
        <v>0</v>
      </c>
      <c r="L65" s="30" t="e">
        <f>FEB!C54</f>
        <v>#DIV/0!</v>
      </c>
      <c r="M65" s="30"/>
      <c r="N65" s="18"/>
      <c r="P65" s="19"/>
    </row>
    <row r="66" spans="1:16" ht="12.75">
      <c r="A66" s="24" t="s">
        <v>56</v>
      </c>
      <c r="C66" s="28">
        <f>MAR!C42</f>
        <v>0</v>
      </c>
      <c r="D66" s="28">
        <f>MAR!C43</f>
        <v>0</v>
      </c>
      <c r="E66" s="30" t="e">
        <f>MAR!C44</f>
        <v>#DIV/0!</v>
      </c>
      <c r="G66" s="28">
        <f>MAR!C47</f>
        <v>0</v>
      </c>
      <c r="H66" s="28">
        <f>MAR!C48</f>
        <v>0</v>
      </c>
      <c r="J66" s="28">
        <f>MAR!C52</f>
        <v>0</v>
      </c>
      <c r="K66" s="28">
        <f>MAR!C53</f>
        <v>0</v>
      </c>
      <c r="L66" s="30" t="e">
        <f>MAR!C54</f>
        <v>#DIV/0!</v>
      </c>
      <c r="M66" s="30"/>
      <c r="N66" s="18"/>
      <c r="P66" s="19"/>
    </row>
    <row r="67" spans="1:16" ht="12.75">
      <c r="A67" s="24" t="s">
        <v>57</v>
      </c>
      <c r="C67" s="28">
        <f>APR!C42</f>
        <v>0</v>
      </c>
      <c r="D67" s="28">
        <f>APR!C43</f>
        <v>0</v>
      </c>
      <c r="E67" s="30" t="e">
        <f>APR!C44</f>
        <v>#DIV/0!</v>
      </c>
      <c r="G67" s="28">
        <f>APR!C47</f>
        <v>0</v>
      </c>
      <c r="H67" s="28">
        <f>APR!C48</f>
        <v>0</v>
      </c>
      <c r="J67" s="28">
        <f>APR!C52</f>
        <v>0</v>
      </c>
      <c r="K67" s="28">
        <f>APR!C53</f>
        <v>0</v>
      </c>
      <c r="L67" s="30" t="e">
        <f>APR!C54</f>
        <v>#DIV/0!</v>
      </c>
      <c r="M67" s="30"/>
      <c r="N67" s="18"/>
      <c r="P67" s="19"/>
    </row>
    <row r="68" spans="1:16" ht="12.75">
      <c r="A68" s="24" t="s">
        <v>58</v>
      </c>
      <c r="C68" s="28">
        <f>MAY!C42</f>
        <v>0</v>
      </c>
      <c r="D68" s="28">
        <f>MAY!C43</f>
        <v>0</v>
      </c>
      <c r="E68" s="30" t="e">
        <f>MAY!C44</f>
        <v>#DIV/0!</v>
      </c>
      <c r="G68" s="28">
        <f>MAY!C47</f>
        <v>0</v>
      </c>
      <c r="H68" s="28">
        <f>MAY!C48</f>
        <v>0</v>
      </c>
      <c r="J68" s="28">
        <f>MAY!C52</f>
        <v>0</v>
      </c>
      <c r="K68" s="28">
        <f>MAY!C53</f>
        <v>0</v>
      </c>
      <c r="L68" s="30" t="e">
        <f>MAY!C54</f>
        <v>#DIV/0!</v>
      </c>
      <c r="M68" s="30"/>
      <c r="N68" s="18"/>
      <c r="P68" s="19"/>
    </row>
    <row r="69" spans="1:16" ht="12.75">
      <c r="A69" s="24" t="s">
        <v>59</v>
      </c>
      <c r="C69" s="28">
        <f>JUN!C42</f>
        <v>0</v>
      </c>
      <c r="D69" s="28">
        <f>JUN!C43</f>
        <v>0</v>
      </c>
      <c r="E69" s="30" t="e">
        <f>JUN!C44</f>
        <v>#DIV/0!</v>
      </c>
      <c r="G69" s="28">
        <f>JUN!C47</f>
        <v>0</v>
      </c>
      <c r="H69" s="28">
        <f>JUN!C48</f>
        <v>0</v>
      </c>
      <c r="J69" s="28">
        <f>JUN!C52</f>
        <v>0</v>
      </c>
      <c r="K69" s="28">
        <f>JUN!C53</f>
        <v>0</v>
      </c>
      <c r="L69" s="30" t="e">
        <f>JUN!C54</f>
        <v>#DIV/0!</v>
      </c>
      <c r="M69" s="30"/>
      <c r="N69" s="18"/>
      <c r="P69" s="19"/>
    </row>
    <row r="70" spans="1:16" ht="12.75">
      <c r="A70" s="29" t="s">
        <v>47</v>
      </c>
      <c r="C70" s="20">
        <f>SUM(C58:C69)/COUNTIF(C58:C69,"&lt;&gt;0")</f>
        <v>85635.71428571429</v>
      </c>
      <c r="D70" s="20">
        <f>SUM(D58:D69)/COUNTIF(D58:D69,"&lt;&gt;0")</f>
        <v>195522.66666666666</v>
      </c>
      <c r="E70" s="30">
        <f>D70/C70</f>
        <v>2.2831907025884837</v>
      </c>
      <c r="G70" s="20">
        <f>SUM(G58:G69)/COUNTIF(G58:G69,"&lt;&gt;0")</f>
        <v>76271</v>
      </c>
      <c r="H70" s="20">
        <f>SUM(H58:H69)/COUNTIF(H58:H69,"&lt;&gt;0")</f>
        <v>160569.16666666666</v>
      </c>
      <c r="J70" s="20">
        <f>SUM(J58:J69)/COUNTIF(J58:J69,"&lt;&gt;0")</f>
        <v>20260.571428571428</v>
      </c>
      <c r="K70" s="20">
        <f>SUM(K58:K69)/COUNTIF(K58:K69,"&lt;&gt;0")</f>
        <v>35182.833333333336</v>
      </c>
      <c r="L70" s="30">
        <f>K70/J70</f>
        <v>1.736517326639591</v>
      </c>
      <c r="M70" s="30"/>
      <c r="N70" s="18"/>
      <c r="P70" s="19"/>
    </row>
    <row r="71" spans="14:16" ht="12.75">
      <c r="N71" s="18"/>
      <c r="P71" s="19"/>
    </row>
    <row r="72" spans="14:16" ht="12.75">
      <c r="N72" s="18"/>
      <c r="P72" s="19" t="s">
        <v>95</v>
      </c>
    </row>
    <row r="73" spans="14:16" ht="12.75">
      <c r="N73" s="18"/>
      <c r="P73" s="19"/>
    </row>
    <row r="74" spans="14:18" ht="12.75">
      <c r="N74" s="18"/>
      <c r="P74" s="18" t="s">
        <v>4</v>
      </c>
      <c r="R74" s="19" t="s">
        <v>80</v>
      </c>
    </row>
    <row r="75" spans="14:18" ht="12.75">
      <c r="N75" s="18"/>
      <c r="P75" s="18" t="s">
        <v>22</v>
      </c>
      <c r="R75" s="19" t="s">
        <v>81</v>
      </c>
    </row>
    <row r="76" spans="1:18" ht="12.75">
      <c r="A76" s="18" t="s">
        <v>67</v>
      </c>
      <c r="N76" s="18"/>
      <c r="P76" s="18" t="s">
        <v>34</v>
      </c>
      <c r="R76" s="19" t="s">
        <v>82</v>
      </c>
    </row>
    <row r="77" spans="14:18" ht="12.75">
      <c r="N77" s="18"/>
      <c r="P77" s="18" t="s">
        <v>23</v>
      </c>
      <c r="R77" s="19" t="s">
        <v>83</v>
      </c>
    </row>
    <row r="78" spans="2:18" ht="12.75">
      <c r="B78" s="46" t="s">
        <v>43</v>
      </c>
      <c r="C78" s="47"/>
      <c r="D78" s="48"/>
      <c r="F78" s="46" t="s">
        <v>4</v>
      </c>
      <c r="G78" s="47"/>
      <c r="H78" s="48"/>
      <c r="I78" s="46" t="s">
        <v>63</v>
      </c>
      <c r="J78" s="47"/>
      <c r="K78" s="48"/>
      <c r="N78" s="18"/>
      <c r="P78" s="18" t="s">
        <v>2</v>
      </c>
      <c r="R78" s="19" t="s">
        <v>84</v>
      </c>
    </row>
    <row r="79" spans="2:18" ht="12.75">
      <c r="B79" s="26"/>
      <c r="C79" s="26"/>
      <c r="D79" s="26" t="s">
        <v>64</v>
      </c>
      <c r="F79" s="26"/>
      <c r="G79" s="26"/>
      <c r="H79" s="26" t="s">
        <v>64</v>
      </c>
      <c r="I79" s="26"/>
      <c r="J79" s="26"/>
      <c r="K79" s="26" t="s">
        <v>64</v>
      </c>
      <c r="P79" s="18" t="s">
        <v>8</v>
      </c>
      <c r="R79" s="19" t="s">
        <v>85</v>
      </c>
    </row>
    <row r="80" spans="1:18" ht="12.75">
      <c r="A80" s="38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12" t="s">
        <v>20</v>
      </c>
      <c r="J80" s="12" t="s">
        <v>21</v>
      </c>
      <c r="K80" s="12" t="s">
        <v>65</v>
      </c>
      <c r="P80" s="18" t="s">
        <v>20</v>
      </c>
      <c r="R80" s="19" t="s">
        <v>86</v>
      </c>
    </row>
    <row r="81" spans="1:18" ht="12.75">
      <c r="A81" s="24" t="s">
        <v>48</v>
      </c>
      <c r="B81" s="28">
        <f>JUL!C61</f>
        <v>23345</v>
      </c>
      <c r="C81" s="28">
        <f>JUL!C62</f>
        <v>35214</v>
      </c>
      <c r="D81" s="30">
        <f>JUL!C63</f>
        <v>1.5084172199614478</v>
      </c>
      <c r="F81" s="28">
        <f>JUL!C66</f>
        <v>14524</v>
      </c>
      <c r="G81" s="28">
        <f>JUL!C67</f>
        <v>15544</v>
      </c>
      <c r="H81" s="30">
        <f>JUL!C68</f>
        <v>1.07022858716607</v>
      </c>
      <c r="I81" s="28">
        <f>JUL!C71</f>
        <v>4791</v>
      </c>
      <c r="J81" s="28">
        <f>JUL!C72</f>
        <v>15473</v>
      </c>
      <c r="K81" s="30">
        <f>JUL!C73</f>
        <v>3.229597161344187</v>
      </c>
      <c r="P81" s="18" t="s">
        <v>1</v>
      </c>
      <c r="R81" s="19" t="s">
        <v>87</v>
      </c>
    </row>
    <row r="82" spans="1:18" ht="12.75">
      <c r="A82" s="24" t="s">
        <v>49</v>
      </c>
      <c r="B82" s="28">
        <f>AUG!C61</f>
        <v>23350</v>
      </c>
      <c r="C82" s="28">
        <f>AUG!C62</f>
        <v>35118</v>
      </c>
      <c r="D82" s="30">
        <f>AUG!C63</f>
        <v>1.503982869379015</v>
      </c>
      <c r="F82" s="28">
        <f>AUG!C66</f>
        <v>14472</v>
      </c>
      <c r="G82" s="28">
        <f>AUG!C67</f>
        <v>15509</v>
      </c>
      <c r="H82" s="30">
        <f>AUG!C68</f>
        <v>1.0716556108347153</v>
      </c>
      <c r="I82" s="28">
        <f>AUG!C71</f>
        <v>4739</v>
      </c>
      <c r="J82" s="28">
        <f>AUG!C72</f>
        <v>15339</v>
      </c>
      <c r="K82" s="30">
        <f>AUG!C73</f>
        <v>3.2367588098755014</v>
      </c>
      <c r="P82" s="18" t="s">
        <v>9</v>
      </c>
      <c r="R82" s="19" t="s">
        <v>88</v>
      </c>
    </row>
    <row r="83" spans="1:18" ht="12.75">
      <c r="A83" s="24" t="s">
        <v>50</v>
      </c>
      <c r="B83" s="28">
        <f>SEP!C61</f>
        <v>23454</v>
      </c>
      <c r="C83" s="28">
        <f>SEP!C62</f>
        <v>35209</v>
      </c>
      <c r="D83" s="30">
        <f>SEP!C63</f>
        <v>1.5011938262130127</v>
      </c>
      <c r="F83" s="28">
        <f>SEP!C66</f>
        <v>14488</v>
      </c>
      <c r="G83" s="28">
        <f>SEP!C67</f>
        <v>15529</v>
      </c>
      <c r="H83" s="30">
        <f>SEP!C68</f>
        <v>1.0718525676421866</v>
      </c>
      <c r="I83" s="28">
        <f>SEP!C71</f>
        <v>4754</v>
      </c>
      <c r="J83" s="28">
        <f>SEP!C72</f>
        <v>15330</v>
      </c>
      <c r="K83" s="30">
        <f>SEP!C73</f>
        <v>3.224652923853597</v>
      </c>
      <c r="P83" s="18" t="s">
        <v>13</v>
      </c>
      <c r="R83" s="19" t="s">
        <v>96</v>
      </c>
    </row>
    <row r="84" spans="1:18" ht="12.75">
      <c r="A84" s="24" t="s">
        <v>51</v>
      </c>
      <c r="B84" s="28">
        <f>OCT!C61</f>
        <v>23558</v>
      </c>
      <c r="C84" s="28">
        <f>OCT!C62</f>
        <v>35289</v>
      </c>
      <c r="D84" s="30">
        <f>OCT!C63</f>
        <v>1.4979624755921555</v>
      </c>
      <c r="F84" s="28">
        <f>OCT!C66</f>
        <v>14517</v>
      </c>
      <c r="G84" s="28">
        <f>OCT!C67</f>
        <v>15525</v>
      </c>
      <c r="H84" s="30">
        <f>OCT!C68</f>
        <v>1.069435833849969</v>
      </c>
      <c r="I84" s="28">
        <f>OCT!C71</f>
        <v>4772</v>
      </c>
      <c r="J84" s="28">
        <f>OCT!C67</f>
        <v>15525</v>
      </c>
      <c r="K84" s="30">
        <f>OCT!C73</f>
        <v>3.219195305951383</v>
      </c>
      <c r="P84" s="18" t="s">
        <v>5</v>
      </c>
      <c r="R84" s="19" t="s">
        <v>89</v>
      </c>
    </row>
    <row r="85" spans="1:18" ht="12.75">
      <c r="A85" s="24" t="s">
        <v>52</v>
      </c>
      <c r="B85" s="28">
        <f>NOV!C61</f>
        <v>23451</v>
      </c>
      <c r="C85" s="28">
        <f>NOV!C62</f>
        <v>35055</v>
      </c>
      <c r="D85" s="30">
        <f>NOV!C63</f>
        <v>1.4948189842650634</v>
      </c>
      <c r="F85" s="28">
        <f>NOV!C66</f>
        <v>14453</v>
      </c>
      <c r="G85" s="28">
        <f>NOV!C67</f>
        <v>15427</v>
      </c>
      <c r="H85" s="30">
        <f>NOV!C63</f>
        <v>1.4948189842650634</v>
      </c>
      <c r="I85" s="28">
        <f>NOV!C71</f>
        <v>4742</v>
      </c>
      <c r="J85" s="28">
        <f>NOV!C72</f>
        <v>15235</v>
      </c>
      <c r="K85" s="30">
        <f>NOV!C73</f>
        <v>3.2127794179671025</v>
      </c>
      <c r="P85" s="18" t="s">
        <v>7</v>
      </c>
      <c r="R85" s="19" t="s">
        <v>90</v>
      </c>
    </row>
    <row r="86" spans="1:18" ht="12.75">
      <c r="A86" s="24" t="s">
        <v>53</v>
      </c>
      <c r="B86" s="28">
        <f>DEC!C61</f>
        <v>23510</v>
      </c>
      <c r="C86" s="28">
        <f>DEC!C62</f>
        <v>35212</v>
      </c>
      <c r="D86" s="30">
        <f>DEC!C63</f>
        <v>1.4977456401531264</v>
      </c>
      <c r="F86" s="28">
        <f>DEC!C66</f>
        <v>14472</v>
      </c>
      <c r="G86" s="28">
        <f>DEC!C67</f>
        <v>15422</v>
      </c>
      <c r="H86" s="30">
        <f>DEC!C63</f>
        <v>1.4977456401531264</v>
      </c>
      <c r="I86" s="28">
        <f>DEC!C71</f>
        <v>4757</v>
      </c>
      <c r="J86" s="28">
        <f>DEC!C72</f>
        <v>15359</v>
      </c>
      <c r="K86" s="30">
        <f>DEC!C73</f>
        <v>3.2287155770443556</v>
      </c>
      <c r="P86" s="18" t="s">
        <v>21</v>
      </c>
      <c r="R86" s="19" t="s">
        <v>91</v>
      </c>
    </row>
    <row r="87" spans="1:18" ht="12.75">
      <c r="A87" s="24" t="s">
        <v>54</v>
      </c>
      <c r="B87" s="28">
        <f>JAN!C61</f>
        <v>1156</v>
      </c>
      <c r="C87" s="28">
        <f>JAN!C62</f>
        <v>0</v>
      </c>
      <c r="D87" s="30">
        <f>JAN!C63</f>
        <v>0</v>
      </c>
      <c r="F87" s="28">
        <f>JAN!C66</f>
        <v>1156</v>
      </c>
      <c r="G87" s="28">
        <f>JAN!C67</f>
        <v>0</v>
      </c>
      <c r="H87" s="30">
        <f>JAN!C68</f>
        <v>0</v>
      </c>
      <c r="I87" s="28">
        <f>JAN!C71</f>
        <v>0</v>
      </c>
      <c r="J87" s="28">
        <f>JAN!C72</f>
        <v>0</v>
      </c>
      <c r="K87" s="30" t="e">
        <f>JAN!C73</f>
        <v>#DIV/0!</v>
      </c>
      <c r="P87" s="18" t="s">
        <v>3</v>
      </c>
      <c r="R87" s="19" t="s">
        <v>92</v>
      </c>
    </row>
    <row r="88" spans="1:18" ht="12.75">
      <c r="A88" s="24" t="s">
        <v>55</v>
      </c>
      <c r="B88" s="28">
        <f>FEB!C61</f>
        <v>0</v>
      </c>
      <c r="C88" s="28">
        <f>FEB!C62</f>
        <v>0</v>
      </c>
      <c r="D88" s="30" t="e">
        <f>FEB!C63</f>
        <v>#DIV/0!</v>
      </c>
      <c r="F88" s="28">
        <f>FEB!C66</f>
        <v>0</v>
      </c>
      <c r="G88" s="28">
        <f>FEB!C67</f>
        <v>0</v>
      </c>
      <c r="H88" s="30" t="e">
        <f>FEB!C68</f>
        <v>#DIV/0!</v>
      </c>
      <c r="I88" s="28">
        <f>FEB!C71</f>
        <v>0</v>
      </c>
      <c r="J88" s="28">
        <f>FEB!C72</f>
        <v>0</v>
      </c>
      <c r="K88" s="30" t="e">
        <f>FEB!C73</f>
        <v>#DIV/0!</v>
      </c>
      <c r="P88" s="18" t="s">
        <v>63</v>
      </c>
      <c r="R88" s="19" t="s">
        <v>93</v>
      </c>
    </row>
    <row r="89" spans="1:18" ht="12.75">
      <c r="A89" s="24" t="s">
        <v>56</v>
      </c>
      <c r="B89" s="28">
        <f>MAR!C61</f>
        <v>0</v>
      </c>
      <c r="C89" s="28">
        <f>MAR!C62</f>
        <v>0</v>
      </c>
      <c r="D89" s="30" t="e">
        <f>MAR!C63</f>
        <v>#DIV/0!</v>
      </c>
      <c r="F89" s="28">
        <f>MAR!C66</f>
        <v>0</v>
      </c>
      <c r="G89" s="28">
        <f>MAR!C67</f>
        <v>0</v>
      </c>
      <c r="H89" s="30" t="e">
        <f>MAR!C68</f>
        <v>#DIV/0!</v>
      </c>
      <c r="I89" s="28">
        <f>MAR!C71</f>
        <v>0</v>
      </c>
      <c r="J89" s="28">
        <f>MAR!C72</f>
        <v>0</v>
      </c>
      <c r="K89" s="30" t="e">
        <f>MAR!C73</f>
        <v>#DIV/0!</v>
      </c>
      <c r="P89" s="18" t="s">
        <v>62</v>
      </c>
      <c r="R89" s="19" t="s">
        <v>94</v>
      </c>
    </row>
    <row r="90" spans="1:11" ht="12.75">
      <c r="A90" s="24" t="s">
        <v>57</v>
      </c>
      <c r="B90" s="28">
        <f>APR!C61</f>
        <v>0</v>
      </c>
      <c r="C90" s="28">
        <f>APR!C62</f>
        <v>0</v>
      </c>
      <c r="D90" s="30" t="e">
        <f>APR!C63</f>
        <v>#DIV/0!</v>
      </c>
      <c r="F90" s="28">
        <f>APR!C66</f>
        <v>0</v>
      </c>
      <c r="G90" s="28">
        <f>APR!C67</f>
        <v>0</v>
      </c>
      <c r="H90" s="30" t="e">
        <f>APR!C68</f>
        <v>#DIV/0!</v>
      </c>
      <c r="I90" s="28">
        <f>APR!C71</f>
        <v>0</v>
      </c>
      <c r="J90" s="28">
        <f>APR!C72</f>
        <v>0</v>
      </c>
      <c r="K90" s="30" t="e">
        <f>APR!C73</f>
        <v>#DIV/0!</v>
      </c>
    </row>
    <row r="91" spans="1:11" ht="12.75">
      <c r="A91" s="24" t="s">
        <v>58</v>
      </c>
      <c r="B91" s="28">
        <f>MAY!C61</f>
        <v>0</v>
      </c>
      <c r="C91" s="28">
        <f>MAY!C62</f>
        <v>0</v>
      </c>
      <c r="D91" s="30" t="e">
        <f>MAY!C63</f>
        <v>#DIV/0!</v>
      </c>
      <c r="F91" s="28">
        <f>MAY!C66</f>
        <v>0</v>
      </c>
      <c r="G91" s="28">
        <f>MAY!C67</f>
        <v>0</v>
      </c>
      <c r="H91" s="30" t="e">
        <f>MAY!C68</f>
        <v>#DIV/0!</v>
      </c>
      <c r="I91" s="28">
        <f>MAY!C71</f>
        <v>0</v>
      </c>
      <c r="J91" s="28">
        <f>MAY!C72</f>
        <v>0</v>
      </c>
      <c r="K91" s="30" t="e">
        <f>MAY!C73</f>
        <v>#DIV/0!</v>
      </c>
    </row>
    <row r="92" spans="1:11" ht="12.75">
      <c r="A92" s="24" t="s">
        <v>59</v>
      </c>
      <c r="B92" s="28">
        <f>JUN!C61</f>
        <v>0</v>
      </c>
      <c r="C92" s="28">
        <f>JUN!C62</f>
        <v>0</v>
      </c>
      <c r="D92" s="30" t="e">
        <f>JUN!C63</f>
        <v>#DIV/0!</v>
      </c>
      <c r="F92" s="28">
        <f>JUN!C66</f>
        <v>0</v>
      </c>
      <c r="G92" s="28">
        <f>JUN!C67</f>
        <v>0</v>
      </c>
      <c r="H92" s="30" t="e">
        <f>JUN!C68</f>
        <v>#DIV/0!</v>
      </c>
      <c r="I92" s="28">
        <f>JUN!C71</f>
        <v>0</v>
      </c>
      <c r="J92" s="28">
        <f>JUN!C72</f>
        <v>0</v>
      </c>
      <c r="K92" s="30" t="e">
        <f>JUN!C73</f>
        <v>#DIV/0!</v>
      </c>
    </row>
    <row r="93" spans="1:11" ht="12.75">
      <c r="A93" s="29" t="s">
        <v>47</v>
      </c>
      <c r="B93" s="20">
        <f>SUM(B81:B92)/COUNTIF(B81:B92,"&lt;&gt;0")</f>
        <v>20260.571428571428</v>
      </c>
      <c r="C93" s="20">
        <f>SUM(C81:C92)/COUNTIF(C81:C92,"&lt;&gt;0")</f>
        <v>35182.833333333336</v>
      </c>
      <c r="D93" s="30">
        <f>C93/B93</f>
        <v>1.736517326639591</v>
      </c>
      <c r="F93" s="20">
        <f>SUM(F81:F92)/COUNTIF(F81:F92,"&lt;&gt;0")</f>
        <v>12583.142857142857</v>
      </c>
      <c r="G93" s="20">
        <f>SUM(G81:G92)/COUNTIF(G81:G92,"&lt;&gt;0")</f>
        <v>15492.666666666666</v>
      </c>
      <c r="H93" s="30">
        <f>G93/F93</f>
        <v>1.2312239352724355</v>
      </c>
      <c r="I93" s="20">
        <f>SUM(I81:I92)/COUNTIF(I81:I92,"&lt;&gt;0")</f>
        <v>4759.166666666667</v>
      </c>
      <c r="J93" s="20">
        <f>SUM(J81:J92)/COUNTIF(J81:J92,"&lt;&gt;0")</f>
        <v>15376.833333333334</v>
      </c>
      <c r="K93" s="30">
        <f>J93/I93</f>
        <v>3.230992820872001</v>
      </c>
    </row>
    <row r="97" spans="2:14" ht="12.75">
      <c r="B97" s="46" t="s">
        <v>62</v>
      </c>
      <c r="C97" s="47"/>
      <c r="D97" s="48"/>
      <c r="F97" s="46" t="s">
        <v>2</v>
      </c>
      <c r="G97" s="47"/>
      <c r="H97" s="48"/>
      <c r="I97" s="46"/>
      <c r="J97" s="47"/>
      <c r="K97" s="48"/>
      <c r="N97" s="19"/>
    </row>
    <row r="98" spans="2:14" ht="12.75">
      <c r="B98" s="26"/>
      <c r="C98" s="26"/>
      <c r="D98" s="26" t="s">
        <v>64</v>
      </c>
      <c r="F98" s="26"/>
      <c r="G98" s="26"/>
      <c r="H98" s="26" t="s">
        <v>64</v>
      </c>
      <c r="I98" s="26"/>
      <c r="J98" s="26"/>
      <c r="K98" s="26"/>
      <c r="N98" s="19"/>
    </row>
    <row r="99" spans="1:16" ht="12.75">
      <c r="A99" s="38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I99" s="12"/>
      <c r="J99" s="12"/>
      <c r="K99" s="12"/>
      <c r="N99" s="18"/>
      <c r="P99" s="19"/>
    </row>
    <row r="100" spans="1:16" ht="12.75">
      <c r="A100" s="24" t="s">
        <v>48</v>
      </c>
      <c r="B100" s="28">
        <f>JUL!C76</f>
        <v>39</v>
      </c>
      <c r="C100" s="28">
        <f>JUL!C77</f>
        <v>128</v>
      </c>
      <c r="D100" s="30">
        <f>JUL!C78</f>
        <v>3.282051282051282</v>
      </c>
      <c r="F100" s="28">
        <f>JUL!C81</f>
        <v>3991</v>
      </c>
      <c r="G100" s="28">
        <f>JUL!C82</f>
        <v>4069</v>
      </c>
      <c r="H100" s="30">
        <f>JUL!C83</f>
        <v>1.019543973941368</v>
      </c>
      <c r="I100" s="28"/>
      <c r="J100" s="28"/>
      <c r="K100" s="30"/>
      <c r="N100" s="18"/>
      <c r="P100" s="19"/>
    </row>
    <row r="101" spans="1:16" ht="12.75">
      <c r="A101" s="24" t="s">
        <v>49</v>
      </c>
      <c r="B101" s="28">
        <f>AUG!C76</f>
        <v>20</v>
      </c>
      <c r="C101" s="28">
        <f>AUG!C77</f>
        <v>73</v>
      </c>
      <c r="D101" s="30">
        <f>AUG!C78</f>
        <v>3.65</v>
      </c>
      <c r="F101" s="28">
        <f>AUG!C81</f>
        <v>4119</v>
      </c>
      <c r="G101" s="28">
        <f>AUG!C82</f>
        <v>4197</v>
      </c>
      <c r="H101" s="30">
        <f>AUG!C83</f>
        <v>1.0189366351056082</v>
      </c>
      <c r="I101" s="28"/>
      <c r="J101" s="28"/>
      <c r="K101" s="30"/>
      <c r="N101" s="18"/>
      <c r="P101" s="19"/>
    </row>
    <row r="102" spans="1:16" ht="12.75">
      <c r="A102" s="24" t="s">
        <v>50</v>
      </c>
      <c r="B102" s="28">
        <f>SEP!C76</f>
        <v>25</v>
      </c>
      <c r="C102" s="28">
        <f>SEP!C77</f>
        <v>84</v>
      </c>
      <c r="D102" s="30">
        <f>SEP!C78</f>
        <v>3.36</v>
      </c>
      <c r="F102" s="28">
        <f>SEP!C81</f>
        <v>4187</v>
      </c>
      <c r="G102" s="28">
        <f>SEP!C82</f>
        <v>4266</v>
      </c>
      <c r="H102" s="30">
        <f>SEP!C83</f>
        <v>1.0188679245283019</v>
      </c>
      <c r="I102" s="28"/>
      <c r="J102" s="28"/>
      <c r="K102" s="30"/>
      <c r="N102" s="18"/>
      <c r="P102" s="19"/>
    </row>
    <row r="103" spans="1:16" ht="12.75">
      <c r="A103" s="24" t="s">
        <v>51</v>
      </c>
      <c r="B103" s="28">
        <f>OCT!C76</f>
        <v>22</v>
      </c>
      <c r="C103" s="28">
        <f>OCT!C77</f>
        <v>73</v>
      </c>
      <c r="D103" s="30">
        <f>OCT!C78</f>
        <v>3.3181818181818183</v>
      </c>
      <c r="F103" s="28">
        <f>OCT!C81</f>
        <v>4247</v>
      </c>
      <c r="G103" s="28">
        <f>OCT!C82</f>
        <v>4329</v>
      </c>
      <c r="H103" s="30">
        <f>OCT!C83</f>
        <v>1.0193077466446903</v>
      </c>
      <c r="I103" s="28"/>
      <c r="J103" s="28"/>
      <c r="K103" s="30"/>
      <c r="N103" s="18"/>
      <c r="P103" s="19"/>
    </row>
    <row r="104" spans="1:16" ht="12.75">
      <c r="A104" s="24" t="s">
        <v>52</v>
      </c>
      <c r="B104" s="28">
        <f>NOV!C76</f>
        <v>21</v>
      </c>
      <c r="C104" s="28">
        <f>NOV!C77</f>
        <v>80</v>
      </c>
      <c r="D104" s="30">
        <f>NOV!C78</f>
        <v>3.8095238095238093</v>
      </c>
      <c r="F104" s="28">
        <f>NOV!C81</f>
        <v>4235</v>
      </c>
      <c r="G104" s="28">
        <f>NOV!C82</f>
        <v>4313</v>
      </c>
      <c r="H104" s="30">
        <f>NOV!C83</f>
        <v>1.018417945690673</v>
      </c>
      <c r="I104" s="28"/>
      <c r="J104" s="28"/>
      <c r="K104" s="30"/>
      <c r="N104" s="18"/>
      <c r="P104" s="19"/>
    </row>
    <row r="105" spans="1:16" ht="12.75">
      <c r="A105" s="24" t="s">
        <v>53</v>
      </c>
      <c r="B105" s="28">
        <f>DEC!C76</f>
        <v>24</v>
      </c>
      <c r="C105" s="28">
        <f>DEC!C77</f>
        <v>92</v>
      </c>
      <c r="D105" s="30">
        <f>DEC!C78</f>
        <v>3.8333333333333335</v>
      </c>
      <c r="F105" s="28">
        <f>DEC!C81</f>
        <v>4257</v>
      </c>
      <c r="G105" s="28">
        <f>DEC!C82</f>
        <v>4339</v>
      </c>
      <c r="H105" s="30">
        <f>DEC!C83</f>
        <v>1.0192623913554146</v>
      </c>
      <c r="I105" s="28"/>
      <c r="J105" s="28"/>
      <c r="K105" s="30"/>
      <c r="N105" s="18"/>
      <c r="P105" s="19"/>
    </row>
    <row r="106" spans="1:16" ht="12.75">
      <c r="A106" s="24" t="s">
        <v>54</v>
      </c>
      <c r="B106" s="28">
        <f>JAN!C76</f>
        <v>0</v>
      </c>
      <c r="C106" s="28">
        <f>JAN!C77</f>
        <v>0</v>
      </c>
      <c r="D106" s="30" t="e">
        <f>JAN!C78</f>
        <v>#DIV/0!</v>
      </c>
      <c r="F106" s="28">
        <f>JAN!C81</f>
        <v>0</v>
      </c>
      <c r="G106" s="28">
        <f>JAN!C82</f>
        <v>0</v>
      </c>
      <c r="H106" s="30" t="e">
        <f>JAN!C83</f>
        <v>#DIV/0!</v>
      </c>
      <c r="I106" s="28"/>
      <c r="J106" s="28"/>
      <c r="K106" s="30"/>
      <c r="N106" s="18"/>
      <c r="P106" s="19"/>
    </row>
    <row r="107" spans="1:16" ht="12.75">
      <c r="A107" s="24" t="s">
        <v>55</v>
      </c>
      <c r="B107" s="28">
        <f>FEB!C76</f>
        <v>0</v>
      </c>
      <c r="C107" s="28">
        <f>FEB!C77</f>
        <v>0</v>
      </c>
      <c r="D107" s="30" t="e">
        <f>FEB!C78</f>
        <v>#DIV/0!</v>
      </c>
      <c r="F107" s="28">
        <f>FEB!C81</f>
        <v>0</v>
      </c>
      <c r="G107" s="28">
        <f>FEB!C82</f>
        <v>0</v>
      </c>
      <c r="H107" s="30" t="e">
        <f>FEB!C83</f>
        <v>#DIV/0!</v>
      </c>
      <c r="I107" s="28"/>
      <c r="J107" s="28"/>
      <c r="K107" s="30"/>
      <c r="N107" s="18"/>
      <c r="P107" s="19"/>
    </row>
    <row r="108" spans="1:16" ht="12.75">
      <c r="A108" s="24" t="s">
        <v>56</v>
      </c>
      <c r="B108" s="28">
        <f>MAR!C76</f>
        <v>0</v>
      </c>
      <c r="C108" s="28">
        <f>MAR!C77</f>
        <v>0</v>
      </c>
      <c r="D108" s="30" t="e">
        <f>MAR!C78</f>
        <v>#DIV/0!</v>
      </c>
      <c r="F108" s="28">
        <f>MAR!C81</f>
        <v>0</v>
      </c>
      <c r="G108" s="28">
        <f>MAR!C82</f>
        <v>0</v>
      </c>
      <c r="H108" s="30" t="e">
        <f>MAR!C83</f>
        <v>#DIV/0!</v>
      </c>
      <c r="I108" s="28"/>
      <c r="J108" s="28"/>
      <c r="K108" s="30"/>
      <c r="N108" s="18"/>
      <c r="P108" s="19"/>
    </row>
    <row r="109" spans="1:16" ht="12.75">
      <c r="A109" s="24" t="s">
        <v>57</v>
      </c>
      <c r="B109" s="28">
        <f>APR!C76</f>
        <v>0</v>
      </c>
      <c r="C109" s="28">
        <f>APR!C77</f>
        <v>0</v>
      </c>
      <c r="D109" s="30" t="e">
        <f>APR!C78</f>
        <v>#DIV/0!</v>
      </c>
      <c r="F109" s="28">
        <f>APR!C81</f>
        <v>0</v>
      </c>
      <c r="G109" s="28">
        <f>APR!C82</f>
        <v>0</v>
      </c>
      <c r="H109" s="30" t="e">
        <f>APR!C83</f>
        <v>#DIV/0!</v>
      </c>
      <c r="I109" s="28"/>
      <c r="J109" s="28"/>
      <c r="K109" s="30"/>
      <c r="N109" s="18"/>
      <c r="P109" s="19"/>
    </row>
    <row r="110" spans="1:16" ht="12.75">
      <c r="A110" s="24" t="s">
        <v>58</v>
      </c>
      <c r="B110" s="28">
        <f>MAY!C76</f>
        <v>0</v>
      </c>
      <c r="C110" s="28">
        <f>MAY!C77</f>
        <v>0</v>
      </c>
      <c r="D110" s="30" t="e">
        <f>MAY!C78</f>
        <v>#DIV/0!</v>
      </c>
      <c r="F110" s="28">
        <f>MAY!C81</f>
        <v>0</v>
      </c>
      <c r="G110" s="28">
        <f>MAY!C82</f>
        <v>0</v>
      </c>
      <c r="H110" s="30" t="e">
        <f>MAY!C83</f>
        <v>#DIV/0!</v>
      </c>
      <c r="I110" s="28"/>
      <c r="J110" s="28"/>
      <c r="K110" s="30"/>
      <c r="N110" s="18"/>
      <c r="P110" s="19"/>
    </row>
    <row r="111" spans="1:16" ht="12.75">
      <c r="A111" s="24" t="s">
        <v>59</v>
      </c>
      <c r="B111" s="28">
        <f>JUN!C76</f>
        <v>0</v>
      </c>
      <c r="C111" s="28">
        <f>JUN!C77</f>
        <v>0</v>
      </c>
      <c r="D111" s="30" t="e">
        <f>JUN!C78</f>
        <v>#DIV/0!</v>
      </c>
      <c r="F111" s="28">
        <f>JUN!C81</f>
        <v>0</v>
      </c>
      <c r="G111" s="28">
        <f>JUN!C82</f>
        <v>0</v>
      </c>
      <c r="H111" s="30" t="e">
        <f>JUN!C83</f>
        <v>#DIV/0!</v>
      </c>
      <c r="I111" s="28"/>
      <c r="J111" s="28"/>
      <c r="K111" s="30"/>
      <c r="N111" s="18"/>
      <c r="P111" s="19"/>
    </row>
    <row r="112" spans="1:16" ht="12.75">
      <c r="A112" s="29" t="s">
        <v>47</v>
      </c>
      <c r="B112" s="20">
        <f>SUM(B100:B111)/COUNTIF(B100:B111,"&lt;&gt;0")</f>
        <v>25.166666666666668</v>
      </c>
      <c r="C112" s="20">
        <f>SUM(C100:C111)/COUNTIF(C100:C111,"&lt;&gt;0")</f>
        <v>88.33333333333333</v>
      </c>
      <c r="D112" s="30">
        <f>C112/B112</f>
        <v>3.509933774834437</v>
      </c>
      <c r="F112" s="20">
        <f>SUM(F100:F111)/COUNTIF(F100:F111,"&lt;&gt;0")</f>
        <v>4172.666666666667</v>
      </c>
      <c r="G112" s="20">
        <f>SUM(G100:G111)/COUNTIF(G100:G111,"&lt;&gt;0")</f>
        <v>4252.166666666667</v>
      </c>
      <c r="H112" s="30">
        <f>G112/F112</f>
        <v>1.0190525643073973</v>
      </c>
      <c r="I112" s="20"/>
      <c r="J112" s="20"/>
      <c r="K112" s="30"/>
      <c r="N112" s="18"/>
      <c r="P112" s="19"/>
    </row>
    <row r="113" spans="14:16" ht="12.75">
      <c r="N113" s="18"/>
      <c r="P113" s="19"/>
    </row>
    <row r="114" spans="14:16" ht="12.75">
      <c r="N114" s="18"/>
      <c r="P114" s="19"/>
    </row>
    <row r="116" ht="12.75">
      <c r="A116" s="18" t="s">
        <v>79</v>
      </c>
    </row>
    <row r="117" ht="12.75">
      <c r="A117" s="18"/>
    </row>
    <row r="118" spans="2:11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8"/>
    </row>
    <row r="119" spans="2:11" ht="12.75">
      <c r="B119" s="26"/>
      <c r="C119" s="26"/>
      <c r="D119" s="26" t="s">
        <v>69</v>
      </c>
      <c r="E119" s="26"/>
      <c r="F119" s="26" t="s">
        <v>69</v>
      </c>
      <c r="H119" s="26"/>
      <c r="I119" s="26" t="s">
        <v>69</v>
      </c>
      <c r="J119" s="26"/>
      <c r="K119" s="26" t="s">
        <v>69</v>
      </c>
    </row>
    <row r="120" spans="2:11" ht="12.75">
      <c r="B120" s="26"/>
      <c r="C120" s="26"/>
      <c r="D120" s="26" t="s">
        <v>70</v>
      </c>
      <c r="E120" s="26"/>
      <c r="F120" s="26" t="s">
        <v>70</v>
      </c>
      <c r="H120" s="26"/>
      <c r="I120" s="26" t="s">
        <v>70</v>
      </c>
      <c r="J120" s="26"/>
      <c r="K120" s="26" t="s">
        <v>70</v>
      </c>
    </row>
    <row r="121" spans="1:11" ht="12.75">
      <c r="A121" s="38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71</v>
      </c>
      <c r="J121" s="12" t="s">
        <v>21</v>
      </c>
      <c r="K121" s="12" t="s">
        <v>72</v>
      </c>
    </row>
    <row r="122" spans="1:11" ht="12.75">
      <c r="A122" s="24" t="s">
        <v>48</v>
      </c>
      <c r="B122" s="28">
        <f>JUL!C95</f>
        <v>35983186</v>
      </c>
      <c r="C122" s="28">
        <f>JUL!E95</f>
        <v>76284</v>
      </c>
      <c r="D122" s="30">
        <f>JUL!F95</f>
        <v>471.7003041266845</v>
      </c>
      <c r="E122" s="28">
        <f>JUL!G95</f>
        <v>160489</v>
      </c>
      <c r="F122" s="30">
        <f>JUL!H95</f>
        <v>224.2096716908947</v>
      </c>
      <c r="H122" s="28">
        <f>JUL!C96</f>
        <v>8139460</v>
      </c>
      <c r="I122" s="30">
        <f>JUL!F96</f>
        <v>348.65967016491754</v>
      </c>
      <c r="J122" s="28">
        <f>JUL!G96</f>
        <v>35214</v>
      </c>
      <c r="K122" s="30">
        <f>JUL!H96</f>
        <v>231.14272732435964</v>
      </c>
    </row>
    <row r="123" spans="1:11" ht="12.75">
      <c r="A123" s="24" t="s">
        <v>49</v>
      </c>
      <c r="B123" s="28">
        <f>AUG!C95</f>
        <v>35852803</v>
      </c>
      <c r="C123" s="28">
        <f>AUG!E95</f>
        <v>75998</v>
      </c>
      <c r="D123" s="30">
        <f>AUG!F95</f>
        <v>471.7598226269112</v>
      </c>
      <c r="E123" s="28">
        <f>AUG!G95</f>
        <v>160074</v>
      </c>
      <c r="F123" s="30">
        <f>AUG!H95</f>
        <v>223.97642965128628</v>
      </c>
      <c r="H123" s="28">
        <f>AUG!C96</f>
        <v>8115165</v>
      </c>
      <c r="I123" s="30">
        <f>AUG!F96</f>
        <v>347.544539614561</v>
      </c>
      <c r="J123" s="28">
        <f>AUG!G96</f>
        <v>35118</v>
      </c>
      <c r="K123" s="30">
        <f>AUG!H96</f>
        <v>231.08277806253204</v>
      </c>
    </row>
    <row r="124" spans="1:11" ht="12.75">
      <c r="A124" s="24" t="s">
        <v>50</v>
      </c>
      <c r="B124" s="28">
        <f>SEP!C95</f>
        <v>0</v>
      </c>
      <c r="C124" s="28">
        <f>SEP!E95</f>
        <v>0</v>
      </c>
      <c r="D124" s="30">
        <f>SEP!F95</f>
        <v>0</v>
      </c>
      <c r="E124" s="28">
        <f>SEP!G95</f>
        <v>0</v>
      </c>
      <c r="F124" s="30">
        <f>SEP!H95</f>
        <v>0</v>
      </c>
      <c r="H124" s="28">
        <f>SEP!C96</f>
        <v>0</v>
      </c>
      <c r="I124" s="30">
        <f>SEP!F96</f>
        <v>0</v>
      </c>
      <c r="J124" s="28">
        <f>SEP!G96</f>
        <v>0</v>
      </c>
      <c r="K124" s="30">
        <f>SEP!H96</f>
        <v>0</v>
      </c>
    </row>
    <row r="125" spans="1:11" ht="12.75">
      <c r="A125" s="24" t="s">
        <v>51</v>
      </c>
      <c r="B125" s="28">
        <f>OCT!C95</f>
        <v>73404304</v>
      </c>
      <c r="C125" s="28">
        <f>OCT!E95</f>
        <v>76595</v>
      </c>
      <c r="D125" s="30">
        <f>OCT!F95</f>
        <v>958.3432861152817</v>
      </c>
      <c r="E125" s="28">
        <f>OCT!G95</f>
        <v>161350</v>
      </c>
      <c r="F125" s="30">
        <f>OCT!H95</f>
        <v>454.93835760768513</v>
      </c>
      <c r="H125" s="28">
        <f>OCT!C96</f>
        <v>8281388</v>
      </c>
      <c r="I125" s="30">
        <f>OCT!F96</f>
        <v>351.5318787672977</v>
      </c>
      <c r="J125" s="28">
        <f>OCT!G96</f>
        <v>35289</v>
      </c>
      <c r="K125" s="30">
        <f>OCT!H96</f>
        <v>234.6733543030406</v>
      </c>
    </row>
    <row r="126" spans="1:11" ht="12.75">
      <c r="A126" s="24" t="s">
        <v>52</v>
      </c>
      <c r="B126" s="28">
        <f>NOV!C95</f>
        <v>36082253</v>
      </c>
      <c r="C126" s="28">
        <f>NOV!E95</f>
        <v>76174</v>
      </c>
      <c r="D126" s="30">
        <f>NOV!F95</f>
        <v>473.6820043584425</v>
      </c>
      <c r="E126" s="28">
        <f>NOV!G95</f>
        <v>160571</v>
      </c>
      <c r="F126" s="30">
        <f>NOV!H95</f>
        <v>224.71213980108487</v>
      </c>
      <c r="H126" s="28">
        <f>NOV!C96</f>
        <v>8213664</v>
      </c>
      <c r="I126" s="30">
        <f>NOV!F96</f>
        <v>350.2479211973903</v>
      </c>
      <c r="J126" s="28">
        <f>NOV!G96</f>
        <v>35055</v>
      </c>
      <c r="K126" s="30">
        <f>NOV!H96</f>
        <v>234.3079161317929</v>
      </c>
    </row>
    <row r="127" spans="1:11" ht="12.75">
      <c r="A127" s="24" t="s">
        <v>53</v>
      </c>
      <c r="B127" s="28">
        <f>DEC!C95</f>
        <v>35869656</v>
      </c>
      <c r="C127" s="28">
        <f>DEC!E95</f>
        <v>76032</v>
      </c>
      <c r="D127" s="30">
        <f>DEC!F95</f>
        <v>471.77051767676767</v>
      </c>
      <c r="E127" s="28">
        <f>DEC!G95</f>
        <v>159720</v>
      </c>
      <c r="F127" s="30">
        <f>DEC!H95</f>
        <v>224.57836213373403</v>
      </c>
      <c r="H127" s="28">
        <f>DEC!C96</f>
        <v>8251495</v>
      </c>
      <c r="I127" s="30">
        <f>DEC!F96</f>
        <v>350.97809442790305</v>
      </c>
      <c r="J127" s="28">
        <f>DEC!G96</f>
        <v>35212</v>
      </c>
      <c r="K127" s="30">
        <f>DEC!H96</f>
        <v>234.33758377825743</v>
      </c>
    </row>
    <row r="128" spans="1:14" ht="12.75">
      <c r="A128" s="24" t="s">
        <v>54</v>
      </c>
      <c r="B128" s="28">
        <f>JAN!C95</f>
        <v>0</v>
      </c>
      <c r="C128" s="28">
        <f>JAN!E95</f>
        <v>0</v>
      </c>
      <c r="D128" s="30" t="e">
        <f>JAN!F95</f>
        <v>#DIV/0!</v>
      </c>
      <c r="E128" s="28">
        <f>JAN!G95</f>
        <v>0</v>
      </c>
      <c r="F128" s="30" t="e">
        <f>JAN!H95</f>
        <v>#DIV/0!</v>
      </c>
      <c r="H128" s="28">
        <f>JAN!C96</f>
        <v>0</v>
      </c>
      <c r="I128" s="30">
        <f>JAN!F96</f>
        <v>0</v>
      </c>
      <c r="J128" s="28">
        <f>JAN!G96</f>
        <v>0</v>
      </c>
      <c r="K128" s="30" t="e">
        <f>JAN!H96</f>
        <v>#DIV/0!</v>
      </c>
      <c r="N128" s="19"/>
    </row>
    <row r="129" spans="1:14" ht="12.75">
      <c r="A129" s="24" t="s">
        <v>55</v>
      </c>
      <c r="B129" s="28">
        <f>FEB!C95</f>
        <v>0</v>
      </c>
      <c r="C129" s="28">
        <f>FEB!E95</f>
        <v>0</v>
      </c>
      <c r="D129" s="30" t="e">
        <f>FEB!F95</f>
        <v>#DIV/0!</v>
      </c>
      <c r="E129" s="28">
        <f>FEB!G95</f>
        <v>0</v>
      </c>
      <c r="F129" s="30" t="e">
        <f>FEB!H95</f>
        <v>#DIV/0!</v>
      </c>
      <c r="H129" s="28">
        <f>FEB!C96</f>
        <v>0</v>
      </c>
      <c r="I129" s="30" t="e">
        <f>FEB!F96</f>
        <v>#DIV/0!</v>
      </c>
      <c r="J129" s="28">
        <f>FEB!G96</f>
        <v>0</v>
      </c>
      <c r="K129" s="30" t="e">
        <f>FEB!H96</f>
        <v>#DIV/0!</v>
      </c>
      <c r="N129" s="19"/>
    </row>
    <row r="130" spans="1:16" ht="12.75">
      <c r="A130" s="24" t="s">
        <v>56</v>
      </c>
      <c r="B130" s="28">
        <f>MAR!C95</f>
        <v>0</v>
      </c>
      <c r="C130" s="28">
        <f>MAR!E95</f>
        <v>0</v>
      </c>
      <c r="D130" s="30" t="e">
        <f>MAR!F95</f>
        <v>#DIV/0!</v>
      </c>
      <c r="E130" s="28">
        <f>MAR!G95</f>
        <v>0</v>
      </c>
      <c r="F130" s="30" t="e">
        <f>MAR!H95</f>
        <v>#DIV/0!</v>
      </c>
      <c r="H130" s="28">
        <f>MAR!C96</f>
        <v>0</v>
      </c>
      <c r="I130" s="30" t="e">
        <f>MAR!F96</f>
        <v>#DIV/0!</v>
      </c>
      <c r="J130" s="28">
        <f>MAR!G96</f>
        <v>0</v>
      </c>
      <c r="K130" s="30" t="e">
        <f>MAR!H96</f>
        <v>#DIV/0!</v>
      </c>
      <c r="N130" s="18"/>
      <c r="P130" s="19"/>
    </row>
    <row r="131" spans="1:16" ht="12.75">
      <c r="A131" s="24" t="s">
        <v>57</v>
      </c>
      <c r="B131" s="28">
        <f>APR!C95</f>
        <v>0</v>
      </c>
      <c r="C131" s="28">
        <f>APR!E95</f>
        <v>0</v>
      </c>
      <c r="D131" s="30" t="e">
        <f>APR!F95</f>
        <v>#DIV/0!</v>
      </c>
      <c r="E131" s="28">
        <f>APR!G95</f>
        <v>0</v>
      </c>
      <c r="F131" s="30" t="e">
        <f>APR!H95</f>
        <v>#DIV/0!</v>
      </c>
      <c r="H131" s="28">
        <f>APR!C96</f>
        <v>0</v>
      </c>
      <c r="I131" s="30" t="e">
        <f>APR!F96</f>
        <v>#DIV/0!</v>
      </c>
      <c r="J131" s="28">
        <f>APR!G96</f>
        <v>0</v>
      </c>
      <c r="K131" s="30" t="e">
        <f>APR!H96</f>
        <v>#DIV/0!</v>
      </c>
      <c r="N131" s="18"/>
      <c r="P131" s="19"/>
    </row>
    <row r="132" spans="1:16" ht="12.75">
      <c r="A132" s="24" t="s">
        <v>58</v>
      </c>
      <c r="B132" s="28">
        <f>MAY!C95</f>
        <v>0</v>
      </c>
      <c r="C132" s="28">
        <f>MAY!E95</f>
        <v>0</v>
      </c>
      <c r="D132" s="30" t="e">
        <f>MAY!F95</f>
        <v>#DIV/0!</v>
      </c>
      <c r="E132" s="28">
        <f>MAY!G95</f>
        <v>0</v>
      </c>
      <c r="F132" s="30" t="e">
        <f>MAY!H95</f>
        <v>#DIV/0!</v>
      </c>
      <c r="H132" s="28">
        <f>MAY!C96</f>
        <v>0</v>
      </c>
      <c r="I132" s="30" t="e">
        <f>MAY!F96</f>
        <v>#DIV/0!</v>
      </c>
      <c r="J132" s="28">
        <f>MAY!G96</f>
        <v>0</v>
      </c>
      <c r="K132" s="30" t="e">
        <f>MAY!H96</f>
        <v>#DIV/0!</v>
      </c>
      <c r="N132" s="18"/>
      <c r="P132" s="19"/>
    </row>
    <row r="133" spans="1:16" ht="12.75">
      <c r="A133" s="24" t="s">
        <v>59</v>
      </c>
      <c r="B133" s="28">
        <f>JUN!C95</f>
        <v>0</v>
      </c>
      <c r="C133" s="28">
        <f>JUN!E95</f>
        <v>0</v>
      </c>
      <c r="D133" s="30" t="e">
        <f>JUN!F95</f>
        <v>#DIV/0!</v>
      </c>
      <c r="E133" s="28">
        <f>JUN!G95</f>
        <v>0</v>
      </c>
      <c r="F133" s="30" t="e">
        <f>JUN!H95</f>
        <v>#DIV/0!</v>
      </c>
      <c r="H133" s="28">
        <f>JUN!C96</f>
        <v>0</v>
      </c>
      <c r="I133" s="30" t="e">
        <f>JUN!F96</f>
        <v>#DIV/0!</v>
      </c>
      <c r="J133" s="28">
        <f>JUN!G96</f>
        <v>0</v>
      </c>
      <c r="K133" s="30" t="e">
        <f>JUN!H96</f>
        <v>#DIV/0!</v>
      </c>
      <c r="N133" s="18"/>
      <c r="P133" s="19" t="s">
        <v>95</v>
      </c>
    </row>
    <row r="134" spans="1:16" ht="12.75">
      <c r="A134" s="29" t="s">
        <v>47</v>
      </c>
      <c r="B134" s="20">
        <f>SUM(B122:B133)/COUNTIF(B122:B133,"&lt;&gt;0")</f>
        <v>43438440.4</v>
      </c>
      <c r="C134" s="20">
        <f>SUM(C122:C133)/COUNTIF(C122:C133,"&lt;&gt;0")</f>
        <v>76216.6</v>
      </c>
      <c r="D134" s="30">
        <f>B134/C134</f>
        <v>569.934114090631</v>
      </c>
      <c r="E134" s="28">
        <f>SUM(E122:E133)/COUNTIF(E122:E133,"&lt;&gt;0")</f>
        <v>160440.8</v>
      </c>
      <c r="F134" s="30">
        <f>B134/E134</f>
        <v>270.7443518107614</v>
      </c>
      <c r="H134" s="20">
        <f>SUM(H122:H133)/COUNTIF(H122:H133,"&lt;&gt;0")</f>
        <v>8200234.4</v>
      </c>
      <c r="I134" s="30" t="e">
        <f>H134/#REF!</f>
        <v>#REF!</v>
      </c>
      <c r="J134" s="28">
        <f>SUM(J122:J133)/COUNTIF(J122:J133,"&lt;&gt;0")</f>
        <v>35177.6</v>
      </c>
      <c r="K134" s="30">
        <f>H134/J134</f>
        <v>233.10954698444468</v>
      </c>
      <c r="N134" s="18"/>
      <c r="P134" s="19"/>
    </row>
    <row r="135" spans="14:18" ht="12.75">
      <c r="N135" s="18"/>
      <c r="P135" s="18" t="s">
        <v>4</v>
      </c>
      <c r="R135" s="19" t="s">
        <v>80</v>
      </c>
    </row>
    <row r="136" spans="14:18" ht="12.75">
      <c r="N136" s="18"/>
      <c r="P136" s="18" t="s">
        <v>22</v>
      </c>
      <c r="R136" s="19" t="s">
        <v>81</v>
      </c>
    </row>
    <row r="137" spans="1:18" ht="12.75">
      <c r="A137" s="31" t="s">
        <v>73</v>
      </c>
      <c r="N137" s="18"/>
      <c r="P137" s="18" t="s">
        <v>34</v>
      </c>
      <c r="R137" s="19" t="s">
        <v>82</v>
      </c>
    </row>
    <row r="138" spans="14:18" ht="12.75">
      <c r="N138" s="18"/>
      <c r="P138" s="18" t="s">
        <v>23</v>
      </c>
      <c r="R138" s="19" t="s">
        <v>83</v>
      </c>
    </row>
    <row r="139" spans="14:18" ht="12.75">
      <c r="N139" s="18"/>
      <c r="P139" s="18" t="s">
        <v>2</v>
      </c>
      <c r="R139" s="19" t="s">
        <v>84</v>
      </c>
    </row>
    <row r="140" spans="3:18" ht="12.75">
      <c r="C140" s="26" t="s">
        <v>75</v>
      </c>
      <c r="D140" s="32"/>
      <c r="E140" s="32"/>
      <c r="F140" s="32"/>
      <c r="G140" s="32"/>
      <c r="H140" s="32"/>
      <c r="N140" s="18"/>
      <c r="P140" s="18" t="s">
        <v>8</v>
      </c>
      <c r="R140" s="19" t="s">
        <v>85</v>
      </c>
    </row>
    <row r="141" spans="1:18" ht="12.75">
      <c r="A141" s="38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/>
      <c r="N141" s="18"/>
      <c r="P141" s="18" t="s">
        <v>20</v>
      </c>
      <c r="R141" s="19" t="s">
        <v>86</v>
      </c>
    </row>
    <row r="142" spans="1:18" ht="12.75">
      <c r="A142" s="24" t="s">
        <v>48</v>
      </c>
      <c r="C142" s="28">
        <f>JUL!C130</f>
        <v>8765762</v>
      </c>
      <c r="D142" s="28">
        <f>JUL!C131</f>
        <v>3607757</v>
      </c>
      <c r="E142" s="28">
        <f>JUL!C132</f>
        <v>3814167</v>
      </c>
      <c r="F142" s="28">
        <f>JUL!C133</f>
        <v>30848</v>
      </c>
      <c r="G142" s="28">
        <f>JUL!C134</f>
        <v>1312990</v>
      </c>
      <c r="H142" s="28"/>
      <c r="N142" s="18"/>
      <c r="P142" s="18" t="s">
        <v>1</v>
      </c>
      <c r="R142" s="19" t="s">
        <v>87</v>
      </c>
    </row>
    <row r="143" spans="1:18" ht="12.75">
      <c r="A143" s="24" t="s">
        <v>49</v>
      </c>
      <c r="C143" s="28">
        <f>AUG!C130</f>
        <v>8753248</v>
      </c>
      <c r="D143" s="28">
        <f>AUG!C131</f>
        <v>3594804</v>
      </c>
      <c r="E143" s="28">
        <f>AUG!C132</f>
        <v>3785662</v>
      </c>
      <c r="F143" s="28">
        <f>AUG!C133</f>
        <v>19512</v>
      </c>
      <c r="G143" s="28">
        <f>AUG!C134</f>
        <v>1353270</v>
      </c>
      <c r="H143" s="28"/>
      <c r="N143" s="18"/>
      <c r="P143" s="18" t="s">
        <v>9</v>
      </c>
      <c r="R143" s="19" t="s">
        <v>88</v>
      </c>
    </row>
    <row r="144" spans="1:18" ht="12.75">
      <c r="A144" s="24" t="s">
        <v>50</v>
      </c>
      <c r="C144" s="28">
        <f>SEP!C130</f>
        <v>0</v>
      </c>
      <c r="D144" s="28">
        <f>SEP!C131</f>
        <v>0</v>
      </c>
      <c r="E144" s="28">
        <f>SEP!C132</f>
        <v>0</v>
      </c>
      <c r="F144" s="28">
        <f>SEP!C133</f>
        <v>0</v>
      </c>
      <c r="G144" s="28">
        <f>SEP!C134</f>
        <v>0</v>
      </c>
      <c r="H144" s="28"/>
      <c r="N144" s="18"/>
      <c r="P144" s="18" t="s">
        <v>13</v>
      </c>
      <c r="R144" s="19" t="s">
        <v>96</v>
      </c>
    </row>
    <row r="145" spans="1:18" ht="12.75">
      <c r="A145" s="24" t="s">
        <v>51</v>
      </c>
      <c r="C145" s="28">
        <f>OCT!C130</f>
        <v>8924372</v>
      </c>
      <c r="D145" s="28">
        <f>OCT!C131</f>
        <v>3661428</v>
      </c>
      <c r="E145" s="28">
        <f>OCT!C132</f>
        <v>3824002</v>
      </c>
      <c r="F145" s="28">
        <f>OCT!C133</f>
        <v>17697</v>
      </c>
      <c r="G145" s="28">
        <f>OCT!C134</f>
        <v>1421245</v>
      </c>
      <c r="H145" s="28"/>
      <c r="N145" s="18"/>
      <c r="P145" s="18" t="s">
        <v>5</v>
      </c>
      <c r="R145" s="19" t="s">
        <v>89</v>
      </c>
    </row>
    <row r="146" spans="1:18" ht="12.75">
      <c r="A146" s="24" t="s">
        <v>52</v>
      </c>
      <c r="C146" s="28">
        <f>NOV!C130</f>
        <v>8841581</v>
      </c>
      <c r="D146" s="28">
        <f>NOV!C131</f>
        <v>3630342</v>
      </c>
      <c r="E146" s="28">
        <f>NOV!C132</f>
        <v>3776893</v>
      </c>
      <c r="F146" s="28">
        <f>NOV!C133</f>
        <v>18397</v>
      </c>
      <c r="G146" s="28">
        <f>NOV!C134</f>
        <v>1415949</v>
      </c>
      <c r="H146" s="28"/>
      <c r="P146" s="18" t="s">
        <v>7</v>
      </c>
      <c r="R146" s="19" t="s">
        <v>90</v>
      </c>
    </row>
    <row r="147" spans="1:18" ht="12.75">
      <c r="A147" s="24" t="s">
        <v>53</v>
      </c>
      <c r="C147" s="28">
        <f>DEC!C130</f>
        <v>8889750</v>
      </c>
      <c r="D147" s="28">
        <f>DEC!C131</f>
        <v>3638506</v>
      </c>
      <c r="E147" s="28">
        <f>DEC!C132</f>
        <v>3805982</v>
      </c>
      <c r="F147" s="28">
        <f>DEC!C133</f>
        <v>22328</v>
      </c>
      <c r="G147" s="28">
        <f>DEC!C134</f>
        <v>1422934</v>
      </c>
      <c r="H147" s="28"/>
      <c r="P147" s="18" t="s">
        <v>21</v>
      </c>
      <c r="R147" s="19" t="s">
        <v>91</v>
      </c>
    </row>
    <row r="148" spans="1:18" ht="12.75">
      <c r="A148" s="24" t="s">
        <v>54</v>
      </c>
      <c r="C148" s="28">
        <f>JAN!C130</f>
        <v>0</v>
      </c>
      <c r="D148" s="28">
        <f>JAN!C131</f>
        <v>0</v>
      </c>
      <c r="E148" s="28">
        <f>JAN!C132</f>
        <v>0</v>
      </c>
      <c r="F148" s="28">
        <f>JAN!C133</f>
        <v>0</v>
      </c>
      <c r="G148" s="28">
        <f>JAN!C134</f>
        <v>0</v>
      </c>
      <c r="H148" s="28"/>
      <c r="P148" s="18" t="s">
        <v>3</v>
      </c>
      <c r="R148" s="19" t="s">
        <v>92</v>
      </c>
    </row>
    <row r="149" spans="1:18" ht="12.75">
      <c r="A149" s="24" t="s">
        <v>55</v>
      </c>
      <c r="C149" s="28">
        <f>FEB!C130</f>
        <v>0</v>
      </c>
      <c r="D149" s="28">
        <f>FEB!C131</f>
        <v>0</v>
      </c>
      <c r="E149" s="28">
        <f>FEB!C132</f>
        <v>0</v>
      </c>
      <c r="F149" s="28">
        <f>FEB!C133</f>
        <v>0</v>
      </c>
      <c r="G149" s="28">
        <f>FEB!C134</f>
        <v>0</v>
      </c>
      <c r="H149" s="28"/>
      <c r="P149" s="18" t="s">
        <v>63</v>
      </c>
      <c r="R149" s="19" t="s">
        <v>93</v>
      </c>
    </row>
    <row r="150" spans="1:18" ht="12.75">
      <c r="A150" s="24" t="s">
        <v>56</v>
      </c>
      <c r="C150" s="28">
        <f>MAR!C130</f>
        <v>0</v>
      </c>
      <c r="D150" s="28">
        <f>MAR!C131</f>
        <v>0</v>
      </c>
      <c r="E150" s="28">
        <f>MAR!C132</f>
        <v>0</v>
      </c>
      <c r="F150" s="28">
        <f>MAR!C133</f>
        <v>0</v>
      </c>
      <c r="G150" s="28">
        <f>MAR!C134</f>
        <v>0</v>
      </c>
      <c r="H150" s="28"/>
      <c r="P150" s="18" t="s">
        <v>62</v>
      </c>
      <c r="R150" s="19" t="s">
        <v>94</v>
      </c>
    </row>
    <row r="151" spans="1:8" ht="12.75">
      <c r="A151" s="24" t="s">
        <v>57</v>
      </c>
      <c r="C151" s="28">
        <f>APR!C130</f>
        <v>0</v>
      </c>
      <c r="D151" s="28">
        <f>APR!C131</f>
        <v>0</v>
      </c>
      <c r="E151" s="28">
        <f>APR!C132</f>
        <v>0</v>
      </c>
      <c r="F151" s="28">
        <f>APR!C133</f>
        <v>0</v>
      </c>
      <c r="G151" s="28">
        <f>APR!C134</f>
        <v>0</v>
      </c>
      <c r="H151" s="28"/>
    </row>
    <row r="152" spans="1:8" ht="12.75">
      <c r="A152" s="24" t="s">
        <v>58</v>
      </c>
      <c r="C152" s="28">
        <f>MAY!C130</f>
        <v>0</v>
      </c>
      <c r="D152" s="28">
        <f>MAY!C131</f>
        <v>0</v>
      </c>
      <c r="E152" s="28">
        <f>MAY!C132</f>
        <v>0</v>
      </c>
      <c r="F152" s="28">
        <f>MAY!C133</f>
        <v>0</v>
      </c>
      <c r="G152" s="28">
        <f>MAY!C134</f>
        <v>0</v>
      </c>
      <c r="H152" s="28"/>
    </row>
    <row r="153" spans="1:8" ht="12.75">
      <c r="A153" s="24" t="s">
        <v>59</v>
      </c>
      <c r="C153" s="28">
        <f>JUN!C130</f>
        <v>0</v>
      </c>
      <c r="D153" s="28">
        <f>JUN!C131</f>
        <v>0</v>
      </c>
      <c r="E153" s="28">
        <f>JUN!C132</f>
        <v>0</v>
      </c>
      <c r="F153" s="28">
        <f>JUN!C133</f>
        <v>0</v>
      </c>
      <c r="G153" s="28">
        <f>JUN!C134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8834942.6</v>
      </c>
      <c r="D154" s="33">
        <f>SUM(D142:D153)/COUNTIF(D142:D153,"&lt;&gt;0")</f>
        <v>3626567.4</v>
      </c>
      <c r="E154" s="33">
        <f>SUM(E142:E153)/COUNTIF(E142:E153,"&lt;&gt;0")</f>
        <v>3801341.2</v>
      </c>
      <c r="F154" s="33">
        <f>SUM(F142:F153)/COUNTIF(F142:F153,"&lt;&gt;0")</f>
        <v>21756.4</v>
      </c>
      <c r="G154" s="33">
        <f>SUM(G142:G153)/COUNTIF(G142:G153,"&lt;&gt;0")</f>
        <v>1385277.6</v>
      </c>
      <c r="H154" s="33"/>
    </row>
    <row r="158" ht="12.75">
      <c r="A158" s="18" t="s">
        <v>74</v>
      </c>
    </row>
    <row r="159" ht="12.75">
      <c r="A159" s="18"/>
    </row>
    <row r="160" spans="1:10" ht="12.75">
      <c r="A160" s="18"/>
      <c r="B160" s="45" t="s">
        <v>4</v>
      </c>
      <c r="C160" s="45"/>
      <c r="D160" s="45" t="s">
        <v>63</v>
      </c>
      <c r="E160" s="45"/>
      <c r="F160" s="45" t="s">
        <v>62</v>
      </c>
      <c r="G160" s="45"/>
      <c r="H160" s="43" t="s">
        <v>2</v>
      </c>
      <c r="I160" s="44"/>
      <c r="J160" s="44"/>
    </row>
    <row r="161" spans="2:10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/>
      <c r="J161" s="26"/>
    </row>
    <row r="162" spans="2:10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/>
      <c r="J162" s="26"/>
    </row>
    <row r="163" spans="2:10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/>
      <c r="J163" s="26"/>
    </row>
    <row r="164" spans="1:10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/>
      <c r="J164" s="12"/>
    </row>
    <row r="165" spans="1:10" ht="12.75">
      <c r="A165" s="24" t="s">
        <v>48</v>
      </c>
      <c r="B165" s="30">
        <f>JUL!E140</f>
        <v>248.3996832828422</v>
      </c>
      <c r="C165" s="30">
        <f>JUL!G140</f>
        <v>232.0996525990736</v>
      </c>
      <c r="D165" s="30">
        <f>JUL!E141</f>
        <v>796.1108328115216</v>
      </c>
      <c r="E165" s="30">
        <f>JUL!G141</f>
        <v>246.50468558133522</v>
      </c>
      <c r="F165" s="30">
        <f>JUL!E142</f>
        <v>790.974358974359</v>
      </c>
      <c r="G165" s="30">
        <f>JUL!G142</f>
        <v>241</v>
      </c>
      <c r="H165" s="30">
        <f>JUL!E143</f>
        <v>328.9877223753445</v>
      </c>
      <c r="I165" s="30"/>
      <c r="J165" s="30"/>
    </row>
    <row r="166" spans="1:10" ht="12.75">
      <c r="A166" s="24" t="s">
        <v>49</v>
      </c>
      <c r="B166" s="30">
        <f>AUG!E140</f>
        <v>248.3971807628524</v>
      </c>
      <c r="C166" s="30">
        <f>AUG!G140</f>
        <v>231.78825198271971</v>
      </c>
      <c r="D166" s="30">
        <f>AUG!E141</f>
        <v>798.8313990293311</v>
      </c>
      <c r="E166" s="30">
        <f>AUG!G141</f>
        <v>246.799791381446</v>
      </c>
      <c r="F166" s="30">
        <f>AUG!E142</f>
        <v>975.6</v>
      </c>
      <c r="G166" s="30">
        <f>AUG!G142</f>
        <v>267.28767123287673</v>
      </c>
      <c r="H166" s="30">
        <f>AUG!E143</f>
        <v>328.5433357611071</v>
      </c>
      <c r="I166" s="30"/>
      <c r="J166" s="30"/>
    </row>
    <row r="167" spans="1:10" ht="12.75">
      <c r="A167" s="24" t="s">
        <v>50</v>
      </c>
      <c r="B167" s="30">
        <f>SEP!E140</f>
        <v>0</v>
      </c>
      <c r="C167" s="30">
        <f>SEP!G140</f>
        <v>0</v>
      </c>
      <c r="D167" s="30">
        <f>SEP!E141</f>
        <v>0</v>
      </c>
      <c r="E167" s="30">
        <f>SEP!G141</f>
        <v>0</v>
      </c>
      <c r="F167" s="30">
        <f>SEP!E142</f>
        <v>0</v>
      </c>
      <c r="G167" s="30">
        <f>SEP!G142</f>
        <v>0</v>
      </c>
      <c r="H167" s="30">
        <f>SEP!E143</f>
        <v>0</v>
      </c>
      <c r="I167" s="30"/>
      <c r="J167" s="30"/>
    </row>
    <row r="168" spans="1:10" ht="12.75">
      <c r="A168" s="24" t="s">
        <v>51</v>
      </c>
      <c r="B168" s="30">
        <f>OCT!E140</f>
        <v>252.21657367224634</v>
      </c>
      <c r="C168" s="30">
        <f>OCT!G140</f>
        <v>235.84077294685991</v>
      </c>
      <c r="D168" s="30">
        <f>OCT!E141</f>
        <v>801.3415758591785</v>
      </c>
      <c r="E168" s="30">
        <f>OCT!G141</f>
        <v>248.92605129540425</v>
      </c>
      <c r="F168" s="30">
        <f>OCT!E142</f>
        <v>804.4090909090909</v>
      </c>
      <c r="G168" s="30">
        <f>OCT!G142</f>
        <v>242.42465753424656</v>
      </c>
      <c r="H168" s="30">
        <f>OCT!E143</f>
        <v>334.64680951259714</v>
      </c>
      <c r="I168" s="30"/>
      <c r="J168" s="30"/>
    </row>
    <row r="169" spans="1:10" ht="12.75">
      <c r="A169" s="24" t="s">
        <v>52</v>
      </c>
      <c r="B169" s="30">
        <f>NOV!E140</f>
        <v>251.182591849443</v>
      </c>
      <c r="C169" s="30">
        <f>NOV!G140</f>
        <v>235.32391262072989</v>
      </c>
      <c r="D169" s="30">
        <f>NOV!E141</f>
        <v>796.4768030366934</v>
      </c>
      <c r="E169" s="30">
        <f>NOV!G141</f>
        <v>247.90895963242534</v>
      </c>
      <c r="F169" s="30">
        <f>NOV!E142</f>
        <v>876.047619047619</v>
      </c>
      <c r="G169" s="30">
        <f>NOV!G142</f>
        <v>229.9625</v>
      </c>
      <c r="H169" s="30">
        <f>NOV!E143</f>
        <v>334.34451003541915</v>
      </c>
      <c r="I169" s="30"/>
      <c r="J169" s="30"/>
    </row>
    <row r="170" spans="1:10" ht="12.75">
      <c r="A170" s="24" t="s">
        <v>53</v>
      </c>
      <c r="B170" s="30">
        <f>DEC!E140</f>
        <v>251.41694306246546</v>
      </c>
      <c r="C170" s="30">
        <f>DEC!G140</f>
        <v>235.92958111788354</v>
      </c>
      <c r="D170" s="30">
        <f>DEC!E141</f>
        <v>800.0803027117931</v>
      </c>
      <c r="E170" s="30">
        <f>DEC!G141</f>
        <v>247.8014193632398</v>
      </c>
      <c r="F170" s="30">
        <f>DEC!E142</f>
        <v>930.3333333333334</v>
      </c>
      <c r="G170" s="30">
        <f>DEC!G142</f>
        <v>242.69565217391303</v>
      </c>
      <c r="H170" s="30">
        <f>DEC!E143</f>
        <v>334.25745830396994</v>
      </c>
      <c r="I170" s="30"/>
      <c r="J170" s="30"/>
    </row>
    <row r="171" spans="1:10" ht="12.75">
      <c r="A171" s="24" t="s">
        <v>54</v>
      </c>
      <c r="B171" s="30">
        <f>JAN!E140</f>
        <v>0</v>
      </c>
      <c r="C171" s="30" t="e">
        <f>JAN!G140</f>
        <v>#DIV/0!</v>
      </c>
      <c r="D171" s="30" t="e">
        <f>JAN!E141</f>
        <v>#DIV/0!</v>
      </c>
      <c r="E171" s="30" t="e">
        <f>JAN!G141</f>
        <v>#DIV/0!</v>
      </c>
      <c r="F171" s="30" t="e">
        <f>JAN!E142</f>
        <v>#DIV/0!</v>
      </c>
      <c r="G171" s="30" t="e">
        <f>JAN!G142</f>
        <v>#DIV/0!</v>
      </c>
      <c r="H171" s="30" t="e">
        <f>JAN!E143</f>
        <v>#DIV/0!</v>
      </c>
      <c r="I171" s="30"/>
      <c r="J171" s="30"/>
    </row>
    <row r="172" spans="1:10" ht="12.75">
      <c r="A172" s="24" t="s">
        <v>55</v>
      </c>
      <c r="B172" s="30" t="e">
        <f>FEB!E140</f>
        <v>#DIV/0!</v>
      </c>
      <c r="C172" s="30" t="e">
        <f>FEB!G140</f>
        <v>#DIV/0!</v>
      </c>
      <c r="D172" s="30" t="e">
        <f>FEB!E141</f>
        <v>#DIV/0!</v>
      </c>
      <c r="E172" s="30" t="e">
        <f>FEB!G141</f>
        <v>#DIV/0!</v>
      </c>
      <c r="F172" s="30" t="e">
        <f>FEB!E142</f>
        <v>#DIV/0!</v>
      </c>
      <c r="G172" s="30" t="e">
        <f>FEB!G142</f>
        <v>#DIV/0!</v>
      </c>
      <c r="H172" s="30" t="e">
        <f>FEB!E143</f>
        <v>#DIV/0!</v>
      </c>
      <c r="I172" s="30"/>
      <c r="J172" s="30"/>
    </row>
    <row r="173" spans="1:10" ht="12.75">
      <c r="A173" s="24" t="s">
        <v>56</v>
      </c>
      <c r="B173" s="30" t="e">
        <f>MAR!E140</f>
        <v>#DIV/0!</v>
      </c>
      <c r="C173" s="30" t="e">
        <f>MAR!G140</f>
        <v>#DIV/0!</v>
      </c>
      <c r="D173" s="30" t="e">
        <f>MAR!E141</f>
        <v>#DIV/0!</v>
      </c>
      <c r="E173" s="30" t="e">
        <f>MAR!G141</f>
        <v>#DIV/0!</v>
      </c>
      <c r="F173" s="30" t="e">
        <f>MAR!E142</f>
        <v>#DIV/0!</v>
      </c>
      <c r="G173" s="30" t="e">
        <f>MAR!G142</f>
        <v>#DIV/0!</v>
      </c>
      <c r="H173" s="30" t="e">
        <f>MAR!E143</f>
        <v>#DIV/0!</v>
      </c>
      <c r="I173" s="30"/>
      <c r="J173" s="30"/>
    </row>
    <row r="174" spans="1:10" ht="12.75">
      <c r="A174" s="24" t="s">
        <v>57</v>
      </c>
      <c r="B174" s="30" t="e">
        <f>APR!E140</f>
        <v>#DIV/0!</v>
      </c>
      <c r="C174" s="30" t="e">
        <f>APR!G140</f>
        <v>#DIV/0!</v>
      </c>
      <c r="D174" s="30" t="e">
        <f>APR!E141</f>
        <v>#DIV/0!</v>
      </c>
      <c r="E174" s="30" t="e">
        <f>APR!G141</f>
        <v>#DIV/0!</v>
      </c>
      <c r="F174" s="30" t="e">
        <f>APR!E142</f>
        <v>#DIV/0!</v>
      </c>
      <c r="G174" s="30" t="e">
        <f>APR!G142</f>
        <v>#DIV/0!</v>
      </c>
      <c r="H174" s="30" t="e">
        <f>APR!E143</f>
        <v>#DIV/0!</v>
      </c>
      <c r="I174" s="30"/>
      <c r="J174" s="30"/>
    </row>
    <row r="175" spans="1:10" ht="12.75">
      <c r="A175" s="24" t="s">
        <v>58</v>
      </c>
      <c r="B175" s="30" t="e">
        <f>MAY!E140</f>
        <v>#DIV/0!</v>
      </c>
      <c r="C175" s="30" t="e">
        <f>MAY!G140</f>
        <v>#DIV/0!</v>
      </c>
      <c r="D175" s="30" t="e">
        <f>MAY!E141</f>
        <v>#DIV/0!</v>
      </c>
      <c r="E175" s="30" t="e">
        <f>MAY!G141</f>
        <v>#DIV/0!</v>
      </c>
      <c r="F175" s="30" t="e">
        <f>MAY!E142</f>
        <v>#DIV/0!</v>
      </c>
      <c r="G175" s="30" t="e">
        <f>MAY!G142</f>
        <v>#DIV/0!</v>
      </c>
      <c r="H175" s="30" t="e">
        <f>MAY!E143</f>
        <v>#DIV/0!</v>
      </c>
      <c r="I175" s="30"/>
      <c r="J175" s="30"/>
    </row>
    <row r="176" spans="1:10" ht="12.75">
      <c r="A176" s="24" t="s">
        <v>59</v>
      </c>
      <c r="B176" s="30" t="e">
        <f>JUN!E140</f>
        <v>#DIV/0!</v>
      </c>
      <c r="C176" s="30" t="e">
        <f>JUN!G140</f>
        <v>#DIV/0!</v>
      </c>
      <c r="D176" s="30" t="e">
        <f>JUN!E141</f>
        <v>#DIV/0!</v>
      </c>
      <c r="E176" s="30" t="e">
        <f>JUN!G141</f>
        <v>#DIV/0!</v>
      </c>
      <c r="F176" s="30" t="e">
        <f>JUN!E142</f>
        <v>#DIV/0!</v>
      </c>
      <c r="G176" s="30" t="e">
        <f>JUN!G142</f>
        <v>#DIV/0!</v>
      </c>
      <c r="H176" s="30" t="e">
        <f>JUN!E143</f>
        <v>#DIV/0!</v>
      </c>
      <c r="I176" s="30"/>
      <c r="J176" s="30"/>
    </row>
    <row r="177" spans="1:10" ht="12.75">
      <c r="A177" s="29" t="s">
        <v>47</v>
      </c>
      <c r="B177" s="34" t="e">
        <f>SUM(B165:B176)/COUNTIF(B165:B176,"&lt;&gt;0")</f>
        <v>#DIV/0!</v>
      </c>
      <c r="C177" s="34" t="e">
        <f aca="true" t="shared" si="6" ref="C177:H177">SUM(C165:C176)/COUNTIF(C165:C176,"&lt;&gt;0")</f>
        <v>#DIV/0!</v>
      </c>
      <c r="D177" s="34" t="e">
        <f t="shared" si="6"/>
        <v>#DIV/0!</v>
      </c>
      <c r="E177" s="34" t="e">
        <f t="shared" si="6"/>
        <v>#DIV/0!</v>
      </c>
      <c r="F177" s="34" t="e">
        <f t="shared" si="6"/>
        <v>#DIV/0!</v>
      </c>
      <c r="G177" s="34" t="e">
        <f t="shared" si="6"/>
        <v>#DIV/0!</v>
      </c>
      <c r="H177" s="34" t="e">
        <f t="shared" si="6"/>
        <v>#DIV/0!</v>
      </c>
      <c r="I177" s="34"/>
      <c r="J177" s="34"/>
    </row>
    <row r="180" ht="12.75">
      <c r="B180" s="35"/>
    </row>
  </sheetData>
  <sheetProtection selectLockedCells="1" selectUnlockedCells="1"/>
  <mergeCells count="15">
    <mergeCell ref="C55:E55"/>
    <mergeCell ref="G55:H55"/>
    <mergeCell ref="J55:L55"/>
    <mergeCell ref="B78:D78"/>
    <mergeCell ref="F78:H78"/>
    <mergeCell ref="I78:K78"/>
    <mergeCell ref="I160:J160"/>
    <mergeCell ref="B160:C160"/>
    <mergeCell ref="D160:E160"/>
    <mergeCell ref="F160:G160"/>
    <mergeCell ref="B97:D97"/>
    <mergeCell ref="F97:H97"/>
    <mergeCell ref="I97:K97"/>
    <mergeCell ref="B118:F118"/>
    <mergeCell ref="H118:K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7" max="8" width="10.8515625" style="0" customWidth="1"/>
    <col min="9" max="9" width="11.0039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24" t="s">
        <v>48</v>
      </c>
      <c r="B5" s="20">
        <f>JUL!B5</f>
        <v>8111</v>
      </c>
      <c r="C5" s="20">
        <f>JUL!C5</f>
        <v>95</v>
      </c>
      <c r="D5" s="20">
        <f>JUL!D5</f>
        <v>2401</v>
      </c>
      <c r="E5" s="20">
        <f>JUL!E5</f>
        <v>9897</v>
      </c>
      <c r="F5" s="20">
        <f>JUL!F5</f>
        <v>325</v>
      </c>
      <c r="G5" s="20">
        <f>JUL!G5</f>
        <v>91751</v>
      </c>
      <c r="H5" s="20">
        <f aca="true" t="shared" si="0" ref="H5:H16">SUM(B5:G5)</f>
        <v>112580</v>
      </c>
      <c r="J5" s="7"/>
    </row>
    <row r="6" spans="1:8" ht="12.75">
      <c r="A6" s="24" t="s">
        <v>49</v>
      </c>
      <c r="B6" s="20">
        <f>AUG!B5</f>
        <v>8031</v>
      </c>
      <c r="C6" s="20">
        <f>AUG!C5</f>
        <v>36</v>
      </c>
      <c r="D6" s="20">
        <f>AUG!D5</f>
        <v>2459</v>
      </c>
      <c r="E6" s="20">
        <f>AUG!E5</f>
        <v>9866</v>
      </c>
      <c r="F6" s="20">
        <f>AUG!F5</f>
        <v>331</v>
      </c>
      <c r="G6" s="20">
        <f>AUG!G5</f>
        <v>91674</v>
      </c>
      <c r="H6" s="20">
        <f t="shared" si="0"/>
        <v>112397</v>
      </c>
    </row>
    <row r="7" spans="1:8" ht="12.75">
      <c r="A7" s="24" t="s">
        <v>50</v>
      </c>
      <c r="B7" s="20">
        <f>SEP!B5</f>
        <v>8157</v>
      </c>
      <c r="C7" s="20">
        <f>SEP!C5</f>
        <v>46</v>
      </c>
      <c r="D7" s="20">
        <f>SEP!D5</f>
        <v>2512</v>
      </c>
      <c r="E7" s="20">
        <f>SEP!E5</f>
        <v>9893</v>
      </c>
      <c r="F7" s="20">
        <f>SEP!F5</f>
        <v>322</v>
      </c>
      <c r="G7" s="20">
        <f>SEP!G5</f>
        <v>92085</v>
      </c>
      <c r="H7" s="20">
        <f t="shared" si="0"/>
        <v>113015</v>
      </c>
    </row>
    <row r="8" spans="1:8" ht="12.75">
      <c r="A8" s="24" t="s">
        <v>51</v>
      </c>
      <c r="B8" s="20">
        <f>OCT!B5</f>
        <v>8109</v>
      </c>
      <c r="C8" s="20">
        <f>OCT!C5</f>
        <v>47</v>
      </c>
      <c r="D8" s="20">
        <f>OCT!D5</f>
        <v>2554</v>
      </c>
      <c r="E8" s="20">
        <f>OCT!E5</f>
        <v>9873</v>
      </c>
      <c r="F8" s="20">
        <f>OCT!F5</f>
        <v>324</v>
      </c>
      <c r="G8" s="20">
        <f>OCT!G5</f>
        <v>92085</v>
      </c>
      <c r="H8" s="20">
        <f t="shared" si="0"/>
        <v>112992</v>
      </c>
    </row>
    <row r="9" spans="1:8" ht="12.75">
      <c r="A9" s="24" t="s">
        <v>52</v>
      </c>
      <c r="B9" s="20">
        <f>NOV!B5</f>
        <v>8200</v>
      </c>
      <c r="C9" s="20">
        <f>NOV!C5</f>
        <v>57</v>
      </c>
      <c r="D9" s="20">
        <f>NOV!D5</f>
        <v>2565</v>
      </c>
      <c r="E9" s="20">
        <f>NOV!E5</f>
        <v>9805</v>
      </c>
      <c r="F9" s="20">
        <f>NOV!F5</f>
        <v>317</v>
      </c>
      <c r="G9" s="20">
        <f>NOV!G5</f>
        <v>91443</v>
      </c>
      <c r="H9" s="20">
        <f t="shared" si="0"/>
        <v>112387</v>
      </c>
    </row>
    <row r="10" spans="1:8" ht="12.75">
      <c r="A10" s="24" t="s">
        <v>53</v>
      </c>
      <c r="B10" s="20">
        <f>DEC!B5</f>
        <v>8257</v>
      </c>
      <c r="C10" s="20">
        <f>DEC!C5</f>
        <v>75</v>
      </c>
      <c r="D10" s="20">
        <f>DEC!D5</f>
        <v>2596</v>
      </c>
      <c r="E10" s="20">
        <f>DEC!E5</f>
        <v>9809</v>
      </c>
      <c r="F10" s="20">
        <f>DEC!F5</f>
        <v>305</v>
      </c>
      <c r="G10" s="20">
        <f>DEC!G5</f>
        <v>90851</v>
      </c>
      <c r="H10" s="20">
        <f t="shared" si="0"/>
        <v>111893</v>
      </c>
    </row>
    <row r="11" spans="1:8" ht="12.75">
      <c r="A11" s="24" t="s">
        <v>54</v>
      </c>
      <c r="B11" s="20">
        <f>JAN!B5</f>
        <v>0</v>
      </c>
      <c r="C11" s="20">
        <f>JAN!C5</f>
        <v>0</v>
      </c>
      <c r="D11" s="20">
        <f>JAN!D5</f>
        <v>0</v>
      </c>
      <c r="E11" s="20">
        <f>JAN!E5</f>
        <v>0</v>
      </c>
      <c r="F11" s="20">
        <f>JAN!F5</f>
        <v>0</v>
      </c>
      <c r="G11" s="20">
        <f>JAN!G5</f>
        <v>0</v>
      </c>
      <c r="H11" s="20">
        <f t="shared" si="0"/>
        <v>0</v>
      </c>
    </row>
    <row r="12" spans="1:8" ht="12.75">
      <c r="A12" s="24" t="s">
        <v>55</v>
      </c>
      <c r="B12" s="20">
        <f>FEB!B5</f>
        <v>0</v>
      </c>
      <c r="C12" s="20">
        <f>FEB!C5</f>
        <v>0</v>
      </c>
      <c r="D12" s="20">
        <f>FEB!D5</f>
        <v>0</v>
      </c>
      <c r="E12" s="20">
        <f>FEB!E5</f>
        <v>0</v>
      </c>
      <c r="F12" s="20">
        <f>FEB!F5</f>
        <v>0</v>
      </c>
      <c r="G12" s="20">
        <f>FEB!G5</f>
        <v>0</v>
      </c>
      <c r="H12" s="20">
        <f t="shared" si="0"/>
        <v>0</v>
      </c>
    </row>
    <row r="13" spans="1:8" ht="12.75">
      <c r="A13" s="24" t="s">
        <v>56</v>
      </c>
      <c r="B13" s="20">
        <f>MAR!B5</f>
        <v>0</v>
      </c>
      <c r="C13" s="20">
        <f>MAR!C5</f>
        <v>0</v>
      </c>
      <c r="D13" s="20">
        <f>MAR!D5</f>
        <v>0</v>
      </c>
      <c r="E13" s="20">
        <f>MAR!E5</f>
        <v>0</v>
      </c>
      <c r="F13" s="20">
        <f>MAR!F5</f>
        <v>0</v>
      </c>
      <c r="G13" s="20">
        <f>MAR!G5</f>
        <v>0</v>
      </c>
      <c r="H13" s="20">
        <f t="shared" si="0"/>
        <v>0</v>
      </c>
    </row>
    <row r="14" spans="1:8" ht="12.75">
      <c r="A14" s="24" t="s">
        <v>57</v>
      </c>
      <c r="B14" s="20">
        <f>APR!B5</f>
        <v>0</v>
      </c>
      <c r="C14" s="20">
        <f>APR!C5</f>
        <v>0</v>
      </c>
      <c r="D14" s="20">
        <f>APR!D5</f>
        <v>0</v>
      </c>
      <c r="E14" s="20">
        <f>APR!E5</f>
        <v>0</v>
      </c>
      <c r="F14" s="20">
        <f>APR!F5</f>
        <v>0</v>
      </c>
      <c r="G14" s="20">
        <f>APR!G5</f>
        <v>0</v>
      </c>
      <c r="H14" s="20">
        <f t="shared" si="0"/>
        <v>0</v>
      </c>
    </row>
    <row r="15" spans="1:8" ht="12.75">
      <c r="A15" s="24" t="s">
        <v>58</v>
      </c>
      <c r="B15" s="20">
        <f>MAY!B5</f>
        <v>0</v>
      </c>
      <c r="C15" s="20">
        <f>MAY!C5</f>
        <v>0</v>
      </c>
      <c r="D15" s="20">
        <f>MAY!D5</f>
        <v>0</v>
      </c>
      <c r="E15" s="20">
        <f>MAY!E5</f>
        <v>0</v>
      </c>
      <c r="F15" s="20">
        <f>MAY!F5</f>
        <v>0</v>
      </c>
      <c r="G15" s="20">
        <f>MAY!G5</f>
        <v>0</v>
      </c>
      <c r="H15" s="20">
        <f t="shared" si="0"/>
        <v>0</v>
      </c>
    </row>
    <row r="16" spans="1:8" ht="12.75">
      <c r="A16" s="24" t="s">
        <v>59</v>
      </c>
      <c r="B16" s="20">
        <f>JUN!B5</f>
        <v>0</v>
      </c>
      <c r="C16" s="20">
        <f>JUN!C5</f>
        <v>0</v>
      </c>
      <c r="D16" s="20">
        <f>JUN!D5</f>
        <v>0</v>
      </c>
      <c r="E16" s="20">
        <f>JUN!E5</f>
        <v>0</v>
      </c>
      <c r="F16" s="20">
        <f>JUN!F5</f>
        <v>0</v>
      </c>
      <c r="G16" s="20">
        <f>JUN!G5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8144.166666666667</v>
      </c>
      <c r="C17" s="20">
        <f t="shared" si="1"/>
        <v>59.333333333333336</v>
      </c>
      <c r="D17" s="20">
        <f t="shared" si="1"/>
        <v>2514.5</v>
      </c>
      <c r="E17" s="20">
        <f t="shared" si="1"/>
        <v>9857.166666666666</v>
      </c>
      <c r="F17" s="20">
        <f t="shared" si="1"/>
        <v>320.6666666666667</v>
      </c>
      <c r="G17" s="20">
        <f t="shared" si="1"/>
        <v>91648.16666666667</v>
      </c>
      <c r="H17" s="20">
        <f t="shared" si="1"/>
        <v>112544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JUL!B16</f>
        <v>2523</v>
      </c>
      <c r="C21" s="23">
        <f>JUL!C16</f>
        <v>30</v>
      </c>
      <c r="D21" s="23">
        <f>JUL!D16</f>
        <v>2355</v>
      </c>
      <c r="E21" s="23">
        <f>JUL!E16</f>
        <v>9131</v>
      </c>
      <c r="F21" s="23">
        <f>JUL!F16</f>
        <v>284</v>
      </c>
      <c r="G21" s="23">
        <f>JUL!G16</f>
        <v>42080</v>
      </c>
      <c r="H21" s="20">
        <f aca="true" t="shared" si="2" ref="H21:H32">SUM(B21:G21)</f>
        <v>56403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AUG!B16</f>
        <v>2492</v>
      </c>
      <c r="C22" s="23">
        <f>AUG!C16</f>
        <v>9</v>
      </c>
      <c r="D22" s="23">
        <f>AUG!D16</f>
        <v>2415</v>
      </c>
      <c r="E22" s="23">
        <f>AUG!E16</f>
        <v>9100</v>
      </c>
      <c r="F22" s="23">
        <f>AUG!F16</f>
        <v>289</v>
      </c>
      <c r="G22" s="23">
        <f>AUG!G16</f>
        <v>42071</v>
      </c>
      <c r="H22" s="20">
        <f t="shared" si="2"/>
        <v>56376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SEP!B16</f>
        <v>2527</v>
      </c>
      <c r="C23" s="23">
        <f>SEP!C16</f>
        <v>15</v>
      </c>
      <c r="D23" s="23">
        <f>SEP!D16</f>
        <v>2467</v>
      </c>
      <c r="E23" s="23">
        <f>SEP!E16</f>
        <v>9122</v>
      </c>
      <c r="F23" s="23">
        <f>SEP!F16</f>
        <v>280</v>
      </c>
      <c r="G23" s="23">
        <f>SEP!G16</f>
        <v>42319</v>
      </c>
      <c r="H23" s="20">
        <f t="shared" si="2"/>
        <v>56730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OCT!B16</f>
        <v>2518</v>
      </c>
      <c r="C24" s="23">
        <f>OCT!C16</f>
        <v>14</v>
      </c>
      <c r="D24" s="23">
        <f>OCT!D16</f>
        <v>2502</v>
      </c>
      <c r="E24" s="23">
        <f>OCT!E16</f>
        <v>9118</v>
      </c>
      <c r="F24" s="23">
        <f>OCT!F16</f>
        <v>280</v>
      </c>
      <c r="G24" s="23">
        <f>OCT!G16</f>
        <v>42369</v>
      </c>
      <c r="H24" s="20">
        <f t="shared" si="2"/>
        <v>56801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NOV!B16</f>
        <v>2550</v>
      </c>
      <c r="C25" s="20">
        <f>NOV!C16</f>
        <v>15</v>
      </c>
      <c r="D25" s="20">
        <f>NOV!D16</f>
        <v>2516</v>
      </c>
      <c r="E25" s="20">
        <f>NOV!E16</f>
        <v>9074</v>
      </c>
      <c r="F25" s="20">
        <f>NOV!F16</f>
        <v>275</v>
      </c>
      <c r="G25" s="20">
        <f>NOV!G16</f>
        <v>42024</v>
      </c>
      <c r="H25" s="20">
        <f t="shared" si="2"/>
        <v>56454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DEC!B16</f>
        <v>2560</v>
      </c>
      <c r="C26" s="20">
        <f>DEC!C16</f>
        <v>20</v>
      </c>
      <c r="D26" s="20">
        <f>DEC!D16</f>
        <v>2547</v>
      </c>
      <c r="E26" s="20">
        <f>DEC!E16</f>
        <v>9089</v>
      </c>
      <c r="F26" s="20">
        <f>DEC!F16</f>
        <v>266</v>
      </c>
      <c r="G26" s="20">
        <f>DEC!G16</f>
        <v>41874</v>
      </c>
      <c r="H26" s="20">
        <f t="shared" si="2"/>
        <v>56356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JAN!B16</f>
        <v>0</v>
      </c>
      <c r="C27" s="20">
        <f>JAN!C16</f>
        <v>0</v>
      </c>
      <c r="D27" s="20">
        <f>JAN!D16</f>
        <v>0</v>
      </c>
      <c r="E27" s="20">
        <f>JAN!E16</f>
        <v>0</v>
      </c>
      <c r="F27" s="20">
        <f>JAN!F16</f>
        <v>0</v>
      </c>
      <c r="G27" s="20">
        <f>JAN!G16</f>
        <v>0</v>
      </c>
      <c r="H27" s="20">
        <f t="shared" si="2"/>
        <v>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FEB!B16</f>
        <v>0</v>
      </c>
      <c r="C28" s="20">
        <f>FEB!C16</f>
        <v>0</v>
      </c>
      <c r="D28" s="20">
        <f>FEB!D16</f>
        <v>0</v>
      </c>
      <c r="E28" s="20">
        <f>FEB!E16</f>
        <v>0</v>
      </c>
      <c r="F28" s="20">
        <f>FEB!F16</f>
        <v>0</v>
      </c>
      <c r="G28" s="20">
        <f>FEB!G16</f>
        <v>0</v>
      </c>
      <c r="H28" s="20">
        <f t="shared" si="2"/>
        <v>0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MAR!B16</f>
        <v>0</v>
      </c>
      <c r="C29" s="20">
        <f>MAR!C16</f>
        <v>0</v>
      </c>
      <c r="D29" s="20">
        <f>MAR!D16</f>
        <v>0</v>
      </c>
      <c r="E29" s="20">
        <f>MAR!E16</f>
        <v>0</v>
      </c>
      <c r="F29" s="20">
        <f>MAR!F16</f>
        <v>0</v>
      </c>
      <c r="G29" s="20">
        <f>MAR!G16</f>
        <v>0</v>
      </c>
      <c r="H29" s="20">
        <f t="shared" si="2"/>
        <v>0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APR!B16</f>
        <v>0</v>
      </c>
      <c r="C30" s="20">
        <f>APR!C16</f>
        <v>0</v>
      </c>
      <c r="D30" s="20">
        <f>APR!D16</f>
        <v>0</v>
      </c>
      <c r="E30" s="20">
        <f>APR!E16</f>
        <v>0</v>
      </c>
      <c r="F30" s="20">
        <f>APR!F16</f>
        <v>0</v>
      </c>
      <c r="G30" s="20">
        <f>APR!G16</f>
        <v>0</v>
      </c>
      <c r="H30" s="20">
        <f t="shared" si="2"/>
        <v>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MAY!B16</f>
        <v>0</v>
      </c>
      <c r="C31" s="20">
        <f>MAY!C16</f>
        <v>0</v>
      </c>
      <c r="D31" s="20">
        <f>MAY!D16</f>
        <v>0</v>
      </c>
      <c r="E31" s="20">
        <f>MAY!E16</f>
        <v>0</v>
      </c>
      <c r="F31" s="20">
        <f>MAY!F16</f>
        <v>0</v>
      </c>
      <c r="G31" s="20">
        <f>MAY!G16</f>
        <v>0</v>
      </c>
      <c r="H31" s="20">
        <f t="shared" si="2"/>
        <v>0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JUN!B16</f>
        <v>0</v>
      </c>
      <c r="C32" s="20">
        <f>JUN!C16</f>
        <v>0</v>
      </c>
      <c r="D32" s="20">
        <f>JUN!D16</f>
        <v>0</v>
      </c>
      <c r="E32" s="20">
        <f>JUN!E16</f>
        <v>0</v>
      </c>
      <c r="F32" s="20">
        <f>JUN!F16</f>
        <v>0</v>
      </c>
      <c r="G32" s="20">
        <f>JUN!G16</f>
        <v>0</v>
      </c>
      <c r="H32" s="20">
        <f t="shared" si="2"/>
        <v>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2528.3333333333335</v>
      </c>
      <c r="C33" s="20">
        <f t="shared" si="3"/>
        <v>17.166666666666668</v>
      </c>
      <c r="D33" s="20">
        <f t="shared" si="3"/>
        <v>2467</v>
      </c>
      <c r="E33" s="20">
        <f t="shared" si="3"/>
        <v>9105.666666666666</v>
      </c>
      <c r="F33" s="20">
        <f t="shared" si="3"/>
        <v>279</v>
      </c>
      <c r="G33" s="20">
        <f t="shared" si="3"/>
        <v>42122.833333333336</v>
      </c>
      <c r="H33" s="20">
        <f t="shared" si="3"/>
        <v>56520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JUL!B27</f>
        <v>1844862</v>
      </c>
      <c r="C37" s="20">
        <f>JUL!C27</f>
        <v>22587</v>
      </c>
      <c r="D37" s="20">
        <f>JUL!D27</f>
        <v>718893</v>
      </c>
      <c r="E37" s="20">
        <f>JUL!E27</f>
        <v>2124485</v>
      </c>
      <c r="F37" s="20">
        <f>JUL!F27</f>
        <v>97988</v>
      </c>
      <c r="G37" s="20">
        <f>JUL!G27</f>
        <v>20391356</v>
      </c>
      <c r="H37" s="20">
        <f aca="true" t="shared" si="4" ref="H37:H48">SUM(B37:G37)</f>
        <v>25200171</v>
      </c>
    </row>
    <row r="38" spans="1:8" ht="12.75">
      <c r="A38" s="24" t="s">
        <v>49</v>
      </c>
      <c r="B38" s="20">
        <f>AUG!B27</f>
        <v>1820407</v>
      </c>
      <c r="C38" s="20">
        <f>AUG!C27</f>
        <v>8820</v>
      </c>
      <c r="D38" s="20">
        <f>AUG!D27</f>
        <v>734571</v>
      </c>
      <c r="E38" s="20">
        <f>AUG!E27</f>
        <v>2117209</v>
      </c>
      <c r="F38" s="20">
        <f>AUG!F27</f>
        <v>99117</v>
      </c>
      <c r="G38" s="20">
        <f>AUG!G27</f>
        <v>20355968</v>
      </c>
      <c r="H38" s="20">
        <f t="shared" si="4"/>
        <v>25136092</v>
      </c>
    </row>
    <row r="39" spans="1:17" ht="12.75">
      <c r="A39" s="24" t="s">
        <v>50</v>
      </c>
      <c r="B39" s="20">
        <f>SEP!B27</f>
        <v>1849742</v>
      </c>
      <c r="C39" s="20">
        <f>SEP!C27</f>
        <v>10335</v>
      </c>
      <c r="D39" s="20">
        <f>SEP!D27</f>
        <v>754937</v>
      </c>
      <c r="E39" s="20">
        <f>SEP!E27</f>
        <v>2122393</v>
      </c>
      <c r="F39" s="20">
        <f>SEP!F27</f>
        <v>95796</v>
      </c>
      <c r="G39" s="20">
        <f>SEP!G27</f>
        <v>20420096</v>
      </c>
      <c r="H39" s="20">
        <f t="shared" si="4"/>
        <v>25253299</v>
      </c>
      <c r="Q39" s="19"/>
    </row>
    <row r="40" spans="1:17" ht="12.75">
      <c r="A40" s="24" t="s">
        <v>51</v>
      </c>
      <c r="B40" s="20">
        <f>OCT!B27</f>
        <v>1864947</v>
      </c>
      <c r="C40" s="20">
        <f>OCT!C27</f>
        <v>11219</v>
      </c>
      <c r="D40" s="20">
        <f>OCT!D27</f>
        <v>773963</v>
      </c>
      <c r="E40" s="20">
        <f>OCT!E27</f>
        <v>2155472</v>
      </c>
      <c r="F40" s="20">
        <f>OCT!F27</f>
        <v>97321</v>
      </c>
      <c r="G40" s="20">
        <f>OCT!G27</f>
        <v>20583108</v>
      </c>
      <c r="H40" s="20">
        <f t="shared" si="4"/>
        <v>25486030</v>
      </c>
      <c r="Q40" s="19"/>
    </row>
    <row r="41" spans="1:17" ht="12.75">
      <c r="A41" s="24" t="s">
        <v>52</v>
      </c>
      <c r="B41" s="20">
        <f>NOV!B27</f>
        <v>1881004</v>
      </c>
      <c r="C41" s="20">
        <f>NOV!C27</f>
        <v>13065</v>
      </c>
      <c r="D41" s="20">
        <f>NOV!D27</f>
        <v>777005</v>
      </c>
      <c r="E41" s="20">
        <f>NOV!E27</f>
        <v>2136124</v>
      </c>
      <c r="F41" s="20">
        <f>NOV!F27</f>
        <v>95483</v>
      </c>
      <c r="G41" s="20">
        <f>NOV!G27</f>
        <v>20378884</v>
      </c>
      <c r="H41" s="20">
        <f t="shared" si="4"/>
        <v>25281565</v>
      </c>
      <c r="Q41" s="19"/>
    </row>
    <row r="42" spans="1:17" ht="12.75">
      <c r="A42" s="24" t="s">
        <v>53</v>
      </c>
      <c r="B42" s="20">
        <f>DEC!B27</f>
        <v>1891434</v>
      </c>
      <c r="C42" s="20">
        <f>DEC!C27</f>
        <v>18134</v>
      </c>
      <c r="D42" s="20">
        <f>DEC!D27</f>
        <v>784318</v>
      </c>
      <c r="E42" s="20">
        <f>DEC!E27</f>
        <v>2142455</v>
      </c>
      <c r="F42" s="20">
        <f>DEC!F27</f>
        <v>91490</v>
      </c>
      <c r="G42" s="20">
        <f>DEC!G27</f>
        <v>20210037</v>
      </c>
      <c r="H42" s="20">
        <f t="shared" si="4"/>
        <v>25137868</v>
      </c>
      <c r="Q42" s="19"/>
    </row>
    <row r="43" spans="1:17" ht="12.75">
      <c r="A43" s="24" t="s">
        <v>54</v>
      </c>
      <c r="B43" s="20">
        <f>JAN!B27</f>
        <v>0</v>
      </c>
      <c r="C43" s="20">
        <f>JAN!C27</f>
        <v>0</v>
      </c>
      <c r="D43" s="20">
        <f>JAN!D27</f>
        <v>0</v>
      </c>
      <c r="E43" s="20">
        <f>JAN!E27</f>
        <v>0</v>
      </c>
      <c r="F43" s="20">
        <f>JAN!F27</f>
        <v>0</v>
      </c>
      <c r="G43" s="20">
        <f>JAN!G27</f>
        <v>0</v>
      </c>
      <c r="H43" s="20">
        <f t="shared" si="4"/>
        <v>0</v>
      </c>
      <c r="Q43" s="19"/>
    </row>
    <row r="44" spans="1:17" ht="12.75">
      <c r="A44" s="24" t="s">
        <v>55</v>
      </c>
      <c r="B44" s="20">
        <f>FEB!B27</f>
        <v>0</v>
      </c>
      <c r="C44" s="20">
        <f>FEB!C27</f>
        <v>0</v>
      </c>
      <c r="D44" s="20">
        <f>FEB!D27</f>
        <v>0</v>
      </c>
      <c r="E44" s="20">
        <f>FEB!E27</f>
        <v>0</v>
      </c>
      <c r="F44" s="20">
        <f>FEB!F27</f>
        <v>0</v>
      </c>
      <c r="G44" s="20">
        <f>FEB!G27</f>
        <v>0</v>
      </c>
      <c r="H44" s="20">
        <f t="shared" si="4"/>
        <v>0</v>
      </c>
      <c r="Q44" s="19"/>
    </row>
    <row r="45" spans="1:17" ht="12.75">
      <c r="A45" s="24" t="s">
        <v>56</v>
      </c>
      <c r="B45" s="20">
        <f>MAR!B27</f>
        <v>0</v>
      </c>
      <c r="C45" s="20">
        <f>MAR!C27</f>
        <v>0</v>
      </c>
      <c r="D45" s="20">
        <f>MAR!D27</f>
        <v>0</v>
      </c>
      <c r="E45" s="20">
        <f>MAR!E27</f>
        <v>0</v>
      </c>
      <c r="F45" s="20">
        <f>MAR!F27</f>
        <v>0</v>
      </c>
      <c r="G45" s="20">
        <f>MAR!G27</f>
        <v>0</v>
      </c>
      <c r="H45" s="20">
        <f t="shared" si="4"/>
        <v>0</v>
      </c>
      <c r="Q45" s="19"/>
    </row>
    <row r="46" spans="1:17" ht="12.75">
      <c r="A46" s="24" t="s">
        <v>57</v>
      </c>
      <c r="B46" s="20">
        <f>APR!B27</f>
        <v>0</v>
      </c>
      <c r="C46" s="20">
        <f>APR!C27</f>
        <v>0</v>
      </c>
      <c r="D46" s="20">
        <f>APR!D27</f>
        <v>0</v>
      </c>
      <c r="E46" s="20">
        <f>APR!E27</f>
        <v>0</v>
      </c>
      <c r="F46" s="20">
        <f>APR!F27</f>
        <v>0</v>
      </c>
      <c r="G46" s="20">
        <f>APR!G27</f>
        <v>0</v>
      </c>
      <c r="H46" s="20">
        <f t="shared" si="4"/>
        <v>0</v>
      </c>
      <c r="Q46" s="19"/>
    </row>
    <row r="47" spans="1:17" ht="12.75">
      <c r="A47" s="24" t="s">
        <v>58</v>
      </c>
      <c r="B47" s="20">
        <f>MAY!B27</f>
        <v>0</v>
      </c>
      <c r="C47" s="20">
        <f>MAY!C27</f>
        <v>0</v>
      </c>
      <c r="D47" s="20">
        <f>MAY!D27</f>
        <v>0</v>
      </c>
      <c r="E47" s="20">
        <f>MAY!E27</f>
        <v>0</v>
      </c>
      <c r="F47" s="20">
        <f>MAY!F27</f>
        <v>0</v>
      </c>
      <c r="G47" s="20">
        <f>MAY!G27</f>
        <v>0</v>
      </c>
      <c r="H47" s="20">
        <f t="shared" si="4"/>
        <v>0</v>
      </c>
      <c r="Q47" s="19"/>
    </row>
    <row r="48" spans="1:17" ht="12.75">
      <c r="A48" s="24" t="s">
        <v>59</v>
      </c>
      <c r="B48" s="20">
        <f>JUN!B27</f>
        <v>0</v>
      </c>
      <c r="C48" s="20">
        <f>JUN!C27</f>
        <v>0</v>
      </c>
      <c r="D48" s="20">
        <f>JUN!D27</f>
        <v>0</v>
      </c>
      <c r="E48" s="20">
        <f>JUN!E27</f>
        <v>0</v>
      </c>
      <c r="F48" s="20">
        <f>JUN!F27</f>
        <v>0</v>
      </c>
      <c r="G48" s="20">
        <f>JUN!G27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1858732.6666666667</v>
      </c>
      <c r="C49" s="20">
        <f t="shared" si="5"/>
        <v>14026.666666666666</v>
      </c>
      <c r="D49" s="20">
        <f t="shared" si="5"/>
        <v>757281.1666666666</v>
      </c>
      <c r="E49" s="20">
        <f t="shared" si="5"/>
        <v>2133023</v>
      </c>
      <c r="F49" s="20">
        <f t="shared" si="5"/>
        <v>96199.16666666667</v>
      </c>
      <c r="G49" s="20">
        <f t="shared" si="5"/>
        <v>20389908.166666668</v>
      </c>
      <c r="H49" s="20">
        <f t="shared" si="5"/>
        <v>25249170.833333332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JUL!D42</f>
        <v>56403</v>
      </c>
      <c r="D58" s="28">
        <f>JUL!D43</f>
        <v>112580</v>
      </c>
      <c r="E58" s="30">
        <f>JUL!D44</f>
        <v>1.9959931209332837</v>
      </c>
      <c r="G58" s="28">
        <f>JUL!D47</f>
        <v>42080</v>
      </c>
      <c r="H58" s="28">
        <f>JUL!D48</f>
        <v>91751</v>
      </c>
      <c r="I58" s="30">
        <f>JUL!D49</f>
        <v>2.1803944866920153</v>
      </c>
      <c r="K58" s="28">
        <f>JUL!D52</f>
        <v>14323</v>
      </c>
      <c r="L58" s="28">
        <f>JUL!D53</f>
        <v>20829</v>
      </c>
      <c r="M58" s="30">
        <f>JUL!D54</f>
        <v>1.4542344480904839</v>
      </c>
    </row>
    <row r="59" spans="1:13" ht="12.75">
      <c r="A59" s="24" t="s">
        <v>49</v>
      </c>
      <c r="C59" s="28">
        <f>AUG!D42</f>
        <v>56376</v>
      </c>
      <c r="D59" s="28">
        <f>AUG!D43</f>
        <v>112397</v>
      </c>
      <c r="E59" s="30">
        <f>AUG!D44</f>
        <v>1.9937029941819213</v>
      </c>
      <c r="G59" s="28">
        <f>AUG!D47</f>
        <v>42071</v>
      </c>
      <c r="H59" s="28">
        <f>AUG!D48</f>
        <v>91674</v>
      </c>
      <c r="I59" s="30">
        <f>AUG!D49</f>
        <v>2.179030686220912</v>
      </c>
      <c r="K59" s="28">
        <f>AUG!D52</f>
        <v>14305</v>
      </c>
      <c r="L59" s="28">
        <f>AUG!D53</f>
        <v>20723</v>
      </c>
      <c r="M59" s="30">
        <f>AUG!D54</f>
        <v>1.4486543166724921</v>
      </c>
    </row>
    <row r="60" spans="1:13" ht="12.75">
      <c r="A60" s="24" t="s">
        <v>50</v>
      </c>
      <c r="C60" s="28">
        <f>SEP!D42</f>
        <v>56730</v>
      </c>
      <c r="D60" s="28">
        <f>SEP!D43</f>
        <v>113015</v>
      </c>
      <c r="E60" s="30">
        <f>SEP!D44</f>
        <v>1.9921558258417063</v>
      </c>
      <c r="G60" s="28">
        <f>SEP!D47</f>
        <v>42319</v>
      </c>
      <c r="H60" s="28">
        <f>SEP!D48</f>
        <v>92085</v>
      </c>
      <c r="I60" s="30">
        <f>SEP!D49</f>
        <v>2.1759729672251233</v>
      </c>
      <c r="K60" s="28">
        <f>SEP!D52</f>
        <v>14411</v>
      </c>
      <c r="L60" s="28">
        <f>SEP!D53</f>
        <v>20930</v>
      </c>
      <c r="M60" s="30">
        <f>SEP!D54</f>
        <v>1.4523627784331414</v>
      </c>
    </row>
    <row r="61" spans="1:13" ht="12.75">
      <c r="A61" s="24" t="s">
        <v>51</v>
      </c>
      <c r="C61" s="28">
        <f>OCT!D42</f>
        <v>56801</v>
      </c>
      <c r="D61" s="28">
        <f>OCT!D43</f>
        <v>112992</v>
      </c>
      <c r="E61" s="30">
        <f>OCT!D44</f>
        <v>1.9892607524515413</v>
      </c>
      <c r="G61" s="28">
        <f>OCT!D47</f>
        <v>42369</v>
      </c>
      <c r="H61" s="28">
        <f>OCT!D48</f>
        <v>92085</v>
      </c>
      <c r="I61" s="30">
        <f>OCT!D49</f>
        <v>2.1734050839056858</v>
      </c>
      <c r="K61" s="28">
        <f>OCT!D52</f>
        <v>14432</v>
      </c>
      <c r="L61" s="28">
        <f>OCT!D53</f>
        <v>20907</v>
      </c>
      <c r="M61" s="30">
        <f>OCT!D54</f>
        <v>1.4486557649667406</v>
      </c>
    </row>
    <row r="62" spans="1:13" ht="12.75">
      <c r="A62" s="24" t="s">
        <v>52</v>
      </c>
      <c r="C62" s="28">
        <f>NOV!D42</f>
        <v>56454</v>
      </c>
      <c r="D62" s="28">
        <f>NOV!D43</f>
        <v>112387</v>
      </c>
      <c r="E62" s="30">
        <f>NOV!D44</f>
        <v>1.9907712473872534</v>
      </c>
      <c r="G62" s="28">
        <f>NOV!D47</f>
        <v>42024</v>
      </c>
      <c r="H62" s="28">
        <f>NOV!D48</f>
        <v>91443</v>
      </c>
      <c r="I62" s="30">
        <f>NOV!D49</f>
        <v>2.1759708737864076</v>
      </c>
      <c r="K62" s="28">
        <f>NOV!D52</f>
        <v>14430</v>
      </c>
      <c r="L62" s="28">
        <f>NOV!D53</f>
        <v>20944</v>
      </c>
      <c r="M62" s="30">
        <f>NOV!D54</f>
        <v>1.4514206514206514</v>
      </c>
    </row>
    <row r="63" spans="1:17" ht="12.75">
      <c r="A63" s="24" t="s">
        <v>53</v>
      </c>
      <c r="C63" s="28">
        <f>DEC!D42</f>
        <v>56356</v>
      </c>
      <c r="D63" s="28">
        <f>DEC!D43</f>
        <v>111893</v>
      </c>
      <c r="E63" s="30">
        <f>DEC!D44</f>
        <v>1.9854673859038967</v>
      </c>
      <c r="G63" s="28">
        <f>DEC!D47</f>
        <v>41874</v>
      </c>
      <c r="H63" s="28">
        <f>DEC!D48</f>
        <v>90851</v>
      </c>
      <c r="I63" s="30">
        <f>DEC!D49</f>
        <v>2.1696279314132876</v>
      </c>
      <c r="K63" s="28">
        <f>DEC!D52</f>
        <v>14482</v>
      </c>
      <c r="L63" s="28">
        <f>DEC!D53</f>
        <v>21042</v>
      </c>
      <c r="M63" s="30">
        <f>DEC!D54</f>
        <v>1.452976108272338</v>
      </c>
      <c r="Q63" s="19"/>
    </row>
    <row r="64" spans="1:17" ht="12.75">
      <c r="A64" s="24" t="s">
        <v>54</v>
      </c>
      <c r="C64" s="28">
        <f>JAN!D42</f>
        <v>0</v>
      </c>
      <c r="D64" s="28">
        <f>JAN!D43</f>
        <v>0</v>
      </c>
      <c r="E64" s="30" t="e">
        <f>JAN!D44</f>
        <v>#DIV/0!</v>
      </c>
      <c r="G64" s="28">
        <f>JAN!D47</f>
        <v>0</v>
      </c>
      <c r="H64" s="28">
        <f>JAN!D48</f>
        <v>0</v>
      </c>
      <c r="I64" s="30" t="e">
        <f>JAN!D49</f>
        <v>#DIV/0!</v>
      </c>
      <c r="K64" s="28">
        <f>JAN!D52</f>
        <v>0</v>
      </c>
      <c r="L64" s="28">
        <f>JAN!D53</f>
        <v>0</v>
      </c>
      <c r="M64" s="30" t="e">
        <f>JAN!D54</f>
        <v>#DIV/0!</v>
      </c>
      <c r="Q64" s="19"/>
    </row>
    <row r="65" spans="1:17" ht="12.75">
      <c r="A65" s="24" t="s">
        <v>55</v>
      </c>
      <c r="C65" s="28">
        <f>FEB!D42</f>
        <v>0</v>
      </c>
      <c r="D65" s="28">
        <f>FEB!D43</f>
        <v>0</v>
      </c>
      <c r="E65" s="30" t="e">
        <f>FEB!D44</f>
        <v>#DIV/0!</v>
      </c>
      <c r="G65" s="28">
        <f>FEB!D47</f>
        <v>0</v>
      </c>
      <c r="H65" s="28">
        <f>FEB!D48</f>
        <v>0</v>
      </c>
      <c r="I65" s="30" t="e">
        <f>FEB!D49</f>
        <v>#DIV/0!</v>
      </c>
      <c r="K65" s="28">
        <f>FEB!D52</f>
        <v>0</v>
      </c>
      <c r="L65" s="28">
        <f>FEB!D53</f>
        <v>0</v>
      </c>
      <c r="M65" s="30" t="e">
        <f>FEB!D54</f>
        <v>#DIV/0!</v>
      </c>
      <c r="Q65" s="19"/>
    </row>
    <row r="66" spans="1:17" ht="12.75">
      <c r="A66" s="24" t="s">
        <v>56</v>
      </c>
      <c r="C66" s="28">
        <f>MAR!D42</f>
        <v>0</v>
      </c>
      <c r="D66" s="28">
        <f>MAR!D43</f>
        <v>0</v>
      </c>
      <c r="E66" s="30" t="e">
        <f>MAR!D44</f>
        <v>#DIV/0!</v>
      </c>
      <c r="G66" s="28">
        <f>MAR!D47</f>
        <v>0</v>
      </c>
      <c r="H66" s="28">
        <f>MAR!D48</f>
        <v>0</v>
      </c>
      <c r="I66" s="30" t="e">
        <f>MAR!D49</f>
        <v>#DIV/0!</v>
      </c>
      <c r="K66" s="28">
        <f>MAR!D52</f>
        <v>0</v>
      </c>
      <c r="L66" s="28">
        <f>MAR!D53</f>
        <v>0</v>
      </c>
      <c r="M66" s="30" t="e">
        <f>MAR!D54</f>
        <v>#DIV/0!</v>
      </c>
      <c r="Q66" s="19"/>
    </row>
    <row r="67" spans="1:17" ht="12.75">
      <c r="A67" s="24" t="s">
        <v>57</v>
      </c>
      <c r="C67" s="28">
        <f>APR!D42</f>
        <v>0</v>
      </c>
      <c r="D67" s="28">
        <f>APR!D43</f>
        <v>0</v>
      </c>
      <c r="E67" s="30" t="e">
        <f>APR!D44</f>
        <v>#DIV/0!</v>
      </c>
      <c r="G67" s="28">
        <f>APR!D47</f>
        <v>0</v>
      </c>
      <c r="H67" s="28">
        <f>APR!D48</f>
        <v>0</v>
      </c>
      <c r="I67" s="30" t="e">
        <f>APR!D49</f>
        <v>#DIV/0!</v>
      </c>
      <c r="K67" s="28">
        <f>APR!D52</f>
        <v>0</v>
      </c>
      <c r="L67" s="28">
        <f>APR!D53</f>
        <v>0</v>
      </c>
      <c r="M67" s="30" t="e">
        <f>APR!D54</f>
        <v>#DIV/0!</v>
      </c>
      <c r="Q67" s="19"/>
    </row>
    <row r="68" spans="1:17" ht="12.75">
      <c r="A68" s="24" t="s">
        <v>58</v>
      </c>
      <c r="C68" s="28">
        <f>MAY!D42</f>
        <v>0</v>
      </c>
      <c r="D68" s="28">
        <f>MAY!D43</f>
        <v>0</v>
      </c>
      <c r="E68" s="30" t="e">
        <f>MAY!D44</f>
        <v>#DIV/0!</v>
      </c>
      <c r="G68" s="28">
        <f>MAY!D47</f>
        <v>0</v>
      </c>
      <c r="H68" s="28">
        <f>MAY!D48</f>
        <v>0</v>
      </c>
      <c r="I68" s="30" t="e">
        <f>MAY!D49</f>
        <v>#DIV/0!</v>
      </c>
      <c r="K68" s="28">
        <f>MAY!D52</f>
        <v>0</v>
      </c>
      <c r="L68" s="28">
        <f>MAY!D53</f>
        <v>0</v>
      </c>
      <c r="M68" s="30" t="e">
        <f>MAY!D54</f>
        <v>#DIV/0!</v>
      </c>
      <c r="Q68" s="19"/>
    </row>
    <row r="69" spans="1:17" ht="12.75">
      <c r="A69" s="24" t="s">
        <v>59</v>
      </c>
      <c r="C69" s="28">
        <f>JUN!D42</f>
        <v>0</v>
      </c>
      <c r="D69" s="28">
        <f>JUN!D43</f>
        <v>0</v>
      </c>
      <c r="E69" s="30" t="e">
        <f>JUN!D44</f>
        <v>#DIV/0!</v>
      </c>
      <c r="G69" s="28">
        <f>JUN!D47</f>
        <v>0</v>
      </c>
      <c r="H69" s="28">
        <f>JUN!D48</f>
        <v>0</v>
      </c>
      <c r="I69" s="30" t="e">
        <f>JUN!D49</f>
        <v>#DIV/0!</v>
      </c>
      <c r="K69" s="28">
        <f>JUN!D52</f>
        <v>0</v>
      </c>
      <c r="L69" s="28">
        <f>JUN!D53</f>
        <v>0</v>
      </c>
      <c r="M69" s="30" t="e">
        <f>JUN!D54</f>
        <v>#DIV/0!</v>
      </c>
      <c r="Q69" s="19"/>
    </row>
    <row r="70" spans="1:17" ht="12.75">
      <c r="A70" s="29" t="s">
        <v>47</v>
      </c>
      <c r="C70" s="20">
        <f>SUM(C58:C69)/COUNTIF(C58:C69,"&lt;&gt;0")</f>
        <v>56520</v>
      </c>
      <c r="D70" s="20">
        <f>SUM(D58:D69)/COUNTIF(D58:D69,"&lt;&gt;0")</f>
        <v>112544</v>
      </c>
      <c r="E70" s="30">
        <f>D70/C70</f>
        <v>1.9912243453644727</v>
      </c>
      <c r="G70" s="20">
        <f>SUM(G58:G69)/COUNTIF(G58:G69,"&lt;&gt;0")</f>
        <v>42122.833333333336</v>
      </c>
      <c r="H70" s="20">
        <f>SUM(H58:H69)/COUNTIF(H58:H69,"&lt;&gt;0")</f>
        <v>91648.16666666667</v>
      </c>
      <c r="I70" s="30">
        <f>H70/G70</f>
        <v>2.175736041814218</v>
      </c>
      <c r="K70" s="20">
        <f>SUM(K58:K69)/COUNTIF(K58:K69,"&lt;&gt;0")</f>
        <v>14397.166666666666</v>
      </c>
      <c r="L70" s="20">
        <f>SUM(L58:L69)/COUNTIF(L58:L69,"&lt;&gt;0")</f>
        <v>20895.833333333332</v>
      </c>
      <c r="M70" s="30">
        <f>L70/K70</f>
        <v>1.4513851104962783</v>
      </c>
      <c r="Q70" s="19"/>
    </row>
    <row r="71" ht="12.75">
      <c r="Q71" s="19"/>
    </row>
    <row r="72" ht="12.75" customHeight="1">
      <c r="Q72" s="19" t="s">
        <v>95</v>
      </c>
    </row>
    <row r="73" spans="1:17" ht="12.75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JUL!D61</f>
        <v>14323</v>
      </c>
      <c r="C81" s="28">
        <f>JUL!D62</f>
        <v>20829</v>
      </c>
      <c r="D81" s="30">
        <f>JUL!D63</f>
        <v>1.4542344480904839</v>
      </c>
      <c r="F81" s="28">
        <f>JUL!D66</f>
        <v>9415</v>
      </c>
      <c r="G81" s="28">
        <f>JUL!D67</f>
        <v>10222</v>
      </c>
      <c r="H81" s="30">
        <f>JUL!D68</f>
        <v>1.0857142857142856</v>
      </c>
      <c r="J81" s="28">
        <f>JUL!D71</f>
        <v>2523</v>
      </c>
      <c r="K81" s="28">
        <f>JUL!D72</f>
        <v>8111</v>
      </c>
      <c r="L81" s="30">
        <f>JUL!D73</f>
        <v>3.214823622671423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AUG!D61</f>
        <v>14305</v>
      </c>
      <c r="C82" s="28">
        <f>AUG!D62</f>
        <v>20723</v>
      </c>
      <c r="D82" s="30">
        <f>AUG!D63</f>
        <v>1.4486543166724921</v>
      </c>
      <c r="F82" s="28">
        <f>AUG!D66</f>
        <v>9389</v>
      </c>
      <c r="G82" s="28">
        <f>AUG!D67</f>
        <v>10197</v>
      </c>
      <c r="H82" s="30">
        <f>AUG!D68</f>
        <v>1.0860581531579507</v>
      </c>
      <c r="J82" s="28">
        <f>AUG!D71</f>
        <v>2492</v>
      </c>
      <c r="K82" s="28">
        <f>AUG!D72</f>
        <v>8031</v>
      </c>
      <c r="L82" s="30">
        <f>AUG!D73</f>
        <v>3.222712680577849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SEP!D61</f>
        <v>14411</v>
      </c>
      <c r="C83" s="28">
        <f>SEP!D62</f>
        <v>20930</v>
      </c>
      <c r="D83" s="30">
        <f>SEP!D63</f>
        <v>1.4523627784331414</v>
      </c>
      <c r="F83" s="28">
        <f>SEP!D66</f>
        <v>9402</v>
      </c>
      <c r="G83" s="28">
        <f>SEP!D67</f>
        <v>10215</v>
      </c>
      <c r="H83" s="30">
        <f>SEP!D68</f>
        <v>1.0864709636247607</v>
      </c>
      <c r="J83" s="28">
        <f>SEP!D71</f>
        <v>2527</v>
      </c>
      <c r="K83" s="28">
        <f>SEP!D72</f>
        <v>8157</v>
      </c>
      <c r="L83" s="30">
        <f>SEP!D73</f>
        <v>3.22793826671943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OCT!D61</f>
        <v>14432</v>
      </c>
      <c r="C84" s="28">
        <f>OCT!D62</f>
        <v>20907</v>
      </c>
      <c r="D84" s="30">
        <f>OCT!D63</f>
        <v>1.4486557649667406</v>
      </c>
      <c r="F84" s="28">
        <f>OCT!D66</f>
        <v>9398</v>
      </c>
      <c r="G84" s="28">
        <f>OCT!D67</f>
        <v>10197</v>
      </c>
      <c r="H84" s="30">
        <f>OCT!D68</f>
        <v>1.0850180889550969</v>
      </c>
      <c r="J84" s="28">
        <f>OCT!D71</f>
        <v>2518</v>
      </c>
      <c r="K84" s="28">
        <f>OCT!D67</f>
        <v>10197</v>
      </c>
      <c r="L84" s="30">
        <f>OCT!D73</f>
        <v>3.2204130262112787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NOV!D61</f>
        <v>14430</v>
      </c>
      <c r="C85" s="28">
        <f>NOV!D62</f>
        <v>20944</v>
      </c>
      <c r="D85" s="30">
        <f>NOV!D63</f>
        <v>1.4514206514206514</v>
      </c>
      <c r="F85" s="28">
        <f>NOV!D66</f>
        <v>9349</v>
      </c>
      <c r="G85" s="28">
        <f>NOV!D67</f>
        <v>10122</v>
      </c>
      <c r="H85" s="30">
        <f>NOV!D63</f>
        <v>1.4514206514206514</v>
      </c>
      <c r="J85" s="28">
        <f>NOV!D71</f>
        <v>2550</v>
      </c>
      <c r="K85" s="28">
        <f>NOV!D72</f>
        <v>8200</v>
      </c>
      <c r="L85" s="30">
        <f>NOV!D73</f>
        <v>3.215686274509804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DEC!D61</f>
        <v>14482</v>
      </c>
      <c r="C86" s="28">
        <f>DEC!D62</f>
        <v>21042</v>
      </c>
      <c r="D86" s="30">
        <f>DEC!D63</f>
        <v>1.452976108272338</v>
      </c>
      <c r="F86" s="28">
        <f>DEC!D66</f>
        <v>9355</v>
      </c>
      <c r="G86" s="28">
        <f>DEC!D67</f>
        <v>10114</v>
      </c>
      <c r="H86" s="30">
        <f>DEC!D63</f>
        <v>1.452976108272338</v>
      </c>
      <c r="J86" s="28">
        <f>DEC!D71</f>
        <v>2560</v>
      </c>
      <c r="K86" s="28">
        <f>DEC!D72</f>
        <v>8257</v>
      </c>
      <c r="L86" s="30">
        <f>DEC!D73</f>
        <v>3.225390625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JAN!D61</f>
        <v>0</v>
      </c>
      <c r="C87" s="28">
        <f>JAN!D62</f>
        <v>0</v>
      </c>
      <c r="D87" s="30" t="e">
        <f>JAN!D63</f>
        <v>#DIV/0!</v>
      </c>
      <c r="F87" s="28">
        <f>JAN!D66</f>
        <v>0</v>
      </c>
      <c r="G87" s="28">
        <f>JAN!D67</f>
        <v>0</v>
      </c>
      <c r="H87" s="30" t="e">
        <f>JAN!D68</f>
        <v>#DIV/0!</v>
      </c>
      <c r="J87" s="28">
        <f>JAN!D71</f>
        <v>0</v>
      </c>
      <c r="K87" s="28">
        <f>JAN!D72</f>
        <v>0</v>
      </c>
      <c r="L87" s="30" t="e">
        <f>JAN!D73</f>
        <v>#DIV/0!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FEB!D61</f>
        <v>0</v>
      </c>
      <c r="C88" s="28">
        <f>FEB!D62</f>
        <v>0</v>
      </c>
      <c r="D88" s="30" t="e">
        <f>FEB!D63</f>
        <v>#DIV/0!</v>
      </c>
      <c r="F88" s="28">
        <f>FEB!D66</f>
        <v>0</v>
      </c>
      <c r="G88" s="28">
        <f>FEB!D67</f>
        <v>0</v>
      </c>
      <c r="H88" s="30" t="e">
        <f>FEB!D68</f>
        <v>#DIV/0!</v>
      </c>
      <c r="J88" s="28">
        <f>FEB!D71</f>
        <v>0</v>
      </c>
      <c r="K88" s="28">
        <f>FEB!D72</f>
        <v>0</v>
      </c>
      <c r="L88" s="30" t="e">
        <f>FEB!D73</f>
        <v>#DIV/0!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MAR!D61</f>
        <v>0</v>
      </c>
      <c r="C89" s="28">
        <f>MAR!D62</f>
        <v>0</v>
      </c>
      <c r="D89" s="30" t="e">
        <f>MAR!D63</f>
        <v>#DIV/0!</v>
      </c>
      <c r="F89" s="28">
        <f>MAR!D66</f>
        <v>0</v>
      </c>
      <c r="G89" s="28">
        <f>MAR!D67</f>
        <v>0</v>
      </c>
      <c r="H89" s="30" t="e">
        <f>MAR!D68</f>
        <v>#DIV/0!</v>
      </c>
      <c r="J89" s="28">
        <f>MAR!D71</f>
        <v>0</v>
      </c>
      <c r="K89" s="28">
        <f>MAR!D72</f>
        <v>0</v>
      </c>
      <c r="L89" s="30" t="e">
        <f>MAR!D73</f>
        <v>#DIV/0!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APR!D61</f>
        <v>0</v>
      </c>
      <c r="C90" s="28">
        <f>APR!D62</f>
        <v>0</v>
      </c>
      <c r="D90" s="30" t="e">
        <f>APR!D63</f>
        <v>#DIV/0!</v>
      </c>
      <c r="F90" s="28">
        <f>APR!D66</f>
        <v>0</v>
      </c>
      <c r="G90" s="28">
        <f>APR!D67</f>
        <v>0</v>
      </c>
      <c r="H90" s="30" t="e">
        <f>APR!D68</f>
        <v>#DIV/0!</v>
      </c>
      <c r="J90" s="28">
        <f>APR!D71</f>
        <v>0</v>
      </c>
      <c r="K90" s="28">
        <f>APR!D72</f>
        <v>0</v>
      </c>
      <c r="L90" s="30" t="e">
        <f>APR!D73</f>
        <v>#DIV/0!</v>
      </c>
    </row>
    <row r="91" spans="1:12" ht="12.75">
      <c r="A91" s="24" t="s">
        <v>58</v>
      </c>
      <c r="B91" s="28">
        <f>MAY!D61</f>
        <v>0</v>
      </c>
      <c r="C91" s="28">
        <f>MAY!D62</f>
        <v>0</v>
      </c>
      <c r="D91" s="30" t="e">
        <f>MAY!D63</f>
        <v>#DIV/0!</v>
      </c>
      <c r="F91" s="28">
        <f>MAY!D66</f>
        <v>0</v>
      </c>
      <c r="G91" s="28">
        <f>MAY!D67</f>
        <v>0</v>
      </c>
      <c r="H91" s="30" t="e">
        <f>MAY!D68</f>
        <v>#DIV/0!</v>
      </c>
      <c r="J91" s="28">
        <f>MAY!D71</f>
        <v>0</v>
      </c>
      <c r="K91" s="28">
        <f>MAY!D72</f>
        <v>0</v>
      </c>
      <c r="L91" s="30" t="e">
        <f>MAY!D73</f>
        <v>#DIV/0!</v>
      </c>
    </row>
    <row r="92" spans="1:12" ht="12.75">
      <c r="A92" s="24" t="s">
        <v>59</v>
      </c>
      <c r="B92" s="28">
        <f>JUN!D61</f>
        <v>0</v>
      </c>
      <c r="C92" s="28">
        <f>JUN!D62</f>
        <v>0</v>
      </c>
      <c r="D92" s="30" t="e">
        <f>JUN!D63</f>
        <v>#DIV/0!</v>
      </c>
      <c r="F92" s="28">
        <f>JUN!D66</f>
        <v>0</v>
      </c>
      <c r="G92" s="28">
        <f>JUN!D67</f>
        <v>0</v>
      </c>
      <c r="H92" s="30" t="e">
        <f>JUN!D68</f>
        <v>#DIV/0!</v>
      </c>
      <c r="J92" s="28">
        <f>JUN!D71</f>
        <v>0</v>
      </c>
      <c r="K92" s="28">
        <f>JUN!D72</f>
        <v>0</v>
      </c>
      <c r="L92" s="30" t="e">
        <f>JUN!D73</f>
        <v>#DIV/0!</v>
      </c>
    </row>
    <row r="93" spans="1:12" ht="12.75">
      <c r="A93" s="29" t="s">
        <v>47</v>
      </c>
      <c r="B93" s="20">
        <f>SUM(B81:B92)/COUNTIF(B81:B92,"&lt;&gt;0")</f>
        <v>14397.166666666666</v>
      </c>
      <c r="C93" s="20">
        <f>SUM(C81:C92)/COUNTIF(C81:C92,"&lt;&gt;0")</f>
        <v>20895.833333333332</v>
      </c>
      <c r="D93" s="30">
        <f>C93/B93</f>
        <v>1.4513851104962783</v>
      </c>
      <c r="F93" s="20">
        <f>SUM(F81:F92)/COUNTIF(F81:F92,"&lt;&gt;0")</f>
        <v>9384.666666666666</v>
      </c>
      <c r="G93" s="20">
        <f>SUM(G81:G92)/COUNTIF(G81:G92,"&lt;&gt;0")</f>
        <v>10177.833333333334</v>
      </c>
      <c r="H93" s="30">
        <f>G93/F93</f>
        <v>1.0845172977196846</v>
      </c>
      <c r="J93" s="20">
        <f>SUM(J81:J92)/COUNTIF(J81:J92,"&lt;&gt;0")</f>
        <v>2528.3333333333335</v>
      </c>
      <c r="K93" s="20">
        <f>SUM(K81:K92)/COUNTIF(K81:K92,"&lt;&gt;0")</f>
        <v>8492.166666666666</v>
      </c>
      <c r="L93" s="30">
        <f>K93/J93</f>
        <v>3.358800263678312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JUL!D76</f>
        <v>30</v>
      </c>
      <c r="C100" s="28">
        <f>JUL!D77</f>
        <v>95</v>
      </c>
      <c r="D100" s="30">
        <f>JUL!D78</f>
        <v>3.1666666666666665</v>
      </c>
      <c r="F100" s="28">
        <f>JUL!D81</f>
        <v>2355</v>
      </c>
      <c r="G100" s="28">
        <f>JUL!D82</f>
        <v>2401</v>
      </c>
      <c r="H100" s="30">
        <f>JUL!D83</f>
        <v>1.0195329087048832</v>
      </c>
      <c r="J100" s="33"/>
      <c r="K100" s="33"/>
      <c r="L100" s="34"/>
      <c r="Q100" s="19"/>
    </row>
    <row r="101" spans="1:17" ht="12.75">
      <c r="A101" s="24" t="s">
        <v>49</v>
      </c>
      <c r="B101" s="28">
        <f>AUG!D76</f>
        <v>9</v>
      </c>
      <c r="C101" s="28">
        <f>AUG!D77</f>
        <v>36</v>
      </c>
      <c r="D101" s="30">
        <f>AUG!D78</f>
        <v>4</v>
      </c>
      <c r="F101" s="28">
        <f>AUG!D81</f>
        <v>2415</v>
      </c>
      <c r="G101" s="28">
        <f>AUG!D82</f>
        <v>2459</v>
      </c>
      <c r="H101" s="30">
        <f>AUG!D83</f>
        <v>1.0182194616977225</v>
      </c>
      <c r="J101" s="33"/>
      <c r="K101" s="33"/>
      <c r="L101" s="34"/>
      <c r="Q101" s="19"/>
    </row>
    <row r="102" spans="1:17" ht="12.75">
      <c r="A102" s="24" t="s">
        <v>50</v>
      </c>
      <c r="B102" s="28">
        <f>SEP!D76</f>
        <v>15</v>
      </c>
      <c r="C102" s="28">
        <f>SEP!D77</f>
        <v>46</v>
      </c>
      <c r="D102" s="30">
        <f>SEP!D78</f>
        <v>3.066666666666667</v>
      </c>
      <c r="F102" s="28">
        <f>SEP!D81</f>
        <v>2467</v>
      </c>
      <c r="G102" s="28">
        <f>SEP!D82</f>
        <v>2512</v>
      </c>
      <c r="H102" s="30">
        <f>SEP!D83</f>
        <v>1.0182407782732064</v>
      </c>
      <c r="J102" s="33"/>
      <c r="K102" s="33"/>
      <c r="L102" s="34"/>
      <c r="Q102" s="19"/>
    </row>
    <row r="103" spans="1:17" ht="12.75">
      <c r="A103" s="24" t="s">
        <v>51</v>
      </c>
      <c r="B103" s="28">
        <f>OCT!D76</f>
        <v>14</v>
      </c>
      <c r="C103" s="28">
        <f>OCT!D77</f>
        <v>47</v>
      </c>
      <c r="D103" s="30">
        <f>OCT!D78</f>
        <v>3.357142857142857</v>
      </c>
      <c r="F103" s="28">
        <f>OCT!D81</f>
        <v>2502</v>
      </c>
      <c r="G103" s="28">
        <f>OCT!D82</f>
        <v>2554</v>
      </c>
      <c r="H103" s="30">
        <f>OCT!D83</f>
        <v>1.020783373301359</v>
      </c>
      <c r="J103" s="33"/>
      <c r="K103" s="33"/>
      <c r="L103" s="34"/>
      <c r="Q103" s="19"/>
    </row>
    <row r="104" spans="1:17" ht="12.75">
      <c r="A104" s="24" t="s">
        <v>52</v>
      </c>
      <c r="B104" s="28">
        <f>NOV!D76</f>
        <v>15</v>
      </c>
      <c r="C104" s="28">
        <f>NOV!D77</f>
        <v>57</v>
      </c>
      <c r="D104" s="30">
        <f>NOV!D78</f>
        <v>3.8</v>
      </c>
      <c r="F104" s="28">
        <f>NOV!D81</f>
        <v>2516</v>
      </c>
      <c r="G104" s="28">
        <f>NOV!D82</f>
        <v>2565</v>
      </c>
      <c r="H104" s="30">
        <f>NOV!D83</f>
        <v>1.019475357710652</v>
      </c>
      <c r="J104" s="33"/>
      <c r="K104" s="33"/>
      <c r="L104" s="34"/>
      <c r="Q104" s="19"/>
    </row>
    <row r="105" spans="1:17" ht="12.75">
      <c r="A105" s="24" t="s">
        <v>53</v>
      </c>
      <c r="B105" s="28">
        <f>DEC!D76</f>
        <v>20</v>
      </c>
      <c r="C105" s="28">
        <f>DEC!D77</f>
        <v>75</v>
      </c>
      <c r="D105" s="30">
        <f>DEC!D78</f>
        <v>3.75</v>
      </c>
      <c r="F105" s="28">
        <f>DEC!D81</f>
        <v>2547</v>
      </c>
      <c r="G105" s="28">
        <f>DEC!D82</f>
        <v>2596</v>
      </c>
      <c r="H105" s="30">
        <f>DEC!D83</f>
        <v>1.0192383195916765</v>
      </c>
      <c r="J105" s="33"/>
      <c r="K105" s="33"/>
      <c r="L105" s="34"/>
      <c r="Q105" s="19"/>
    </row>
    <row r="106" spans="1:17" ht="12.75">
      <c r="A106" s="24" t="s">
        <v>54</v>
      </c>
      <c r="B106" s="28">
        <f>JAN!D76</f>
        <v>0</v>
      </c>
      <c r="C106" s="28">
        <f>JAN!D77</f>
        <v>0</v>
      </c>
      <c r="D106" s="30" t="e">
        <f>JAN!D78</f>
        <v>#DIV/0!</v>
      </c>
      <c r="F106" s="28">
        <f>JAN!D81</f>
        <v>0</v>
      </c>
      <c r="G106" s="28">
        <f>JAN!D82</f>
        <v>0</v>
      </c>
      <c r="H106" s="30" t="e">
        <f>JAN!D83</f>
        <v>#DIV/0!</v>
      </c>
      <c r="J106" s="33"/>
      <c r="K106" s="33"/>
      <c r="L106" s="34"/>
      <c r="Q106" s="19"/>
    </row>
    <row r="107" spans="1:17" ht="12.75">
      <c r="A107" s="24" t="s">
        <v>55</v>
      </c>
      <c r="B107" s="28">
        <f>FEB!D76</f>
        <v>0</v>
      </c>
      <c r="C107" s="28">
        <f>FEB!D77</f>
        <v>0</v>
      </c>
      <c r="D107" s="30" t="e">
        <f>FEB!D78</f>
        <v>#DIV/0!</v>
      </c>
      <c r="F107" s="28">
        <f>FEB!D81</f>
        <v>0</v>
      </c>
      <c r="G107" s="28">
        <f>FEB!D82</f>
        <v>0</v>
      </c>
      <c r="H107" s="30" t="e">
        <f>FEB!D83</f>
        <v>#DIV/0!</v>
      </c>
      <c r="J107" s="33"/>
      <c r="K107" s="33"/>
      <c r="L107" s="34"/>
      <c r="Q107" s="19"/>
    </row>
    <row r="108" spans="1:17" ht="12.75">
      <c r="A108" s="24" t="s">
        <v>56</v>
      </c>
      <c r="B108" s="28">
        <f>MAR!D76</f>
        <v>0</v>
      </c>
      <c r="C108" s="28">
        <f>MAR!D77</f>
        <v>0</v>
      </c>
      <c r="D108" s="30" t="e">
        <f>MAR!D78</f>
        <v>#DIV/0!</v>
      </c>
      <c r="F108" s="28">
        <f>MAR!D81</f>
        <v>0</v>
      </c>
      <c r="G108" s="28">
        <f>MAR!D82</f>
        <v>0</v>
      </c>
      <c r="H108" s="30" t="e">
        <f>MAR!D83</f>
        <v>#DIV/0!</v>
      </c>
      <c r="J108" s="33"/>
      <c r="K108" s="33"/>
      <c r="L108" s="34"/>
      <c r="Q108" s="19"/>
    </row>
    <row r="109" spans="1:17" ht="12.75">
      <c r="A109" s="24" t="s">
        <v>57</v>
      </c>
      <c r="B109" s="28">
        <f>APR!D76</f>
        <v>0</v>
      </c>
      <c r="C109" s="28">
        <f>APR!D77</f>
        <v>0</v>
      </c>
      <c r="D109" s="30" t="e">
        <f>APR!D78</f>
        <v>#DIV/0!</v>
      </c>
      <c r="F109" s="28">
        <f>APR!D81</f>
        <v>0</v>
      </c>
      <c r="G109" s="28">
        <f>APR!D82</f>
        <v>0</v>
      </c>
      <c r="H109" s="30" t="e">
        <f>APR!D83</f>
        <v>#DIV/0!</v>
      </c>
      <c r="J109" s="33"/>
      <c r="K109" s="33"/>
      <c r="L109" s="34"/>
      <c r="Q109" s="19"/>
    </row>
    <row r="110" spans="1:17" ht="12.75">
      <c r="A110" s="24" t="s">
        <v>58</v>
      </c>
      <c r="B110" s="28">
        <f>MAY!D76</f>
        <v>0</v>
      </c>
      <c r="C110" s="28">
        <f>MAY!D77</f>
        <v>0</v>
      </c>
      <c r="D110" s="30" t="e">
        <f>MAY!D78</f>
        <v>#DIV/0!</v>
      </c>
      <c r="F110" s="28">
        <f>MAY!D81</f>
        <v>0</v>
      </c>
      <c r="G110" s="28">
        <f>MAY!D82</f>
        <v>0</v>
      </c>
      <c r="H110" s="30" t="e">
        <f>MAY!D83</f>
        <v>#DIV/0!</v>
      </c>
      <c r="J110" s="33"/>
      <c r="K110" s="33"/>
      <c r="L110" s="34"/>
      <c r="Q110" s="19"/>
    </row>
    <row r="111" spans="1:17" ht="12.75">
      <c r="A111" s="24" t="s">
        <v>59</v>
      </c>
      <c r="B111" s="28">
        <f>JUN!D76</f>
        <v>0</v>
      </c>
      <c r="C111" s="28">
        <f>JUN!D77</f>
        <v>0</v>
      </c>
      <c r="D111" s="30" t="e">
        <f>JUN!D78</f>
        <v>#DIV/0!</v>
      </c>
      <c r="F111" s="28">
        <f>JUN!D81</f>
        <v>0</v>
      </c>
      <c r="G111" s="28">
        <f>JUN!D82</f>
        <v>0</v>
      </c>
      <c r="H111" s="30" t="e">
        <f>JUN!D83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17.166666666666668</v>
      </c>
      <c r="C112" s="20">
        <f>SUM(C100:C111)/COUNTIF(C100:C111,"&lt;&gt;0")</f>
        <v>59.333333333333336</v>
      </c>
      <c r="D112" s="30">
        <f>C112/B112</f>
        <v>3.4563106796116503</v>
      </c>
      <c r="F112" s="20">
        <f>SUM(F100:F111)/COUNTIF(F100:F111,"&lt;&gt;0")</f>
        <v>2467</v>
      </c>
      <c r="G112" s="20">
        <f>SUM(G100:G111)/COUNTIF(G100:G111,"&lt;&gt;0")</f>
        <v>2514.5</v>
      </c>
      <c r="H112" s="30">
        <f>G112/F112</f>
        <v>1.01925415484394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JUL!C99</f>
        <v>20391356</v>
      </c>
      <c r="C122" s="28">
        <f>JUL!E99</f>
        <v>42080</v>
      </c>
      <c r="D122" s="30">
        <f>JUL!F99</f>
        <v>484.58545627376424</v>
      </c>
      <c r="E122" s="28">
        <f>JUL!G99</f>
        <v>91751</v>
      </c>
      <c r="F122" s="30">
        <f>JUL!H99</f>
        <v>222.24668940937974</v>
      </c>
      <c r="H122" s="28">
        <f>JUL!C100</f>
        <v>4808815</v>
      </c>
      <c r="I122" s="28">
        <f>JUL!E100</f>
        <v>14323</v>
      </c>
      <c r="J122" s="30">
        <f>JUL!F100</f>
        <v>335.74076659917614</v>
      </c>
      <c r="K122" s="28">
        <f>JUL!G100</f>
        <v>20829</v>
      </c>
      <c r="L122" s="30">
        <f>JUL!H100</f>
        <v>230.87114119736904</v>
      </c>
    </row>
    <row r="123" spans="1:12" ht="12.75">
      <c r="A123" s="24" t="s">
        <v>49</v>
      </c>
      <c r="B123" s="28">
        <f>AUG!C99</f>
        <v>20355968</v>
      </c>
      <c r="C123" s="28">
        <f>AUG!E99</f>
        <v>42071</v>
      </c>
      <c r="D123" s="30">
        <f>AUG!F99</f>
        <v>483.8479712866345</v>
      </c>
      <c r="E123" s="28">
        <f>AUG!G99</f>
        <v>91674</v>
      </c>
      <c r="F123" s="30">
        <f>AUG!H99</f>
        <v>222.04734166721207</v>
      </c>
      <c r="H123" s="28">
        <f>AUG!C100</f>
        <v>4780124</v>
      </c>
      <c r="I123" s="28">
        <f>AUG!E100</f>
        <v>14305</v>
      </c>
      <c r="J123" s="30">
        <f>AUG!F100</f>
        <v>334.15756728416636</v>
      </c>
      <c r="K123" s="28">
        <f>AUG!G100</f>
        <v>20723</v>
      </c>
      <c r="L123" s="30">
        <f>AUG!H100</f>
        <v>230.66756743714714</v>
      </c>
    </row>
    <row r="124" spans="1:12" ht="12.75">
      <c r="A124" s="24" t="s">
        <v>50</v>
      </c>
      <c r="B124" s="28">
        <f>SEP!C99</f>
        <v>0</v>
      </c>
      <c r="C124" s="28">
        <f>SEP!E99</f>
        <v>0</v>
      </c>
      <c r="D124" s="30">
        <f>SEP!F99</f>
        <v>0</v>
      </c>
      <c r="E124" s="28">
        <f>SEP!G99</f>
        <v>0</v>
      </c>
      <c r="F124" s="30">
        <f>SEP!H99</f>
        <v>0</v>
      </c>
      <c r="H124" s="28">
        <f>SEP!C100</f>
        <v>0</v>
      </c>
      <c r="I124" s="28">
        <f>SEP!E100</f>
        <v>0</v>
      </c>
      <c r="J124" s="30">
        <f>SEP!F100</f>
        <v>0</v>
      </c>
      <c r="K124" s="28">
        <f>SEP!G100</f>
        <v>0</v>
      </c>
      <c r="L124" s="30">
        <f>SEP!H100</f>
        <v>0</v>
      </c>
    </row>
    <row r="125" spans="1:12" ht="12.75">
      <c r="A125" s="24" t="s">
        <v>51</v>
      </c>
      <c r="B125" s="28">
        <f>OCT!C99</f>
        <v>20583108</v>
      </c>
      <c r="C125" s="28">
        <f>OCT!E99</f>
        <v>42369</v>
      </c>
      <c r="D125" s="30">
        <f>OCT!F99</f>
        <v>485.8058486157332</v>
      </c>
      <c r="E125" s="28">
        <f>OCT!G99</f>
        <v>92085</v>
      </c>
      <c r="F125" s="30">
        <f>OCT!H99</f>
        <v>223.52291904218927</v>
      </c>
      <c r="H125" s="28">
        <f>OCT!C100</f>
        <v>4902922</v>
      </c>
      <c r="I125" s="28">
        <f>OCT!E100</f>
        <v>14432</v>
      </c>
      <c r="J125" s="30">
        <f>OCT!F100</f>
        <v>339.72574833702885</v>
      </c>
      <c r="K125" s="28">
        <f>OCT!G100</f>
        <v>20907</v>
      </c>
      <c r="L125" s="30">
        <f>OCT!H100</f>
        <v>234.51102501554504</v>
      </c>
    </row>
    <row r="126" spans="1:12" ht="12.75">
      <c r="A126" s="24" t="s">
        <v>52</v>
      </c>
      <c r="B126" s="28">
        <f>NOV!C99</f>
        <v>20378884</v>
      </c>
      <c r="C126" s="28">
        <f>NOV!E99</f>
        <v>42024</v>
      </c>
      <c r="D126" s="30">
        <f>NOV!F99</f>
        <v>484.9344184275652</v>
      </c>
      <c r="E126" s="28">
        <f>NOV!G99</f>
        <v>91443</v>
      </c>
      <c r="F126" s="30">
        <f>NOV!H99</f>
        <v>222.85887383397306</v>
      </c>
      <c r="H126" s="28">
        <f>NOV!C100</f>
        <v>4902681</v>
      </c>
      <c r="I126" s="28">
        <f>NOV!E100</f>
        <v>14430</v>
      </c>
      <c r="J126" s="30">
        <f>NOV!F100</f>
        <v>339.7561330561331</v>
      </c>
      <c r="K126" s="28">
        <f>NOV!G100</f>
        <v>20944</v>
      </c>
      <c r="L126" s="30">
        <f>NOV!H100</f>
        <v>234.08522727272728</v>
      </c>
    </row>
    <row r="127" spans="1:12" ht="12.75">
      <c r="A127" s="24" t="s">
        <v>53</v>
      </c>
      <c r="B127" s="28">
        <f>DEC!C99</f>
        <v>20210037</v>
      </c>
      <c r="C127" s="28">
        <f>DEC!E99</f>
        <v>41874</v>
      </c>
      <c r="D127" s="30">
        <f>DEC!F99</f>
        <v>482.6392749677604</v>
      </c>
      <c r="E127" s="28">
        <f>DEC!G99</f>
        <v>90851</v>
      </c>
      <c r="F127" s="30">
        <f>DEC!H99</f>
        <v>222.45255418212238</v>
      </c>
      <c r="H127" s="28">
        <f>DEC!C100</f>
        <v>4927831</v>
      </c>
      <c r="I127" s="28">
        <f>DEC!E100</f>
        <v>14482</v>
      </c>
      <c r="J127" s="30">
        <f>DEC!F100</f>
        <v>340.2728214335037</v>
      </c>
      <c r="K127" s="28">
        <f>DEC!G100</f>
        <v>21042</v>
      </c>
      <c r="L127" s="30">
        <f>DEC!H100</f>
        <v>234.1902385704781</v>
      </c>
    </row>
    <row r="128" spans="1:12" ht="12.75">
      <c r="A128" s="24" t="s">
        <v>54</v>
      </c>
      <c r="B128" s="28">
        <f>JAN!C99</f>
        <v>0</v>
      </c>
      <c r="C128" s="28">
        <f>JAN!E99</f>
        <v>0</v>
      </c>
      <c r="D128" s="30" t="e">
        <f>JAN!F99</f>
        <v>#DIV/0!</v>
      </c>
      <c r="E128" s="28">
        <f>JAN!G99</f>
        <v>0</v>
      </c>
      <c r="F128" s="30" t="e">
        <f>JAN!H99</f>
        <v>#DIV/0!</v>
      </c>
      <c r="H128" s="28">
        <f>JAN!C100</f>
        <v>0</v>
      </c>
      <c r="I128" s="28">
        <f>JAN!E100</f>
        <v>0</v>
      </c>
      <c r="J128" s="30" t="e">
        <f>JAN!F100</f>
        <v>#DIV/0!</v>
      </c>
      <c r="K128" s="28">
        <f>JAN!G100</f>
        <v>0</v>
      </c>
      <c r="L128" s="30" t="e">
        <f>JAN!H100</f>
        <v>#DIV/0!</v>
      </c>
    </row>
    <row r="129" spans="1:12" ht="12.75">
      <c r="A129" s="24" t="s">
        <v>55</v>
      </c>
      <c r="B129" s="28">
        <f>FEB!C99</f>
        <v>0</v>
      </c>
      <c r="C129" s="28">
        <f>FEB!E99</f>
        <v>0</v>
      </c>
      <c r="D129" s="30" t="e">
        <f>FEB!F99</f>
        <v>#DIV/0!</v>
      </c>
      <c r="E129" s="28">
        <f>FEB!G99</f>
        <v>0</v>
      </c>
      <c r="F129" s="30" t="e">
        <f>FEB!H99</f>
        <v>#DIV/0!</v>
      </c>
      <c r="H129" s="28">
        <f>FEB!C100</f>
        <v>0</v>
      </c>
      <c r="I129" s="28">
        <f>FEB!E100</f>
        <v>0</v>
      </c>
      <c r="J129" s="30" t="e">
        <f>FEB!F100</f>
        <v>#DIV/0!</v>
      </c>
      <c r="K129" s="28">
        <f>FEB!G100</f>
        <v>0</v>
      </c>
      <c r="L129" s="30" t="e">
        <f>FEB!H100</f>
        <v>#DIV/0!</v>
      </c>
    </row>
    <row r="130" spans="1:17" ht="12.75">
      <c r="A130" s="24" t="s">
        <v>56</v>
      </c>
      <c r="B130" s="28">
        <f>MAR!C99</f>
        <v>0</v>
      </c>
      <c r="C130" s="28">
        <f>MAR!E99</f>
        <v>0</v>
      </c>
      <c r="D130" s="30" t="e">
        <f>MAR!F99</f>
        <v>#DIV/0!</v>
      </c>
      <c r="E130" s="28">
        <f>MAR!G99</f>
        <v>0</v>
      </c>
      <c r="F130" s="30" t="e">
        <f>MAR!H99</f>
        <v>#DIV/0!</v>
      </c>
      <c r="H130" s="28">
        <f>MAR!C100</f>
        <v>0</v>
      </c>
      <c r="I130" s="28">
        <f>MAR!E100</f>
        <v>0</v>
      </c>
      <c r="J130" s="30" t="e">
        <f>MAR!F100</f>
        <v>#DIV/0!</v>
      </c>
      <c r="K130" s="28">
        <f>MAR!G100</f>
        <v>0</v>
      </c>
      <c r="L130" s="30" t="e">
        <f>MAR!H100</f>
        <v>#DIV/0!</v>
      </c>
      <c r="Q130" s="19"/>
    </row>
    <row r="131" spans="1:17" ht="12.75">
      <c r="A131" s="24" t="s">
        <v>57</v>
      </c>
      <c r="B131" s="28">
        <f>APR!C99</f>
        <v>0</v>
      </c>
      <c r="C131" s="28">
        <f>APR!E99</f>
        <v>0</v>
      </c>
      <c r="D131" s="30" t="e">
        <f>APR!F99</f>
        <v>#DIV/0!</v>
      </c>
      <c r="E131" s="28">
        <f>APR!G99</f>
        <v>0</v>
      </c>
      <c r="F131" s="30" t="e">
        <f>APR!H99</f>
        <v>#DIV/0!</v>
      </c>
      <c r="H131" s="28">
        <f>APR!C100</f>
        <v>0</v>
      </c>
      <c r="I131" s="28">
        <f>APR!E100</f>
        <v>0</v>
      </c>
      <c r="J131" s="30" t="e">
        <f>APR!F100</f>
        <v>#DIV/0!</v>
      </c>
      <c r="K131" s="28">
        <f>APR!G100</f>
        <v>0</v>
      </c>
      <c r="L131" s="30" t="e">
        <f>APR!H100</f>
        <v>#DIV/0!</v>
      </c>
      <c r="Q131" s="19"/>
    </row>
    <row r="132" spans="1:17" ht="12.75">
      <c r="A132" s="24" t="s">
        <v>58</v>
      </c>
      <c r="B132" s="28">
        <f>MAY!C99</f>
        <v>0</v>
      </c>
      <c r="C132" s="28">
        <f>MAY!E99</f>
        <v>0</v>
      </c>
      <c r="D132" s="30" t="e">
        <f>MAY!F99</f>
        <v>#DIV/0!</v>
      </c>
      <c r="E132" s="28">
        <f>MAY!G99</f>
        <v>0</v>
      </c>
      <c r="F132" s="30" t="e">
        <f>MAY!H99</f>
        <v>#DIV/0!</v>
      </c>
      <c r="H132" s="28">
        <f>MAY!C100</f>
        <v>0</v>
      </c>
      <c r="I132" s="28">
        <f>MAY!E100</f>
        <v>0</v>
      </c>
      <c r="J132" s="30" t="e">
        <f>MAY!F100</f>
        <v>#DIV/0!</v>
      </c>
      <c r="K132" s="28">
        <f>MAY!G100</f>
        <v>0</v>
      </c>
      <c r="L132" s="30" t="e">
        <f>MAY!H100</f>
        <v>#DIV/0!</v>
      </c>
      <c r="Q132" s="19"/>
    </row>
    <row r="133" spans="1:17" ht="12.75">
      <c r="A133" s="24" t="s">
        <v>59</v>
      </c>
      <c r="B133" s="28">
        <f>JUN!C99</f>
        <v>0</v>
      </c>
      <c r="C133" s="28">
        <f>JUN!E99</f>
        <v>0</v>
      </c>
      <c r="D133" s="30" t="e">
        <f>JUN!F99</f>
        <v>#DIV/0!</v>
      </c>
      <c r="E133" s="28">
        <f>JUN!G99</f>
        <v>0</v>
      </c>
      <c r="F133" s="30" t="e">
        <f>JUN!H99</f>
        <v>#DIV/0!</v>
      </c>
      <c r="H133" s="28">
        <f>JUN!C100</f>
        <v>0</v>
      </c>
      <c r="I133" s="28">
        <f>JUN!E100</f>
        <v>0</v>
      </c>
      <c r="J133" s="30" t="e">
        <f>JUN!F100</f>
        <v>#DIV/0!</v>
      </c>
      <c r="K133" s="28">
        <f>JUN!G100</f>
        <v>0</v>
      </c>
      <c r="L133" s="30" t="e">
        <f>JUN!H100</f>
        <v>#DIV/0!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20383870.6</v>
      </c>
      <c r="C134" s="20">
        <f>SUM(C122:C133)/COUNTIF(C122:C133,"&lt;&gt;0")</f>
        <v>42083.6</v>
      </c>
      <c r="D134" s="30">
        <f>B134/C134</f>
        <v>484.3661331254931</v>
      </c>
      <c r="E134" s="28">
        <f>SUM(E122:E133)/COUNTIF(E122:E133,"&lt;&gt;0")</f>
        <v>91560.8</v>
      </c>
      <c r="F134" s="30">
        <f>B134/E134</f>
        <v>222.62661095141152</v>
      </c>
      <c r="H134" s="20">
        <f>SUM(H122:H133)/COUNTIF(H122:H133,"&lt;&gt;0")</f>
        <v>4864474.6</v>
      </c>
      <c r="I134" s="20">
        <f>SUM(I122:I133)/COUNTIF(I122:I133,"&lt;&gt;0")</f>
        <v>14394.4</v>
      </c>
      <c r="J134" s="30">
        <f>H134/I134</f>
        <v>337.9421580614683</v>
      </c>
      <c r="K134" s="28">
        <f>SUM(K122:K133)/COUNTIF(K122:K133,"&lt;&gt;0")</f>
        <v>20889</v>
      </c>
      <c r="L134" s="30">
        <f>H134/K134</f>
        <v>232.87254535880126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JUL!E130</f>
        <v>4808815</v>
      </c>
      <c r="D142" s="28">
        <f>JUL!E131</f>
        <v>2222473</v>
      </c>
      <c r="E142" s="28">
        <f>JUL!E132</f>
        <v>1844862</v>
      </c>
      <c r="F142" s="28">
        <f>JUL!E133</f>
        <v>22587</v>
      </c>
      <c r="G142" s="28">
        <f>JUL!E134</f>
        <v>718893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AUG!E130</f>
        <v>4780124</v>
      </c>
      <c r="D143" s="28">
        <f>AUG!E131</f>
        <v>2216326</v>
      </c>
      <c r="E143" s="28">
        <f>AUG!E132</f>
        <v>1820407</v>
      </c>
      <c r="F143" s="28">
        <f>AUG!E133</f>
        <v>8820</v>
      </c>
      <c r="G143" s="28">
        <f>AUG!E134</f>
        <v>734571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SEP!E130</f>
        <v>0</v>
      </c>
      <c r="D144" s="28">
        <f>SEP!E131</f>
        <v>0</v>
      </c>
      <c r="E144" s="28">
        <f>SEP!E132</f>
        <v>0</v>
      </c>
      <c r="F144" s="28">
        <f>SEP!E133</f>
        <v>0</v>
      </c>
      <c r="G144" s="28">
        <f>SEP!E134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OCT!E130</f>
        <v>4902922</v>
      </c>
      <c r="D145" s="28">
        <f>OCT!E131</f>
        <v>2252793</v>
      </c>
      <c r="E145" s="28">
        <f>OCT!E132</f>
        <v>1864947</v>
      </c>
      <c r="F145" s="28">
        <f>OCT!E133</f>
        <v>11219</v>
      </c>
      <c r="G145" s="28">
        <f>OCT!E134</f>
        <v>773963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NOV!E130</f>
        <v>4902681</v>
      </c>
      <c r="D146" s="28">
        <f>NOV!E131</f>
        <v>2231607</v>
      </c>
      <c r="E146" s="28">
        <f>NOV!E132</f>
        <v>1881004</v>
      </c>
      <c r="F146" s="28">
        <f>NOV!E133</f>
        <v>13065</v>
      </c>
      <c r="G146" s="28">
        <f>NOV!E134</f>
        <v>777005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DEC!E130</f>
        <v>4927831</v>
      </c>
      <c r="D147" s="28">
        <f>DEC!E131</f>
        <v>2233945</v>
      </c>
      <c r="E147" s="28">
        <f>DEC!E132</f>
        <v>1891434</v>
      </c>
      <c r="F147" s="28">
        <f>DEC!E133</f>
        <v>18134</v>
      </c>
      <c r="G147" s="28">
        <f>DEC!E134</f>
        <v>784318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JAN!E130</f>
        <v>0</v>
      </c>
      <c r="D148" s="28">
        <f>JAN!E131</f>
        <v>0</v>
      </c>
      <c r="E148" s="28">
        <f>JAN!E132</f>
        <v>0</v>
      </c>
      <c r="F148" s="28">
        <f>JAN!E133</f>
        <v>0</v>
      </c>
      <c r="G148" s="28">
        <f>JAN!E134</f>
        <v>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FEB!E130</f>
        <v>0</v>
      </c>
      <c r="D149" s="28">
        <f>FEB!E131</f>
        <v>0</v>
      </c>
      <c r="E149" s="28">
        <f>FEB!E132</f>
        <v>0</v>
      </c>
      <c r="F149" s="28">
        <f>FEB!E133</f>
        <v>0</v>
      </c>
      <c r="G149" s="28">
        <f>FEB!E134</f>
        <v>0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MAR!E130</f>
        <v>0</v>
      </c>
      <c r="D150" s="28">
        <f>MAR!E131</f>
        <v>0</v>
      </c>
      <c r="E150" s="28">
        <f>MAR!E132</f>
        <v>0</v>
      </c>
      <c r="F150" s="28">
        <f>MAR!E133</f>
        <v>0</v>
      </c>
      <c r="G150" s="28">
        <f>MAR!E134</f>
        <v>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APR!E130</f>
        <v>0</v>
      </c>
      <c r="D151" s="28">
        <f>APR!E131</f>
        <v>0</v>
      </c>
      <c r="E151" s="28">
        <f>APR!E132</f>
        <v>0</v>
      </c>
      <c r="F151" s="28">
        <f>APR!E133</f>
        <v>0</v>
      </c>
      <c r="G151" s="28">
        <f>APR!E134</f>
        <v>0</v>
      </c>
      <c r="H151" s="28"/>
    </row>
    <row r="152" spans="1:8" ht="12.75">
      <c r="A152" s="24" t="s">
        <v>58</v>
      </c>
      <c r="C152" s="28">
        <f>MAY!E130</f>
        <v>0</v>
      </c>
      <c r="D152" s="28">
        <f>MAY!E131</f>
        <v>0</v>
      </c>
      <c r="E152" s="28">
        <f>MAY!E132</f>
        <v>0</v>
      </c>
      <c r="F152" s="28">
        <f>MAY!E133</f>
        <v>0</v>
      </c>
      <c r="G152" s="28">
        <f>MAY!E134</f>
        <v>0</v>
      </c>
      <c r="H152" s="28"/>
    </row>
    <row r="153" spans="1:8" ht="12.75">
      <c r="A153" s="24" t="s">
        <v>59</v>
      </c>
      <c r="C153" s="28">
        <f>JUN!E130</f>
        <v>0</v>
      </c>
      <c r="D153" s="28">
        <f>JUN!E131</f>
        <v>0</v>
      </c>
      <c r="E153" s="28">
        <f>JUN!E132</f>
        <v>0</v>
      </c>
      <c r="F153" s="28">
        <f>JUN!E133</f>
        <v>0</v>
      </c>
      <c r="G153" s="28">
        <f>JUN!E134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4864474.6</v>
      </c>
      <c r="D154" s="33">
        <f>SUM(D142:D153)/COUNTIF(D142:D153,"&lt;&gt;0")</f>
        <v>2231428.8</v>
      </c>
      <c r="E154" s="33">
        <f>SUM(E142:E153)/COUNTIF(E142:E153,"&lt;&gt;0")</f>
        <v>1860530.8</v>
      </c>
      <c r="F154" s="33">
        <f>SUM(F142:F153)/COUNTIF(F142:F153,"&lt;&gt;0")</f>
        <v>14765</v>
      </c>
      <c r="G154" s="33">
        <f>SUM(G142:G153)/COUNTIF(G142:G153,"&lt;&gt;0")</f>
        <v>757750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8" max="8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JUL!B6</f>
        <v>5085</v>
      </c>
      <c r="C5" s="20">
        <f>JUL!C6</f>
        <v>18</v>
      </c>
      <c r="D5" s="20">
        <f>JUL!D6</f>
        <v>1158</v>
      </c>
      <c r="E5" s="20">
        <f>JUL!E6</f>
        <v>3368</v>
      </c>
      <c r="F5" s="20">
        <f>JUL!F6</f>
        <v>67</v>
      </c>
      <c r="G5" s="20">
        <f>JUL!G6</f>
        <v>39840</v>
      </c>
      <c r="H5" s="20">
        <f aca="true" t="shared" si="0" ref="H5:H16">SUM(B5:G5)</f>
        <v>49536</v>
      </c>
    </row>
    <row r="6" spans="1:8" ht="12.75">
      <c r="A6" s="24" t="s">
        <v>49</v>
      </c>
      <c r="B6" s="20">
        <f>AUG!B6</f>
        <v>5019</v>
      </c>
      <c r="C6" s="20">
        <f>AUG!C6</f>
        <v>7</v>
      </c>
      <c r="D6" s="20">
        <f>AUG!D6</f>
        <v>1206</v>
      </c>
      <c r="E6" s="20">
        <f>AUG!E6</f>
        <v>3373</v>
      </c>
      <c r="F6" s="20">
        <f>AUG!F6</f>
        <v>64</v>
      </c>
      <c r="G6" s="20">
        <f>AUG!G6</f>
        <v>39651</v>
      </c>
      <c r="H6" s="20">
        <f t="shared" si="0"/>
        <v>49320</v>
      </c>
    </row>
    <row r="7" spans="1:8" ht="12.75">
      <c r="A7" s="24" t="s">
        <v>50</v>
      </c>
      <c r="B7" s="20">
        <f>SEP!B6</f>
        <v>4960</v>
      </c>
      <c r="C7" s="20">
        <f>SEP!C6</f>
        <v>14</v>
      </c>
      <c r="D7" s="20">
        <f>SEP!D6</f>
        <v>1201</v>
      </c>
      <c r="E7" s="20">
        <f>SEP!E6</f>
        <v>3373</v>
      </c>
      <c r="F7" s="20">
        <f>SEP!F6</f>
        <v>66</v>
      </c>
      <c r="G7" s="20">
        <f>SEP!G6</f>
        <v>40140</v>
      </c>
      <c r="H7" s="20">
        <f t="shared" si="0"/>
        <v>49754</v>
      </c>
    </row>
    <row r="8" spans="1:8" ht="12.75">
      <c r="A8" s="24" t="s">
        <v>51</v>
      </c>
      <c r="B8" s="20">
        <f>OCT!B6</f>
        <v>5066</v>
      </c>
      <c r="C8" s="20">
        <f>OCT!C6</f>
        <v>18</v>
      </c>
      <c r="D8" s="20">
        <f>OCT!D6</f>
        <v>1211</v>
      </c>
      <c r="E8" s="20">
        <f>OCT!E6</f>
        <v>3389</v>
      </c>
      <c r="F8" s="20">
        <f>OCT!F6</f>
        <v>63</v>
      </c>
      <c r="G8" s="20">
        <f>OCT!G6</f>
        <v>40164</v>
      </c>
      <c r="H8" s="20">
        <f t="shared" si="0"/>
        <v>49911</v>
      </c>
    </row>
    <row r="9" spans="1:8" ht="12.75">
      <c r="A9" s="24" t="s">
        <v>52</v>
      </c>
      <c r="B9" s="20">
        <f>NOV!B6</f>
        <v>4937</v>
      </c>
      <c r="C9" s="20">
        <f>NOV!C6</f>
        <v>14</v>
      </c>
      <c r="D9" s="20">
        <f>NOV!D6</f>
        <v>1177</v>
      </c>
      <c r="E9" s="20">
        <f>NOV!E6</f>
        <v>3386</v>
      </c>
      <c r="F9" s="20">
        <f>NOV!F6</f>
        <v>65</v>
      </c>
      <c r="G9" s="20">
        <f>NOV!G6</f>
        <v>40183</v>
      </c>
      <c r="H9" s="20">
        <f t="shared" si="0"/>
        <v>49762</v>
      </c>
    </row>
    <row r="10" spans="1:8" ht="12.75">
      <c r="A10" s="24" t="s">
        <v>53</v>
      </c>
      <c r="B10" s="20">
        <f>DEC!B6</f>
        <v>5012</v>
      </c>
      <c r="C10" s="20">
        <f>DEC!C6</f>
        <v>0</v>
      </c>
      <c r="D10" s="20">
        <f>DEC!D6</f>
        <v>1148</v>
      </c>
      <c r="E10" s="20">
        <f>DEC!E6</f>
        <v>3363</v>
      </c>
      <c r="F10" s="20">
        <f>DEC!F6</f>
        <v>69</v>
      </c>
      <c r="G10" s="20">
        <f>DEC!G6</f>
        <v>40117</v>
      </c>
      <c r="H10" s="20">
        <f t="shared" si="0"/>
        <v>49709</v>
      </c>
    </row>
    <row r="11" spans="1:8" ht="12.75">
      <c r="A11" s="24" t="s">
        <v>54</v>
      </c>
      <c r="B11" s="20">
        <f>JAN!B6</f>
        <v>0</v>
      </c>
      <c r="C11" s="20">
        <f>JAN!C6</f>
        <v>0</v>
      </c>
      <c r="D11" s="20">
        <f>JAN!D6</f>
        <v>0</v>
      </c>
      <c r="E11" s="20">
        <f>JAN!E6</f>
        <v>0</v>
      </c>
      <c r="F11" s="20">
        <f>JAN!F6</f>
        <v>0</v>
      </c>
      <c r="G11" s="20">
        <f>JAN!G6</f>
        <v>0</v>
      </c>
      <c r="H11" s="20">
        <f t="shared" si="0"/>
        <v>0</v>
      </c>
    </row>
    <row r="12" spans="1:8" ht="12.75">
      <c r="A12" s="24" t="s">
        <v>55</v>
      </c>
      <c r="B12" s="20">
        <f>FEB!B6</f>
        <v>0</v>
      </c>
      <c r="C12" s="20">
        <f>FEB!C6</f>
        <v>0</v>
      </c>
      <c r="D12" s="20">
        <f>FEB!D6</f>
        <v>0</v>
      </c>
      <c r="E12" s="20">
        <f>FEB!E6</f>
        <v>0</v>
      </c>
      <c r="F12" s="20">
        <f>FEB!F6</f>
        <v>0</v>
      </c>
      <c r="G12" s="20">
        <f>FEB!G6</f>
        <v>0</v>
      </c>
      <c r="H12" s="20">
        <f t="shared" si="0"/>
        <v>0</v>
      </c>
    </row>
    <row r="13" spans="1:8" ht="12.75">
      <c r="A13" s="24" t="s">
        <v>56</v>
      </c>
      <c r="B13" s="20">
        <f>MAR!B6</f>
        <v>0</v>
      </c>
      <c r="C13" s="20">
        <f>MAR!C6</f>
        <v>0</v>
      </c>
      <c r="D13" s="20">
        <f>MAR!D6</f>
        <v>0</v>
      </c>
      <c r="E13" s="20">
        <f>MAR!E6</f>
        <v>0</v>
      </c>
      <c r="F13" s="20">
        <f>MAR!F6</f>
        <v>0</v>
      </c>
      <c r="G13" s="20">
        <f>MAR!G6</f>
        <v>0</v>
      </c>
      <c r="H13" s="20">
        <f t="shared" si="0"/>
        <v>0</v>
      </c>
    </row>
    <row r="14" spans="1:8" ht="12.75">
      <c r="A14" s="24" t="s">
        <v>57</v>
      </c>
      <c r="B14" s="20">
        <f>APR!B6</f>
        <v>0</v>
      </c>
      <c r="C14" s="20">
        <f>APR!C6</f>
        <v>0</v>
      </c>
      <c r="D14" s="20">
        <f>APR!D6</f>
        <v>0</v>
      </c>
      <c r="E14" s="20">
        <f>APR!E6</f>
        <v>0</v>
      </c>
      <c r="F14" s="20">
        <f>APR!F6</f>
        <v>0</v>
      </c>
      <c r="G14" s="20">
        <f>APR!G6</f>
        <v>0</v>
      </c>
      <c r="H14" s="20">
        <f t="shared" si="0"/>
        <v>0</v>
      </c>
    </row>
    <row r="15" spans="1:8" ht="12.75">
      <c r="A15" s="24" t="s">
        <v>58</v>
      </c>
      <c r="B15" s="20">
        <f>MAY!B6</f>
        <v>0</v>
      </c>
      <c r="C15" s="20">
        <f>MAY!C6</f>
        <v>0</v>
      </c>
      <c r="D15" s="20">
        <f>MAY!D6</f>
        <v>0</v>
      </c>
      <c r="E15" s="20">
        <f>MAY!E6</f>
        <v>0</v>
      </c>
      <c r="F15" s="20">
        <f>MAY!F6</f>
        <v>0</v>
      </c>
      <c r="G15" s="20">
        <f>MAY!G6</f>
        <v>0</v>
      </c>
      <c r="H15" s="20">
        <f t="shared" si="0"/>
        <v>0</v>
      </c>
    </row>
    <row r="16" spans="1:8" ht="12.75">
      <c r="A16" s="24" t="s">
        <v>59</v>
      </c>
      <c r="B16" s="20">
        <f>JUN!B6</f>
        <v>0</v>
      </c>
      <c r="C16" s="20">
        <f>JUN!C6</f>
        <v>0</v>
      </c>
      <c r="D16" s="20">
        <f>JUN!D6</f>
        <v>0</v>
      </c>
      <c r="E16" s="20">
        <f>JUN!E6</f>
        <v>0</v>
      </c>
      <c r="F16" s="20">
        <f>JUN!F6</f>
        <v>0</v>
      </c>
      <c r="G16" s="20">
        <f>JUN!G6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5013.166666666667</v>
      </c>
      <c r="C17" s="20">
        <f t="shared" si="1"/>
        <v>14.2</v>
      </c>
      <c r="D17" s="20">
        <f t="shared" si="1"/>
        <v>1183.5</v>
      </c>
      <c r="E17" s="20">
        <f t="shared" si="1"/>
        <v>3375.3333333333335</v>
      </c>
      <c r="F17" s="20">
        <f t="shared" si="1"/>
        <v>65.66666666666667</v>
      </c>
      <c r="G17" s="20">
        <f t="shared" si="1"/>
        <v>40015.833333333336</v>
      </c>
      <c r="H17" s="20">
        <f t="shared" si="1"/>
        <v>49665.333333333336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JUL!B17</f>
        <v>1558</v>
      </c>
      <c r="C21" s="23">
        <f>JUL!C17</f>
        <v>4</v>
      </c>
      <c r="D21" s="23">
        <f>JUL!D17</f>
        <v>1137</v>
      </c>
      <c r="E21" s="23">
        <f>JUL!E17</f>
        <v>3235</v>
      </c>
      <c r="F21" s="23">
        <f>JUL!F17</f>
        <v>57</v>
      </c>
      <c r="G21" s="23">
        <f>JUL!G17</f>
        <v>19860</v>
      </c>
      <c r="H21" s="20">
        <f aca="true" t="shared" si="2" ref="H21:H32">SUM(B21:G21)</f>
        <v>25851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AUG!B17</f>
        <v>1537</v>
      </c>
      <c r="C22" s="23">
        <f>AUG!C17</f>
        <v>3</v>
      </c>
      <c r="D22" s="23">
        <f>AUG!D17</f>
        <v>1184</v>
      </c>
      <c r="E22" s="23">
        <f>AUG!E17</f>
        <v>3221</v>
      </c>
      <c r="F22" s="23">
        <f>AUG!F17</f>
        <v>55</v>
      </c>
      <c r="G22" s="23">
        <f>AUG!G17</f>
        <v>19684</v>
      </c>
      <c r="H22" s="20">
        <f t="shared" si="2"/>
        <v>25684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SEP!B17</f>
        <v>1527</v>
      </c>
      <c r="C23" s="23">
        <f>SEP!C17</f>
        <v>3</v>
      </c>
      <c r="D23" s="23">
        <f>SEP!D17</f>
        <v>1177</v>
      </c>
      <c r="E23" s="23">
        <f>SEP!E17</f>
        <v>3230</v>
      </c>
      <c r="F23" s="23">
        <f>SEP!F17</f>
        <v>56</v>
      </c>
      <c r="G23" s="23">
        <f>SEP!G17</f>
        <v>19900</v>
      </c>
      <c r="H23" s="20">
        <f t="shared" si="2"/>
        <v>25893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OCT!B17</f>
        <v>1562</v>
      </c>
      <c r="C24" s="23">
        <f>OCT!C17</f>
        <v>4</v>
      </c>
      <c r="D24" s="23">
        <f>OCT!D17</f>
        <v>1189</v>
      </c>
      <c r="E24" s="23">
        <f>OCT!E17</f>
        <v>3254</v>
      </c>
      <c r="F24" s="23">
        <f>OCT!F17</f>
        <v>54</v>
      </c>
      <c r="G24" s="23">
        <f>OCT!G17</f>
        <v>19934</v>
      </c>
      <c r="H24" s="20">
        <f t="shared" si="2"/>
        <v>25997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NOV!B17</f>
        <v>1519</v>
      </c>
      <c r="C25" s="20">
        <f>NOV!C17</f>
        <v>3</v>
      </c>
      <c r="D25" s="20">
        <f>NOV!D17</f>
        <v>1155</v>
      </c>
      <c r="E25" s="20">
        <f>NOV!E17</f>
        <v>3261</v>
      </c>
      <c r="F25" s="20">
        <f>NOV!F17</f>
        <v>56</v>
      </c>
      <c r="G25" s="20">
        <f>NOV!G17</f>
        <v>19888</v>
      </c>
      <c r="H25" s="20">
        <f t="shared" si="2"/>
        <v>25882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DEC!B17</f>
        <v>1526</v>
      </c>
      <c r="C26" s="20">
        <f>DEC!C17</f>
        <v>0</v>
      </c>
      <c r="D26" s="20">
        <f>DEC!D17</f>
        <v>1124</v>
      </c>
      <c r="E26" s="20">
        <f>DEC!E17</f>
        <v>3254</v>
      </c>
      <c r="F26" s="20">
        <f>DEC!F17</f>
        <v>59</v>
      </c>
      <c r="G26" s="20">
        <f>DEC!G17</f>
        <v>19989</v>
      </c>
      <c r="H26" s="20">
        <f t="shared" si="2"/>
        <v>25952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JAN!B17</f>
        <v>0</v>
      </c>
      <c r="C27" s="20">
        <f>JAN!C17</f>
        <v>0</v>
      </c>
      <c r="D27" s="20">
        <f>JAN!D17</f>
        <v>0</v>
      </c>
      <c r="E27" s="20">
        <f>JAN!E17</f>
        <v>0</v>
      </c>
      <c r="F27" s="20">
        <f>JAN!F17</f>
        <v>0</v>
      </c>
      <c r="G27" s="20">
        <f>JAN!G17</f>
        <v>0</v>
      </c>
      <c r="H27" s="20">
        <f t="shared" si="2"/>
        <v>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FEB!B17</f>
        <v>0</v>
      </c>
      <c r="C28" s="20">
        <f>FEB!C17</f>
        <v>0</v>
      </c>
      <c r="D28" s="20">
        <f>FEB!D17</f>
        <v>0</v>
      </c>
      <c r="E28" s="20">
        <f>FEB!E17</f>
        <v>0</v>
      </c>
      <c r="F28" s="20">
        <f>FEB!F17</f>
        <v>0</v>
      </c>
      <c r="G28" s="20">
        <f>FEB!G17</f>
        <v>0</v>
      </c>
      <c r="H28" s="20">
        <f t="shared" si="2"/>
        <v>0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MAR!B17</f>
        <v>0</v>
      </c>
      <c r="C29" s="20">
        <f>MAR!C17</f>
        <v>0</v>
      </c>
      <c r="D29" s="20">
        <f>MAR!D17</f>
        <v>0</v>
      </c>
      <c r="E29" s="20">
        <f>MAR!E17</f>
        <v>0</v>
      </c>
      <c r="F29" s="20">
        <f>MAR!F17</f>
        <v>0</v>
      </c>
      <c r="G29" s="20">
        <f>MAR!G17</f>
        <v>0</v>
      </c>
      <c r="H29" s="20">
        <f t="shared" si="2"/>
        <v>0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APR!B17</f>
        <v>0</v>
      </c>
      <c r="C30" s="20">
        <f>APR!C17</f>
        <v>0</v>
      </c>
      <c r="D30" s="20">
        <f>APR!D17</f>
        <v>0</v>
      </c>
      <c r="E30" s="20">
        <f>APR!E17</f>
        <v>0</v>
      </c>
      <c r="F30" s="20">
        <f>APR!F17</f>
        <v>0</v>
      </c>
      <c r="G30" s="20">
        <f>APR!G17</f>
        <v>0</v>
      </c>
      <c r="H30" s="20">
        <f t="shared" si="2"/>
        <v>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MAY!B17</f>
        <v>0</v>
      </c>
      <c r="C31" s="20">
        <f>MAY!C17</f>
        <v>0</v>
      </c>
      <c r="D31" s="20">
        <f>MAY!D17</f>
        <v>0</v>
      </c>
      <c r="E31" s="20">
        <f>MAY!E17</f>
        <v>0</v>
      </c>
      <c r="F31" s="20">
        <f>MAY!F17</f>
        <v>0</v>
      </c>
      <c r="G31" s="20">
        <f>MAY!G17</f>
        <v>0</v>
      </c>
      <c r="H31" s="20">
        <f t="shared" si="2"/>
        <v>0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JUN!B17</f>
        <v>0</v>
      </c>
      <c r="C32" s="20">
        <f>JUN!C17</f>
        <v>0</v>
      </c>
      <c r="D32" s="20">
        <f>JUN!D17</f>
        <v>0</v>
      </c>
      <c r="E32" s="20">
        <f>JUN!E17</f>
        <v>0</v>
      </c>
      <c r="F32" s="20">
        <f>JUN!F17</f>
        <v>0</v>
      </c>
      <c r="G32" s="20">
        <f>JUN!G17</f>
        <v>0</v>
      </c>
      <c r="H32" s="20">
        <f t="shared" si="2"/>
        <v>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1538.1666666666667</v>
      </c>
      <c r="C33" s="20">
        <f t="shared" si="3"/>
        <v>3.4</v>
      </c>
      <c r="D33" s="20">
        <f t="shared" si="3"/>
        <v>1161</v>
      </c>
      <c r="E33" s="20">
        <f t="shared" si="3"/>
        <v>3242.5</v>
      </c>
      <c r="F33" s="20">
        <f t="shared" si="3"/>
        <v>56.166666666666664</v>
      </c>
      <c r="G33" s="20">
        <f t="shared" si="3"/>
        <v>19875.833333333332</v>
      </c>
      <c r="H33" s="20">
        <f t="shared" si="3"/>
        <v>25876.5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JUL!B28</f>
        <v>1165074</v>
      </c>
      <c r="C37" s="20">
        <f>JUL!C28</f>
        <v>4156</v>
      </c>
      <c r="D37" s="20">
        <f>JUL!D28</f>
        <v>346745</v>
      </c>
      <c r="E37" s="20">
        <f>JUL!E28</f>
        <v>711346</v>
      </c>
      <c r="F37" s="20">
        <f>JUL!F28</f>
        <v>19723</v>
      </c>
      <c r="G37" s="20">
        <f>JUL!G28</f>
        <v>9151823</v>
      </c>
      <c r="H37" s="20">
        <f aca="true" t="shared" si="4" ref="H37:H48">SUM(B37:G37)</f>
        <v>11398867</v>
      </c>
    </row>
    <row r="38" spans="1:8" ht="12.75">
      <c r="A38" s="24" t="s">
        <v>49</v>
      </c>
      <c r="B38" s="20">
        <f>AUG!B28</f>
        <v>1149735</v>
      </c>
      <c r="C38" s="20">
        <f>AUG!C28</f>
        <v>1666</v>
      </c>
      <c r="D38" s="20">
        <f>AUG!D28</f>
        <v>360334</v>
      </c>
      <c r="E38" s="20">
        <f>AUG!E28</f>
        <v>709214</v>
      </c>
      <c r="F38" s="20">
        <f>AUG!F28</f>
        <v>18614</v>
      </c>
      <c r="G38" s="20">
        <f>AUG!G28</f>
        <v>9111661</v>
      </c>
      <c r="H38" s="20">
        <f t="shared" si="4"/>
        <v>11351224</v>
      </c>
    </row>
    <row r="39" spans="1:17" ht="12.75">
      <c r="A39" s="24" t="s">
        <v>50</v>
      </c>
      <c r="B39" s="20">
        <f>SEP!B28</f>
        <v>1134001</v>
      </c>
      <c r="C39" s="20">
        <f>SEP!C28</f>
        <v>3276</v>
      </c>
      <c r="D39" s="20">
        <f>SEP!D28</f>
        <v>359807</v>
      </c>
      <c r="E39" s="20">
        <f>SEP!E28</f>
        <v>710633</v>
      </c>
      <c r="F39" s="20">
        <f>SEP!F28</f>
        <v>18956</v>
      </c>
      <c r="G39" s="20">
        <f>SEP!G28</f>
        <v>9198428</v>
      </c>
      <c r="H39" s="20">
        <f t="shared" si="4"/>
        <v>11425101</v>
      </c>
      <c r="Q39" s="19"/>
    </row>
    <row r="40" spans="1:17" ht="12.75">
      <c r="A40" s="24" t="s">
        <v>51</v>
      </c>
      <c r="B40" s="20">
        <f>OCT!B28</f>
        <v>1171814</v>
      </c>
      <c r="C40" s="20">
        <f>OCT!C28</f>
        <v>4147</v>
      </c>
      <c r="D40" s="20">
        <f>OCT!D28</f>
        <v>365995</v>
      </c>
      <c r="E40" s="20">
        <f>OCT!E28</f>
        <v>726872</v>
      </c>
      <c r="F40" s="20">
        <f>OCT!F28</f>
        <v>18647</v>
      </c>
      <c r="G40" s="20">
        <f>OCT!G28</f>
        <v>9265833</v>
      </c>
      <c r="H40" s="20">
        <f t="shared" si="4"/>
        <v>11553308</v>
      </c>
      <c r="Q40" s="19"/>
    </row>
    <row r="41" spans="1:17" ht="12.75">
      <c r="A41" s="24" t="s">
        <v>52</v>
      </c>
      <c r="B41" s="20">
        <f>NOV!B28</f>
        <v>1138453</v>
      </c>
      <c r="C41" s="20">
        <f>NOV!C28</f>
        <v>2900</v>
      </c>
      <c r="D41" s="20">
        <f>NOV!D28</f>
        <v>354806</v>
      </c>
      <c r="E41" s="20">
        <f>NOV!E28</f>
        <v>726343</v>
      </c>
      <c r="F41" s="20">
        <f>NOV!F28</f>
        <v>19194</v>
      </c>
      <c r="G41" s="20">
        <f>NOV!G28</f>
        <v>9251066</v>
      </c>
      <c r="H41" s="20">
        <f t="shared" si="4"/>
        <v>11492762</v>
      </c>
      <c r="Q41" s="19"/>
    </row>
    <row r="42" spans="1:17" ht="12.75">
      <c r="A42" s="24" t="s">
        <v>53</v>
      </c>
      <c r="B42" s="20">
        <f>DEC!B28</f>
        <v>1156404</v>
      </c>
      <c r="C42" s="20">
        <f>DEC!C28</f>
        <v>0</v>
      </c>
      <c r="D42" s="20">
        <f>DEC!D28</f>
        <v>345773</v>
      </c>
      <c r="E42" s="20">
        <f>DEC!E28</f>
        <v>719836</v>
      </c>
      <c r="F42" s="20">
        <f>DEC!F28</f>
        <v>20078</v>
      </c>
      <c r="G42" s="20">
        <f>DEC!G28</f>
        <v>9239972</v>
      </c>
      <c r="H42" s="20">
        <f t="shared" si="4"/>
        <v>11482063</v>
      </c>
      <c r="Q42" s="19"/>
    </row>
    <row r="43" spans="1:17" ht="12.75">
      <c r="A43" s="24" t="s">
        <v>54</v>
      </c>
      <c r="B43" s="20">
        <f>JAN!B28</f>
        <v>0</v>
      </c>
      <c r="C43" s="20">
        <f>JAN!C28</f>
        <v>0</v>
      </c>
      <c r="D43" s="20">
        <f>JAN!D28</f>
        <v>0</v>
      </c>
      <c r="E43" s="20">
        <f>JAN!E28</f>
        <v>0</v>
      </c>
      <c r="F43" s="20">
        <f>JAN!F28</f>
        <v>0</v>
      </c>
      <c r="G43" s="20">
        <f>JAN!G28</f>
        <v>0</v>
      </c>
      <c r="H43" s="20">
        <f t="shared" si="4"/>
        <v>0</v>
      </c>
      <c r="Q43" s="19"/>
    </row>
    <row r="44" spans="1:17" ht="12.75">
      <c r="A44" s="24" t="s">
        <v>55</v>
      </c>
      <c r="B44" s="20">
        <f>FEB!B28</f>
        <v>0</v>
      </c>
      <c r="C44" s="20">
        <f>FEB!C28</f>
        <v>0</v>
      </c>
      <c r="D44" s="20">
        <f>FEB!D28</f>
        <v>0</v>
      </c>
      <c r="E44" s="20">
        <f>FEB!E28</f>
        <v>0</v>
      </c>
      <c r="F44" s="20">
        <f>FEB!F28</f>
        <v>0</v>
      </c>
      <c r="G44" s="20">
        <f>FEB!G28</f>
        <v>0</v>
      </c>
      <c r="H44" s="20">
        <f t="shared" si="4"/>
        <v>0</v>
      </c>
      <c r="Q44" s="19"/>
    </row>
    <row r="45" spans="1:17" ht="12.75">
      <c r="A45" s="24" t="s">
        <v>56</v>
      </c>
      <c r="B45" s="20">
        <f>MAR!B28</f>
        <v>0</v>
      </c>
      <c r="C45" s="20">
        <f>MAR!C28</f>
        <v>0</v>
      </c>
      <c r="D45" s="20">
        <f>MAR!D28</f>
        <v>0</v>
      </c>
      <c r="E45" s="20">
        <f>MAR!E28</f>
        <v>0</v>
      </c>
      <c r="F45" s="20">
        <f>MAR!F28</f>
        <v>0</v>
      </c>
      <c r="G45" s="20">
        <f>MAR!G28</f>
        <v>0</v>
      </c>
      <c r="H45" s="20">
        <f t="shared" si="4"/>
        <v>0</v>
      </c>
      <c r="Q45" s="19"/>
    </row>
    <row r="46" spans="1:17" ht="12.75">
      <c r="A46" s="24" t="s">
        <v>57</v>
      </c>
      <c r="B46" s="20">
        <f>APR!B28</f>
        <v>0</v>
      </c>
      <c r="C46" s="20">
        <f>APR!C28</f>
        <v>0</v>
      </c>
      <c r="D46" s="20">
        <f>APR!D28</f>
        <v>0</v>
      </c>
      <c r="E46" s="20">
        <f>APR!E28</f>
        <v>0</v>
      </c>
      <c r="F46" s="20">
        <f>APR!F28</f>
        <v>0</v>
      </c>
      <c r="G46" s="20">
        <f>APR!G28</f>
        <v>0</v>
      </c>
      <c r="H46" s="20">
        <f t="shared" si="4"/>
        <v>0</v>
      </c>
      <c r="Q46" s="19"/>
    </row>
    <row r="47" spans="1:17" ht="12.75">
      <c r="A47" s="24" t="s">
        <v>58</v>
      </c>
      <c r="B47" s="20">
        <f>MAY!B28</f>
        <v>0</v>
      </c>
      <c r="C47" s="20">
        <f>MAY!C28</f>
        <v>0</v>
      </c>
      <c r="D47" s="20">
        <f>MAY!D28</f>
        <v>0</v>
      </c>
      <c r="E47" s="20">
        <f>MAY!E28</f>
        <v>0</v>
      </c>
      <c r="F47" s="20">
        <f>MAY!F28</f>
        <v>0</v>
      </c>
      <c r="G47" s="20">
        <f>MAY!G28</f>
        <v>0</v>
      </c>
      <c r="H47" s="20">
        <f t="shared" si="4"/>
        <v>0</v>
      </c>
      <c r="Q47" s="19"/>
    </row>
    <row r="48" spans="1:17" ht="12.75">
      <c r="A48" s="24" t="s">
        <v>59</v>
      </c>
      <c r="B48" s="20">
        <f>JUN!B28</f>
        <v>0</v>
      </c>
      <c r="C48" s="20">
        <f>JUN!C28</f>
        <v>0</v>
      </c>
      <c r="D48" s="20">
        <f>JUN!D28</f>
        <v>0</v>
      </c>
      <c r="E48" s="20">
        <f>JUN!E28</f>
        <v>0</v>
      </c>
      <c r="F48" s="20">
        <f>JUN!F28</f>
        <v>0</v>
      </c>
      <c r="G48" s="20">
        <f>JUN!G28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1152580.1666666667</v>
      </c>
      <c r="C49" s="20">
        <f t="shared" si="5"/>
        <v>3229</v>
      </c>
      <c r="D49" s="20">
        <f t="shared" si="5"/>
        <v>355576.6666666667</v>
      </c>
      <c r="E49" s="20">
        <f t="shared" si="5"/>
        <v>717374</v>
      </c>
      <c r="F49" s="20">
        <f t="shared" si="5"/>
        <v>19202</v>
      </c>
      <c r="G49" s="20">
        <f t="shared" si="5"/>
        <v>9203130.5</v>
      </c>
      <c r="H49" s="20">
        <f t="shared" si="5"/>
        <v>11450554.166666666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JUL!E42</f>
        <v>25851</v>
      </c>
      <c r="D58" s="28">
        <f>JUL!E43</f>
        <v>49536</v>
      </c>
      <c r="E58" s="30">
        <f>JUL!E44</f>
        <v>1.9162121387954045</v>
      </c>
      <c r="G58" s="28">
        <f>JUL!E47</f>
        <v>19860</v>
      </c>
      <c r="H58" s="28">
        <f>JUL!E48</f>
        <v>39840</v>
      </c>
      <c r="I58" s="30">
        <f>JUL!E49</f>
        <v>2.0060422960725077</v>
      </c>
      <c r="K58" s="28">
        <f>JUL!E52</f>
        <v>5991</v>
      </c>
      <c r="L58" s="28">
        <f>JUL!E53</f>
        <v>9696</v>
      </c>
      <c r="M58" s="30">
        <f>JUL!E54</f>
        <v>1.6184276414621932</v>
      </c>
    </row>
    <row r="59" spans="1:13" ht="12.75">
      <c r="A59" s="24" t="s">
        <v>49</v>
      </c>
      <c r="C59" s="28">
        <f>AUG!E42</f>
        <v>25684</v>
      </c>
      <c r="D59" s="28">
        <f>AUG!E43</f>
        <v>49320</v>
      </c>
      <c r="E59" s="30">
        <f>AUG!E44</f>
        <v>1.9202616414888647</v>
      </c>
      <c r="G59" s="28">
        <f>AUG!E47</f>
        <v>19684</v>
      </c>
      <c r="H59" s="28">
        <f>AUG!E48</f>
        <v>39651</v>
      </c>
      <c r="I59" s="30">
        <f>AUG!E49</f>
        <v>2.014377159114001</v>
      </c>
      <c r="K59" s="28">
        <f>AUG!E52</f>
        <v>6000</v>
      </c>
      <c r="L59" s="28">
        <f>AUG!E53</f>
        <v>9669</v>
      </c>
      <c r="M59" s="30">
        <f>AUG!E54</f>
        <v>1.6115</v>
      </c>
    </row>
    <row r="60" spans="1:13" ht="12.75">
      <c r="A60" s="24" t="s">
        <v>50</v>
      </c>
      <c r="C60" s="28">
        <f>SEP!E42</f>
        <v>25893</v>
      </c>
      <c r="D60" s="28">
        <f>SEP!E43</f>
        <v>49754</v>
      </c>
      <c r="E60" s="30">
        <f>SEP!E44</f>
        <v>1.9215231915961843</v>
      </c>
      <c r="G60" s="28">
        <f>SEP!E47</f>
        <v>19900</v>
      </c>
      <c r="H60" s="28">
        <f>SEP!E48</f>
        <v>40140</v>
      </c>
      <c r="I60" s="30">
        <f>SEP!E49</f>
        <v>2.017085427135678</v>
      </c>
      <c r="K60" s="28">
        <f>SEP!E52</f>
        <v>5993</v>
      </c>
      <c r="L60" s="28">
        <f>SEP!E53</f>
        <v>9614</v>
      </c>
      <c r="M60" s="30">
        <f>SEP!E54</f>
        <v>1.6042049057233438</v>
      </c>
    </row>
    <row r="61" spans="1:13" ht="12.75">
      <c r="A61" s="24" t="s">
        <v>51</v>
      </c>
      <c r="C61" s="28">
        <f>OCT!E42</f>
        <v>25997</v>
      </c>
      <c r="D61" s="28">
        <f>OCT!E43</f>
        <v>49911</v>
      </c>
      <c r="E61" s="30">
        <f>OCT!C44</f>
        <v>1.9633860193903327</v>
      </c>
      <c r="G61" s="28">
        <f>OCT!E47</f>
        <v>19934</v>
      </c>
      <c r="H61" s="28">
        <f>OCT!E48</f>
        <v>40164</v>
      </c>
      <c r="I61" s="30">
        <f>OCT!E49</f>
        <v>2.0148490017056284</v>
      </c>
      <c r="K61" s="28">
        <f>OCT!E52</f>
        <v>6063</v>
      </c>
      <c r="L61" s="28">
        <f>OCT!E53</f>
        <v>9747</v>
      </c>
      <c r="M61" s="30">
        <f>OCT!E54</f>
        <v>1.607619990103909</v>
      </c>
    </row>
    <row r="62" spans="1:13" ht="12.75">
      <c r="A62" s="24" t="s">
        <v>52</v>
      </c>
      <c r="C62" s="28">
        <f>NOV!E42</f>
        <v>25882</v>
      </c>
      <c r="D62" s="28">
        <f>NOV!E43</f>
        <v>49762</v>
      </c>
      <c r="E62" s="30">
        <f>NOV!E44</f>
        <v>1.9226489452128892</v>
      </c>
      <c r="G62" s="28">
        <f>NOV!E47</f>
        <v>19888</v>
      </c>
      <c r="H62" s="28">
        <f>NOV!E48</f>
        <v>40183</v>
      </c>
      <c r="I62" s="30">
        <f>NOV!E49</f>
        <v>2.0204646017699117</v>
      </c>
      <c r="K62" s="28">
        <f>NOV!E52</f>
        <v>5994</v>
      </c>
      <c r="L62" s="28">
        <f>NOV!E53</f>
        <v>9579</v>
      </c>
      <c r="M62" s="30">
        <f>NOV!E54</f>
        <v>1.598098098098098</v>
      </c>
    </row>
    <row r="63" spans="1:17" ht="12.75">
      <c r="A63" s="24" t="s">
        <v>53</v>
      </c>
      <c r="C63" s="28">
        <f>DEC!E42</f>
        <v>25952</v>
      </c>
      <c r="D63" s="28">
        <f>DEC!E43</f>
        <v>49709</v>
      </c>
      <c r="E63" s="30">
        <f>DEC!E44</f>
        <v>1.9154207768187423</v>
      </c>
      <c r="G63" s="28">
        <f>DEC!E47</f>
        <v>19989</v>
      </c>
      <c r="H63" s="28">
        <f>DEC!E48</f>
        <v>40117</v>
      </c>
      <c r="I63" s="30">
        <f>DEC!E49</f>
        <v>2.006953824603532</v>
      </c>
      <c r="K63" s="28">
        <f>DEC!E52</f>
        <v>5963</v>
      </c>
      <c r="L63" s="28">
        <f>DEC!E53</f>
        <v>9592</v>
      </c>
      <c r="M63" s="30">
        <f>DEC!E54</f>
        <v>1.608586282072782</v>
      </c>
      <c r="Q63" s="19"/>
    </row>
    <row r="64" spans="1:17" ht="12.75">
      <c r="A64" s="24" t="s">
        <v>54</v>
      </c>
      <c r="C64" s="28">
        <f>JAN!E42</f>
        <v>0</v>
      </c>
      <c r="D64" s="28">
        <f>JAN!E43</f>
        <v>0</v>
      </c>
      <c r="E64" s="30" t="e">
        <f>JAN!E44</f>
        <v>#DIV/0!</v>
      </c>
      <c r="G64" s="28">
        <f>JAN!E47</f>
        <v>0</v>
      </c>
      <c r="H64" s="28">
        <f>JAN!E48</f>
        <v>0</v>
      </c>
      <c r="I64" s="30" t="e">
        <f>JAN!E49</f>
        <v>#DIV/0!</v>
      </c>
      <c r="K64" s="28">
        <f>JAN!E52</f>
        <v>0</v>
      </c>
      <c r="L64" s="28">
        <f>JAN!E53</f>
        <v>0</v>
      </c>
      <c r="M64" s="30" t="e">
        <f>JAN!E54</f>
        <v>#DIV/0!</v>
      </c>
      <c r="Q64" s="19"/>
    </row>
    <row r="65" spans="1:17" ht="12.75">
      <c r="A65" s="24" t="s">
        <v>55</v>
      </c>
      <c r="C65" s="28">
        <f>FEB!E42</f>
        <v>0</v>
      </c>
      <c r="D65" s="28">
        <f>FEB!E43</f>
        <v>0</v>
      </c>
      <c r="E65" s="30" t="e">
        <f>FEB!E44</f>
        <v>#DIV/0!</v>
      </c>
      <c r="G65" s="28">
        <f>FEB!E47</f>
        <v>0</v>
      </c>
      <c r="H65" s="28">
        <f>FEB!E48</f>
        <v>0</v>
      </c>
      <c r="I65" s="30" t="e">
        <f>FEB!E49</f>
        <v>#DIV/0!</v>
      </c>
      <c r="K65" s="28">
        <f>FEB!E52</f>
        <v>0</v>
      </c>
      <c r="L65" s="28">
        <f>FEB!E53</f>
        <v>0</v>
      </c>
      <c r="M65" s="30" t="e">
        <f>FEB!E54</f>
        <v>#DIV/0!</v>
      </c>
      <c r="Q65" s="19"/>
    </row>
    <row r="66" spans="1:17" ht="12.75">
      <c r="A66" s="24" t="s">
        <v>56</v>
      </c>
      <c r="C66" s="28">
        <f>MAR!E42</f>
        <v>0</v>
      </c>
      <c r="D66" s="28">
        <f>MAR!E43</f>
        <v>0</v>
      </c>
      <c r="E66" s="30" t="e">
        <f>MAR!E44</f>
        <v>#DIV/0!</v>
      </c>
      <c r="G66" s="28">
        <f>MAR!E47</f>
        <v>0</v>
      </c>
      <c r="H66" s="28">
        <f>MAR!E48</f>
        <v>0</v>
      </c>
      <c r="I66" s="30" t="e">
        <f>MAR!E49</f>
        <v>#DIV/0!</v>
      </c>
      <c r="K66" s="28">
        <f>MAR!E52</f>
        <v>0</v>
      </c>
      <c r="L66" s="28">
        <f>MAR!E53</f>
        <v>0</v>
      </c>
      <c r="M66" s="30" t="e">
        <f>MAR!E54</f>
        <v>#DIV/0!</v>
      </c>
      <c r="Q66" s="19"/>
    </row>
    <row r="67" spans="1:17" ht="12.75">
      <c r="A67" s="24" t="s">
        <v>57</v>
      </c>
      <c r="C67" s="28">
        <f>APR!E42</f>
        <v>0</v>
      </c>
      <c r="D67" s="28">
        <f>APR!E43</f>
        <v>0</v>
      </c>
      <c r="E67" s="30" t="e">
        <f>APR!E44</f>
        <v>#DIV/0!</v>
      </c>
      <c r="G67" s="28">
        <f>APR!E47</f>
        <v>0</v>
      </c>
      <c r="H67" s="28">
        <f>APR!E48</f>
        <v>0</v>
      </c>
      <c r="I67" s="30" t="e">
        <f>APR!E49</f>
        <v>#DIV/0!</v>
      </c>
      <c r="K67" s="28">
        <f>APR!E52</f>
        <v>0</v>
      </c>
      <c r="L67" s="28">
        <f>APR!E53</f>
        <v>0</v>
      </c>
      <c r="M67" s="30" t="e">
        <f>APR!E54</f>
        <v>#DIV/0!</v>
      </c>
      <c r="Q67" s="19"/>
    </row>
    <row r="68" spans="1:17" ht="12.75">
      <c r="A68" s="24" t="s">
        <v>58</v>
      </c>
      <c r="C68" s="28">
        <f>MAY!E42</f>
        <v>0</v>
      </c>
      <c r="D68" s="28">
        <f>MAY!E43</f>
        <v>0</v>
      </c>
      <c r="E68" s="30" t="e">
        <f>MAY!E44</f>
        <v>#DIV/0!</v>
      </c>
      <c r="G68" s="28">
        <f>MAY!E47</f>
        <v>0</v>
      </c>
      <c r="H68" s="28">
        <f>MAY!E48</f>
        <v>0</v>
      </c>
      <c r="I68" s="30" t="e">
        <f>MAY!E49</f>
        <v>#DIV/0!</v>
      </c>
      <c r="K68" s="28">
        <f>MAY!E52</f>
        <v>0</v>
      </c>
      <c r="L68" s="28">
        <f>MAY!E53</f>
        <v>0</v>
      </c>
      <c r="M68" s="30" t="e">
        <f>MAY!E54</f>
        <v>#DIV/0!</v>
      </c>
      <c r="Q68" s="19"/>
    </row>
    <row r="69" spans="1:17" ht="12.75">
      <c r="A69" s="24" t="s">
        <v>59</v>
      </c>
      <c r="C69" s="28">
        <f>JUN!E42</f>
        <v>0</v>
      </c>
      <c r="D69" s="28">
        <f>JUN!E43</f>
        <v>0</v>
      </c>
      <c r="E69" s="30" t="e">
        <f>JUN!E44</f>
        <v>#DIV/0!</v>
      </c>
      <c r="G69" s="28">
        <f>JUN!E47</f>
        <v>0</v>
      </c>
      <c r="H69" s="28">
        <f>JUN!E48</f>
        <v>0</v>
      </c>
      <c r="I69" s="30" t="e">
        <f>JUN!E49</f>
        <v>#DIV/0!</v>
      </c>
      <c r="K69" s="28">
        <f>JUN!E52</f>
        <v>0</v>
      </c>
      <c r="L69" s="28">
        <f>JUN!E53</f>
        <v>0</v>
      </c>
      <c r="M69" s="30" t="e">
        <f>JUN!E54</f>
        <v>#DIV/0!</v>
      </c>
      <c r="Q69" s="19"/>
    </row>
    <row r="70" spans="1:17" ht="12.75">
      <c r="A70" s="29" t="s">
        <v>47</v>
      </c>
      <c r="C70" s="20">
        <f>SUM(C58:C69)/COUNTIF(C58:C69,"&lt;&gt;0")</f>
        <v>25876.5</v>
      </c>
      <c r="D70" s="20">
        <f>SUM(D58:D69)/COUNTIF(D58:D69,"&lt;&gt;0")</f>
        <v>49665.333333333336</v>
      </c>
      <c r="E70" s="30">
        <f>D70/C70</f>
        <v>1.9193219072646353</v>
      </c>
      <c r="G70" s="20">
        <f>SUM(G58:G69)/COUNTIF(G58:G69,"&lt;&gt;0")</f>
        <v>19875.833333333332</v>
      </c>
      <c r="H70" s="20">
        <f>SUM(H58:H69)/COUNTIF(H58:H69,"&lt;&gt;0")</f>
        <v>40015.833333333336</v>
      </c>
      <c r="I70" s="30">
        <f>H70/G70</f>
        <v>2.013290847343927</v>
      </c>
      <c r="K70" s="20">
        <f>SUM(K58:K69)/COUNTIF(K58:K69,"&lt;&gt;0")</f>
        <v>6000.666666666667</v>
      </c>
      <c r="L70" s="20">
        <f>SUM(L58:L69)/COUNTIF(L58:L69,"&lt;&gt;0")</f>
        <v>9649.5</v>
      </c>
      <c r="M70" s="30">
        <f>L70/K70</f>
        <v>1.608071325408288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JUL!E61</f>
        <v>5991</v>
      </c>
      <c r="C81" s="28">
        <f>JUL!E62</f>
        <v>9696</v>
      </c>
      <c r="D81" s="30">
        <f>JUL!E63</f>
        <v>1.6184276414621932</v>
      </c>
      <c r="F81" s="28">
        <f>JUL!E66</f>
        <v>3292</v>
      </c>
      <c r="G81" s="28">
        <f>JUL!E67</f>
        <v>3435</v>
      </c>
      <c r="H81" s="30">
        <f>JUL!E68</f>
        <v>1.0434386391251518</v>
      </c>
      <c r="J81" s="28">
        <f>JUL!E71</f>
        <v>1558</v>
      </c>
      <c r="K81" s="28">
        <f>JUL!E72</f>
        <v>5085</v>
      </c>
      <c r="L81" s="30">
        <f>JUL!E73</f>
        <v>3.2637997432605905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AUG!E61</f>
        <v>6000</v>
      </c>
      <c r="C82" s="28">
        <f>AUG!E62</f>
        <v>9669</v>
      </c>
      <c r="D82" s="30">
        <f>AUG!E63</f>
        <v>1.6115</v>
      </c>
      <c r="F82" s="28">
        <f>AUG!E66</f>
        <v>3276</v>
      </c>
      <c r="G82" s="28">
        <f>AUG!E67</f>
        <v>3437</v>
      </c>
      <c r="H82" s="30">
        <f>AUG!E68</f>
        <v>1.0491452991452992</v>
      </c>
      <c r="J82" s="28">
        <f>AUG!E71</f>
        <v>1537</v>
      </c>
      <c r="K82" s="28">
        <f>AUG!E72</f>
        <v>5019</v>
      </c>
      <c r="L82" s="30">
        <f>AUG!E73</f>
        <v>3.265452179570592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SEP!E61</f>
        <v>5993</v>
      </c>
      <c r="C83" s="28">
        <f>SEP!E62</f>
        <v>9614</v>
      </c>
      <c r="D83" s="30">
        <f>SEP!E63</f>
        <v>1.6042049057233438</v>
      </c>
      <c r="F83" s="28">
        <f>SEP!E66</f>
        <v>3286</v>
      </c>
      <c r="G83" s="28">
        <f>SEP!E67</f>
        <v>3439</v>
      </c>
      <c r="H83" s="30">
        <f>SEP!E68</f>
        <v>1.0465611685940353</v>
      </c>
      <c r="J83" s="28">
        <f>SEP!E71</f>
        <v>1527</v>
      </c>
      <c r="K83" s="28">
        <f>SEP!E72</f>
        <v>4960</v>
      </c>
      <c r="L83" s="30">
        <f>SEP!E73</f>
        <v>3.2481990831696135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OCT!E61</f>
        <v>6063</v>
      </c>
      <c r="C84" s="28">
        <f>OCT!E62</f>
        <v>9747</v>
      </c>
      <c r="D84" s="30">
        <f>OCT!E63</f>
        <v>1.607619990103909</v>
      </c>
      <c r="F84" s="28">
        <f>OCT!E66</f>
        <v>3308</v>
      </c>
      <c r="G84" s="28">
        <f>OCT!E67</f>
        <v>3452</v>
      </c>
      <c r="H84" s="30">
        <f>OCT!E68</f>
        <v>1.0435308343409915</v>
      </c>
      <c r="J84" s="28">
        <f>OCT!E71</f>
        <v>1562</v>
      </c>
      <c r="K84" s="28">
        <f>OCT!E67</f>
        <v>3452</v>
      </c>
      <c r="L84" s="30">
        <f>OCT!E73</f>
        <v>3.2432778489116516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NOV!E61</f>
        <v>5994</v>
      </c>
      <c r="C85" s="28">
        <f>NOV!E62</f>
        <v>9579</v>
      </c>
      <c r="D85" s="30">
        <f>NOV!E63</f>
        <v>1.598098098098098</v>
      </c>
      <c r="F85" s="28">
        <f>NOV!E66</f>
        <v>3317</v>
      </c>
      <c r="G85" s="28">
        <f>NOV!E67</f>
        <v>3451</v>
      </c>
      <c r="H85" s="30">
        <f>NOV!E63</f>
        <v>1.598098098098098</v>
      </c>
      <c r="J85" s="28">
        <f>NOV!E71</f>
        <v>1519</v>
      </c>
      <c r="K85" s="28">
        <f>NOV!E72</f>
        <v>4937</v>
      </c>
      <c r="L85" s="30">
        <f>NOV!E73</f>
        <v>3.250164581961817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DEC!E61</f>
        <v>5963</v>
      </c>
      <c r="C86" s="28">
        <f>DEC!E62</f>
        <v>9592</v>
      </c>
      <c r="D86" s="30">
        <f>DEC!E63</f>
        <v>1.608586282072782</v>
      </c>
      <c r="F86" s="28">
        <f>DEC!E66</f>
        <v>3313</v>
      </c>
      <c r="G86" s="28">
        <f>DEC!E67</f>
        <v>3432</v>
      </c>
      <c r="H86" s="30">
        <f>DEC!E63</f>
        <v>1.608586282072782</v>
      </c>
      <c r="J86" s="28">
        <f>DEC!E71</f>
        <v>1526</v>
      </c>
      <c r="K86" s="28">
        <f>DEC!E72</f>
        <v>5012</v>
      </c>
      <c r="L86" s="30">
        <f>DEC!E73</f>
        <v>3.2844036697247705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JAN!E61</f>
        <v>0</v>
      </c>
      <c r="C87" s="28">
        <f>JAN!E62</f>
        <v>0</v>
      </c>
      <c r="D87" s="30" t="e">
        <f>JAN!E63</f>
        <v>#DIV/0!</v>
      </c>
      <c r="F87" s="28">
        <f>JAN!E66</f>
        <v>0</v>
      </c>
      <c r="G87" s="28">
        <f>JAN!E67</f>
        <v>0</v>
      </c>
      <c r="H87" s="30" t="e">
        <f>JAN!E68</f>
        <v>#DIV/0!</v>
      </c>
      <c r="J87" s="28">
        <f>JAN!E71</f>
        <v>0</v>
      </c>
      <c r="K87" s="28">
        <f>JAN!E72</f>
        <v>0</v>
      </c>
      <c r="L87" s="30" t="e">
        <f>JAN!E73</f>
        <v>#DIV/0!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FEB!E61</f>
        <v>0</v>
      </c>
      <c r="C88" s="28">
        <f>FEB!E62</f>
        <v>0</v>
      </c>
      <c r="D88" s="30" t="e">
        <f>FEB!E63</f>
        <v>#DIV/0!</v>
      </c>
      <c r="F88" s="28">
        <f>FEB!E66</f>
        <v>0</v>
      </c>
      <c r="G88" s="28">
        <f>FEB!E67</f>
        <v>0</v>
      </c>
      <c r="H88" s="30" t="e">
        <f>FEB!E68</f>
        <v>#DIV/0!</v>
      </c>
      <c r="J88" s="28">
        <f>FEB!E71</f>
        <v>0</v>
      </c>
      <c r="K88" s="28">
        <f>FEB!E72</f>
        <v>0</v>
      </c>
      <c r="L88" s="30" t="e">
        <f>FEB!E73</f>
        <v>#DIV/0!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MAR!E61</f>
        <v>0</v>
      </c>
      <c r="C89" s="28">
        <f>MAR!E62</f>
        <v>0</v>
      </c>
      <c r="D89" s="30" t="e">
        <f>MAR!E63</f>
        <v>#DIV/0!</v>
      </c>
      <c r="F89" s="28">
        <f>MAR!E66</f>
        <v>0</v>
      </c>
      <c r="G89" s="28">
        <f>MAR!E67</f>
        <v>0</v>
      </c>
      <c r="H89" s="30" t="e">
        <f>MAR!E68</f>
        <v>#DIV/0!</v>
      </c>
      <c r="J89" s="28">
        <f>MAR!E71</f>
        <v>0</v>
      </c>
      <c r="K89" s="28">
        <f>MAR!E72</f>
        <v>0</v>
      </c>
      <c r="L89" s="30" t="e">
        <f>MAR!E73</f>
        <v>#DIV/0!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APR!E61</f>
        <v>0</v>
      </c>
      <c r="C90" s="28">
        <f>APR!E62</f>
        <v>0</v>
      </c>
      <c r="D90" s="30" t="e">
        <f>APR!E63</f>
        <v>#DIV/0!</v>
      </c>
      <c r="F90" s="28">
        <f>APR!E66</f>
        <v>0</v>
      </c>
      <c r="G90" s="28">
        <f>APR!E67</f>
        <v>0</v>
      </c>
      <c r="H90" s="30" t="e">
        <f>APR!E68</f>
        <v>#DIV/0!</v>
      </c>
      <c r="J90" s="28">
        <f>APR!E71</f>
        <v>0</v>
      </c>
      <c r="K90" s="28">
        <f>APR!E72</f>
        <v>0</v>
      </c>
      <c r="L90" s="30" t="e">
        <f>APR!E73</f>
        <v>#DIV/0!</v>
      </c>
    </row>
    <row r="91" spans="1:12" ht="12.75">
      <c r="A91" s="24" t="s">
        <v>58</v>
      </c>
      <c r="B91" s="28">
        <f>MAY!E61</f>
        <v>0</v>
      </c>
      <c r="C91" s="28">
        <f>MAY!E62</f>
        <v>0</v>
      </c>
      <c r="D91" s="30" t="e">
        <f>MAY!E63</f>
        <v>#DIV/0!</v>
      </c>
      <c r="F91" s="28">
        <f>MAY!E66</f>
        <v>0</v>
      </c>
      <c r="G91" s="28">
        <f>MAY!E67</f>
        <v>0</v>
      </c>
      <c r="H91" s="30" t="e">
        <f>MAY!E68</f>
        <v>#DIV/0!</v>
      </c>
      <c r="J91" s="28">
        <f>MAY!E71</f>
        <v>0</v>
      </c>
      <c r="K91" s="28">
        <f>MAY!E72</f>
        <v>0</v>
      </c>
      <c r="L91" s="30" t="e">
        <f>MAY!E73</f>
        <v>#DIV/0!</v>
      </c>
    </row>
    <row r="92" spans="1:12" ht="12.75">
      <c r="A92" s="24" t="s">
        <v>59</v>
      </c>
      <c r="B92" s="28">
        <f>JUN!E61</f>
        <v>0</v>
      </c>
      <c r="C92" s="28">
        <f>JUN!E62</f>
        <v>0</v>
      </c>
      <c r="D92" s="30" t="e">
        <f>JUN!E63</f>
        <v>#DIV/0!</v>
      </c>
      <c r="F92" s="28">
        <f>JUN!E66</f>
        <v>0</v>
      </c>
      <c r="G92" s="28">
        <f>JUN!E67</f>
        <v>0</v>
      </c>
      <c r="H92" s="30" t="e">
        <f>JUN!E68</f>
        <v>#DIV/0!</v>
      </c>
      <c r="J92" s="28">
        <f>JUN!E71</f>
        <v>0</v>
      </c>
      <c r="K92" s="28">
        <f>JUN!E72</f>
        <v>0</v>
      </c>
      <c r="L92" s="30" t="e">
        <f>JUN!E73</f>
        <v>#DIV/0!</v>
      </c>
    </row>
    <row r="93" spans="1:12" ht="12.75">
      <c r="A93" s="29" t="s">
        <v>47</v>
      </c>
      <c r="B93" s="20">
        <f>SUM(B81:B92)/COUNTIF(B81:B92,"&lt;&gt;0")</f>
        <v>6000.666666666667</v>
      </c>
      <c r="C93" s="20">
        <f>SUM(C81:C92)/COUNTIF(C81:C92,"&lt;&gt;0")</f>
        <v>9649.5</v>
      </c>
      <c r="D93" s="30">
        <f>C93/B93</f>
        <v>1.608071325408288</v>
      </c>
      <c r="F93" s="20">
        <f>SUM(F81:F92)/COUNTIF(F81:F92,"&lt;&gt;0")</f>
        <v>3298.6666666666665</v>
      </c>
      <c r="G93" s="20">
        <f>SUM(G81:G92)/COUNTIF(G81:G92,"&lt;&gt;0")</f>
        <v>3441</v>
      </c>
      <c r="H93" s="30">
        <f>G93/F93</f>
        <v>1.0431487469684722</v>
      </c>
      <c r="J93" s="20">
        <f>SUM(J81:J92)/COUNTIF(J81:J92,"&lt;&gt;0")</f>
        <v>1538.1666666666667</v>
      </c>
      <c r="K93" s="20">
        <f>SUM(K81:K92)/COUNTIF(K81:K92,"&lt;&gt;0")</f>
        <v>4744.166666666667</v>
      </c>
      <c r="L93" s="30">
        <f>K93/J93</f>
        <v>3.084299490735724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JUL!E76</f>
        <v>4</v>
      </c>
      <c r="C100" s="28">
        <f>JUL!E77</f>
        <v>18</v>
      </c>
      <c r="D100" s="30">
        <f>JUL!E78</f>
        <v>4.5</v>
      </c>
      <c r="F100" s="28">
        <f>JUL!E81</f>
        <v>1137</v>
      </c>
      <c r="G100" s="28">
        <f>JUL!E82</f>
        <v>1158</v>
      </c>
      <c r="H100" s="30">
        <f>JUL!E83</f>
        <v>1.0184696569920844</v>
      </c>
      <c r="J100" s="33"/>
      <c r="K100" s="33"/>
      <c r="L100" s="34"/>
      <c r="Q100" s="19"/>
    </row>
    <row r="101" spans="1:17" ht="12.75">
      <c r="A101" s="24" t="s">
        <v>49</v>
      </c>
      <c r="B101" s="28">
        <f>AUG!E76</f>
        <v>3</v>
      </c>
      <c r="C101" s="28">
        <f>AUG!E77</f>
        <v>7</v>
      </c>
      <c r="D101" s="30">
        <f>AUG!E78</f>
        <v>2.3333333333333335</v>
      </c>
      <c r="F101" s="28">
        <f>AUG!E81</f>
        <v>1184</v>
      </c>
      <c r="G101" s="28">
        <f>AUG!E82</f>
        <v>1206</v>
      </c>
      <c r="H101" s="30">
        <f>AUG!E83</f>
        <v>1.0185810810810811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SEP!E76</f>
        <v>3</v>
      </c>
      <c r="C102" s="28">
        <f>SEP!E77</f>
        <v>14</v>
      </c>
      <c r="D102" s="30">
        <f>SEP!E78</f>
        <v>4.666666666666667</v>
      </c>
      <c r="F102" s="28">
        <f>SEP!E81</f>
        <v>1177</v>
      </c>
      <c r="G102" s="28">
        <f>SEP!E82</f>
        <v>1201</v>
      </c>
      <c r="H102" s="30">
        <f>SEP!E83</f>
        <v>1.020390824129142</v>
      </c>
      <c r="J102" s="33"/>
      <c r="K102" s="33"/>
      <c r="L102" s="34"/>
      <c r="Q102" s="19"/>
    </row>
    <row r="103" spans="1:17" ht="12.75">
      <c r="A103" s="24" t="s">
        <v>51</v>
      </c>
      <c r="B103" s="28">
        <f>OCT!E76</f>
        <v>4</v>
      </c>
      <c r="C103" s="28">
        <f>OCT!E77</f>
        <v>18</v>
      </c>
      <c r="D103" s="30">
        <f>OCT!E78</f>
        <v>4.5</v>
      </c>
      <c r="F103" s="28">
        <f>OCT!E81</f>
        <v>1189</v>
      </c>
      <c r="G103" s="28">
        <f>OCT!E82</f>
        <v>1211</v>
      </c>
      <c r="H103" s="30">
        <f>OCT!E83</f>
        <v>1.018502943650126</v>
      </c>
      <c r="J103" s="33"/>
      <c r="K103" s="33"/>
      <c r="L103" s="34"/>
      <c r="Q103" s="19"/>
    </row>
    <row r="104" spans="1:17" ht="12.75">
      <c r="A104" s="24" t="s">
        <v>52</v>
      </c>
      <c r="B104" s="28">
        <f>NOV!E76</f>
        <v>3</v>
      </c>
      <c r="C104" s="28">
        <f>NOV!E77</f>
        <v>14</v>
      </c>
      <c r="D104" s="30">
        <f>NOV!E78</f>
        <v>4.666666666666667</v>
      </c>
      <c r="F104" s="28">
        <f>NOV!E81</f>
        <v>1155</v>
      </c>
      <c r="G104" s="28">
        <f>NOV!E82</f>
        <v>1177</v>
      </c>
      <c r="H104" s="30">
        <f>NOV!E83</f>
        <v>1.019047619047619</v>
      </c>
      <c r="J104" s="33"/>
      <c r="K104" s="33"/>
      <c r="L104" s="34"/>
      <c r="Q104" s="19"/>
    </row>
    <row r="105" spans="1:17" ht="12.75">
      <c r="A105" s="24" t="s">
        <v>53</v>
      </c>
      <c r="B105" s="28">
        <f>DEC!E76</f>
        <v>0</v>
      </c>
      <c r="C105" s="28">
        <f>DEC!E77</f>
        <v>0</v>
      </c>
      <c r="D105" s="30" t="e">
        <f>DEC!E78</f>
        <v>#DIV/0!</v>
      </c>
      <c r="F105" s="28">
        <f>DEC!E81</f>
        <v>1124</v>
      </c>
      <c r="G105" s="28">
        <f>DEC!E82</f>
        <v>1148</v>
      </c>
      <c r="H105" s="30">
        <f>DEC!E83</f>
        <v>1.0213523131672597</v>
      </c>
      <c r="J105" s="33"/>
      <c r="K105" s="33"/>
      <c r="L105" s="34"/>
      <c r="Q105" s="19"/>
    </row>
    <row r="106" spans="1:17" ht="12.75">
      <c r="A106" s="24" t="s">
        <v>54</v>
      </c>
      <c r="B106" s="28">
        <f>JAN!E76</f>
        <v>0</v>
      </c>
      <c r="C106" s="28">
        <f>JAN!E77</f>
        <v>0</v>
      </c>
      <c r="D106" s="30" t="e">
        <f>JAN!E78</f>
        <v>#DIV/0!</v>
      </c>
      <c r="F106" s="28">
        <f>JAN!E81</f>
        <v>0</v>
      </c>
      <c r="G106" s="28">
        <f>JAN!E82</f>
        <v>0</v>
      </c>
      <c r="H106" s="30" t="e">
        <f>JAN!E83</f>
        <v>#DIV/0!</v>
      </c>
      <c r="J106" s="33"/>
      <c r="K106" s="33"/>
      <c r="L106" s="34"/>
      <c r="Q106" s="19"/>
    </row>
    <row r="107" spans="1:17" ht="12.75">
      <c r="A107" s="24" t="s">
        <v>55</v>
      </c>
      <c r="B107" s="28">
        <f>FEB!E76</f>
        <v>0</v>
      </c>
      <c r="C107" s="28">
        <f>FEB!E77</f>
        <v>0</v>
      </c>
      <c r="D107" s="30" t="e">
        <f>FEB!E78</f>
        <v>#DIV/0!</v>
      </c>
      <c r="F107" s="28">
        <f>FEB!E81</f>
        <v>0</v>
      </c>
      <c r="G107" s="28">
        <f>FEB!E82</f>
        <v>0</v>
      </c>
      <c r="H107" s="30" t="e">
        <f>FEB!E83</f>
        <v>#DIV/0!</v>
      </c>
      <c r="J107" s="33"/>
      <c r="K107" s="33"/>
      <c r="L107" s="34"/>
      <c r="Q107" s="19"/>
    </row>
    <row r="108" spans="1:17" ht="12.75">
      <c r="A108" s="24" t="s">
        <v>56</v>
      </c>
      <c r="B108" s="28">
        <f>MAR!E76</f>
        <v>0</v>
      </c>
      <c r="C108" s="28">
        <f>MAR!E77</f>
        <v>0</v>
      </c>
      <c r="D108" s="30" t="e">
        <f>MAR!E78</f>
        <v>#DIV/0!</v>
      </c>
      <c r="F108" s="28">
        <f>MAR!E81</f>
        <v>0</v>
      </c>
      <c r="G108" s="28">
        <f>MAR!E82</f>
        <v>0</v>
      </c>
      <c r="H108" s="30" t="e">
        <f>MAR!E83</f>
        <v>#DIV/0!</v>
      </c>
      <c r="J108" s="33"/>
      <c r="K108" s="33"/>
      <c r="L108" s="34"/>
      <c r="Q108" s="19"/>
    </row>
    <row r="109" spans="1:17" ht="12.75">
      <c r="A109" s="24" t="s">
        <v>57</v>
      </c>
      <c r="B109" s="28">
        <f>APR!E76</f>
        <v>0</v>
      </c>
      <c r="C109" s="28">
        <f>APR!E77</f>
        <v>0</v>
      </c>
      <c r="D109" s="30" t="e">
        <f>APR!E78</f>
        <v>#DIV/0!</v>
      </c>
      <c r="F109" s="28">
        <f>APR!E81</f>
        <v>0</v>
      </c>
      <c r="G109" s="28">
        <f>APR!E82</f>
        <v>0</v>
      </c>
      <c r="H109" s="30" t="e">
        <f>APR!E83</f>
        <v>#DIV/0!</v>
      </c>
      <c r="J109" s="33"/>
      <c r="K109" s="33"/>
      <c r="L109" s="34"/>
      <c r="Q109" s="19"/>
    </row>
    <row r="110" spans="1:17" ht="12.75">
      <c r="A110" s="24" t="s">
        <v>58</v>
      </c>
      <c r="B110" s="28">
        <f>MAY!E76</f>
        <v>0</v>
      </c>
      <c r="C110" s="28">
        <f>MAY!E77</f>
        <v>0</v>
      </c>
      <c r="D110" s="30" t="e">
        <f>MAY!E78</f>
        <v>#DIV/0!</v>
      </c>
      <c r="F110" s="28">
        <f>MAY!E81</f>
        <v>0</v>
      </c>
      <c r="G110" s="28">
        <f>MAY!E82</f>
        <v>0</v>
      </c>
      <c r="H110" s="30" t="e">
        <f>MAY!E83</f>
        <v>#DIV/0!</v>
      </c>
      <c r="J110" s="33"/>
      <c r="K110" s="33"/>
      <c r="L110" s="34"/>
      <c r="Q110" s="19"/>
    </row>
    <row r="111" spans="1:17" ht="12.75">
      <c r="A111" s="24" t="s">
        <v>59</v>
      </c>
      <c r="B111" s="28">
        <f>JUN!E76</f>
        <v>0</v>
      </c>
      <c r="C111" s="28">
        <f>JUN!E77</f>
        <v>0</v>
      </c>
      <c r="D111" s="30" t="e">
        <f>JUN!E78</f>
        <v>#DIV/0!</v>
      </c>
      <c r="F111" s="28">
        <f>JUN!E81</f>
        <v>0</v>
      </c>
      <c r="G111" s="28">
        <f>JUN!E82</f>
        <v>0</v>
      </c>
      <c r="H111" s="30" t="e">
        <f>JUN!E83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3.4</v>
      </c>
      <c r="C112" s="20">
        <f>SUM(C100:C111)/COUNTIF(C100:C111,"&lt;&gt;0")</f>
        <v>14.2</v>
      </c>
      <c r="D112" s="30">
        <f>C112/B112</f>
        <v>4.176470588235294</v>
      </c>
      <c r="F112" s="20">
        <f>SUM(F100:F111)/COUNTIF(F100:F111,"&lt;&gt;0")</f>
        <v>1161</v>
      </c>
      <c r="G112" s="20">
        <f>SUM(G100:G111)/COUNTIF(G100:G111,"&lt;&gt;0")</f>
        <v>1183.5</v>
      </c>
      <c r="H112" s="30">
        <f>G112/F112</f>
        <v>1.0193798449612403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JUL!C103</f>
        <v>9151823</v>
      </c>
      <c r="C122" s="28">
        <f>JUL!E103</f>
        <v>19860</v>
      </c>
      <c r="D122" s="30">
        <f>JUL!F103</f>
        <v>460.81686807653574</v>
      </c>
      <c r="E122" s="28">
        <f>JUL!G103</f>
        <v>39840</v>
      </c>
      <c r="F122" s="30">
        <f>JUL!H103</f>
        <v>229.7144327309237</v>
      </c>
      <c r="H122" s="28">
        <f>JUL!C104</f>
        <v>2247044</v>
      </c>
      <c r="I122" s="28">
        <f>JUL!E104</f>
        <v>5991</v>
      </c>
      <c r="J122" s="30">
        <f>JUL!F104</f>
        <v>375.0699382406944</v>
      </c>
      <c r="K122" s="28">
        <f>JUL!G104</f>
        <v>9696</v>
      </c>
      <c r="L122" s="30">
        <f>JUL!H104</f>
        <v>231.74958745874588</v>
      </c>
    </row>
    <row r="123" spans="1:12" ht="12.75">
      <c r="A123" s="24" t="s">
        <v>49</v>
      </c>
      <c r="B123" s="28">
        <f>AUG!C103</f>
        <v>9111661</v>
      </c>
      <c r="C123" s="28">
        <f>AUG!E103</f>
        <v>19684</v>
      </c>
      <c r="D123" s="30">
        <f>AUG!F103</f>
        <v>462.89681975208293</v>
      </c>
      <c r="E123" s="28">
        <f>AUG!G103</f>
        <v>39651</v>
      </c>
      <c r="F123" s="30">
        <f>AUG!H103</f>
        <v>229.79649945776904</v>
      </c>
      <c r="H123" s="28">
        <f>AUG!C104</f>
        <v>2239563</v>
      </c>
      <c r="I123" s="28">
        <f>AUG!E104</f>
        <v>6000</v>
      </c>
      <c r="J123" s="30">
        <f>AUG!F104</f>
        <v>373.2605</v>
      </c>
      <c r="K123" s="28">
        <f>AUG!G104</f>
        <v>9669</v>
      </c>
      <c r="L123" s="30">
        <f>AUG!H104</f>
        <v>231.62302202916538</v>
      </c>
    </row>
    <row r="124" spans="1:12" ht="12.75">
      <c r="A124" s="24" t="s">
        <v>50</v>
      </c>
      <c r="B124" s="28">
        <f>SEP!C103</f>
        <v>0</v>
      </c>
      <c r="C124" s="28">
        <f>SEP!E103</f>
        <v>0</v>
      </c>
      <c r="D124" s="30">
        <f>SEP!F103</f>
        <v>0</v>
      </c>
      <c r="E124" s="28">
        <f>SEP!G103</f>
        <v>0</v>
      </c>
      <c r="F124" s="30">
        <f>SEP!H103</f>
        <v>0</v>
      </c>
      <c r="H124" s="28">
        <f>SEP!C104</f>
        <v>0</v>
      </c>
      <c r="I124" s="28">
        <f>SEP!E104</f>
        <v>0</v>
      </c>
      <c r="J124" s="30">
        <f>SEP!F104</f>
        <v>0</v>
      </c>
      <c r="K124" s="28">
        <f>SEP!G104</f>
        <v>0</v>
      </c>
      <c r="L124" s="30">
        <f>SEP!H104</f>
        <v>0</v>
      </c>
    </row>
    <row r="125" spans="1:12" ht="12.75">
      <c r="A125" s="24" t="s">
        <v>51</v>
      </c>
      <c r="B125" s="28">
        <f>OCT!C103</f>
        <v>9265833</v>
      </c>
      <c r="C125" s="28">
        <f>OCT!E103</f>
        <v>19934</v>
      </c>
      <c r="D125" s="30">
        <f>OCT!F103</f>
        <v>464.82557439550516</v>
      </c>
      <c r="E125" s="28">
        <f>OCT!G103</f>
        <v>40164</v>
      </c>
      <c r="F125" s="30">
        <f>OCT!H103</f>
        <v>230.69995518374665</v>
      </c>
      <c r="H125" s="28">
        <f>OCT!C104</f>
        <v>2287475</v>
      </c>
      <c r="I125" s="28">
        <f>OCT!E104</f>
        <v>6063</v>
      </c>
      <c r="J125" s="30">
        <f>OCT!F104</f>
        <v>377.2843476826653</v>
      </c>
      <c r="K125" s="28">
        <f>OCT!G104</f>
        <v>9747</v>
      </c>
      <c r="L125" s="30">
        <f>OCT!H104</f>
        <v>234.68503129167948</v>
      </c>
    </row>
    <row r="126" spans="1:12" ht="12.75">
      <c r="A126" s="24" t="s">
        <v>52</v>
      </c>
      <c r="B126" s="28">
        <f>NOV!C103</f>
        <v>9251066</v>
      </c>
      <c r="C126" s="28">
        <f>NOV!E103</f>
        <v>19888</v>
      </c>
      <c r="D126" s="30">
        <f>NOV!F103</f>
        <v>465.158185840708</v>
      </c>
      <c r="E126" s="28">
        <f>NOV!G103</f>
        <v>40183</v>
      </c>
      <c r="F126" s="30">
        <f>NOV!H103</f>
        <v>230.2233780454421</v>
      </c>
      <c r="H126" s="28">
        <f>NOV!C104</f>
        <v>2241696</v>
      </c>
      <c r="I126" s="28">
        <f>NOV!E104</f>
        <v>5994</v>
      </c>
      <c r="J126" s="30">
        <f>NOV!F104</f>
        <v>373.98998998998997</v>
      </c>
      <c r="K126" s="28">
        <f>NOV!G104</f>
        <v>9579</v>
      </c>
      <c r="L126" s="30">
        <f>NOV!H104</f>
        <v>234.02192295646728</v>
      </c>
    </row>
    <row r="127" spans="1:12" ht="12.75">
      <c r="A127" s="24" t="s">
        <v>53</v>
      </c>
      <c r="B127" s="28">
        <f>DEC!C103</f>
        <v>9239972</v>
      </c>
      <c r="C127" s="28">
        <f>DEC!E103</f>
        <v>19989</v>
      </c>
      <c r="D127" s="30">
        <f>DEC!F103</f>
        <v>462.2528390614838</v>
      </c>
      <c r="E127" s="28">
        <f>DEC!G103</f>
        <v>40117</v>
      </c>
      <c r="F127" s="30">
        <f>DEC!H103</f>
        <v>230.3255976269412</v>
      </c>
      <c r="H127" s="28">
        <f>DEC!C104</f>
        <v>2242091</v>
      </c>
      <c r="I127" s="28">
        <f>DEC!E104</f>
        <v>5963</v>
      </c>
      <c r="J127" s="30">
        <f>DEC!F104</f>
        <v>376.0005031024652</v>
      </c>
      <c r="K127" s="28">
        <f>DEC!G104</f>
        <v>9592</v>
      </c>
      <c r="L127" s="30">
        <f>DEC!H104</f>
        <v>233.7459341117598</v>
      </c>
    </row>
    <row r="128" spans="1:12" ht="12.75">
      <c r="A128" s="24" t="s">
        <v>54</v>
      </c>
      <c r="B128" s="28">
        <f>JAN!C103</f>
        <v>0</v>
      </c>
      <c r="C128" s="28">
        <f>JAN!E103</f>
        <v>0</v>
      </c>
      <c r="D128" s="30" t="e">
        <f>JAN!F103</f>
        <v>#DIV/0!</v>
      </c>
      <c r="E128" s="28">
        <f>JAN!G103</f>
        <v>0</v>
      </c>
      <c r="F128" s="30" t="e">
        <f>JAN!H103</f>
        <v>#DIV/0!</v>
      </c>
      <c r="H128" s="28">
        <f>JAN!C104</f>
        <v>0</v>
      </c>
      <c r="I128" s="28">
        <f>JAN!E104</f>
        <v>0</v>
      </c>
      <c r="J128" s="30" t="e">
        <f>JAN!F104</f>
        <v>#DIV/0!</v>
      </c>
      <c r="K128" s="28">
        <f>JAN!G104</f>
        <v>0</v>
      </c>
      <c r="L128" s="30" t="e">
        <f>JAN!H104</f>
        <v>#DIV/0!</v>
      </c>
    </row>
    <row r="129" spans="1:12" ht="12.75">
      <c r="A129" s="24" t="s">
        <v>55</v>
      </c>
      <c r="B129" s="28">
        <f>FEB!C103</f>
        <v>0</v>
      </c>
      <c r="C129" s="28">
        <f>FEB!E103</f>
        <v>0</v>
      </c>
      <c r="D129" s="30" t="e">
        <f>FEB!F103</f>
        <v>#DIV/0!</v>
      </c>
      <c r="E129" s="28">
        <f>FEB!G103</f>
        <v>0</v>
      </c>
      <c r="F129" s="30" t="e">
        <f>FEB!H103</f>
        <v>#DIV/0!</v>
      </c>
      <c r="H129" s="28">
        <f>FEB!C104</f>
        <v>0</v>
      </c>
      <c r="I129" s="28">
        <f>FEB!E104</f>
        <v>0</v>
      </c>
      <c r="J129" s="30" t="e">
        <f>FEB!F104</f>
        <v>#DIV/0!</v>
      </c>
      <c r="K129" s="28">
        <f>FEB!G104</f>
        <v>0</v>
      </c>
      <c r="L129" s="30" t="e">
        <f>FEB!H104</f>
        <v>#DIV/0!</v>
      </c>
    </row>
    <row r="130" spans="1:17" ht="12.75">
      <c r="A130" s="24" t="s">
        <v>56</v>
      </c>
      <c r="B130" s="28">
        <f>MAR!C103</f>
        <v>0</v>
      </c>
      <c r="C130" s="28">
        <f>MAR!E103</f>
        <v>0</v>
      </c>
      <c r="D130" s="30" t="e">
        <f>MAR!F103</f>
        <v>#DIV/0!</v>
      </c>
      <c r="E130" s="28">
        <f>MAR!G103</f>
        <v>0</v>
      </c>
      <c r="F130" s="30" t="e">
        <f>MAR!H103</f>
        <v>#DIV/0!</v>
      </c>
      <c r="H130" s="28">
        <f>MAR!C104</f>
        <v>0</v>
      </c>
      <c r="I130" s="28">
        <f>MAR!E104</f>
        <v>0</v>
      </c>
      <c r="J130" s="30" t="e">
        <f>MAR!F104</f>
        <v>#DIV/0!</v>
      </c>
      <c r="K130" s="28">
        <f>MAR!G104</f>
        <v>0</v>
      </c>
      <c r="L130" s="30" t="e">
        <f>MAR!H104</f>
        <v>#DIV/0!</v>
      </c>
      <c r="Q130" s="19"/>
    </row>
    <row r="131" spans="1:17" ht="12.75">
      <c r="A131" s="24" t="s">
        <v>57</v>
      </c>
      <c r="B131" s="28">
        <f>APR!C103</f>
        <v>0</v>
      </c>
      <c r="C131" s="28">
        <f>APR!E103</f>
        <v>0</v>
      </c>
      <c r="D131" s="30" t="e">
        <f>APR!F103</f>
        <v>#DIV/0!</v>
      </c>
      <c r="E131" s="28">
        <f>APR!G103</f>
        <v>0</v>
      </c>
      <c r="F131" s="30" t="e">
        <f>APR!H103</f>
        <v>#DIV/0!</v>
      </c>
      <c r="H131" s="28">
        <f>APR!C104</f>
        <v>0</v>
      </c>
      <c r="I131" s="28">
        <f>APR!E104</f>
        <v>0</v>
      </c>
      <c r="J131" s="30" t="e">
        <f>APR!F104</f>
        <v>#DIV/0!</v>
      </c>
      <c r="K131" s="28">
        <f>APR!G104</f>
        <v>0</v>
      </c>
      <c r="L131" s="30" t="e">
        <f>APR!H104</f>
        <v>#DIV/0!</v>
      </c>
      <c r="Q131" s="19"/>
    </row>
    <row r="132" spans="1:17" ht="12.75">
      <c r="A132" s="24" t="s">
        <v>58</v>
      </c>
      <c r="B132" s="28">
        <f>MAY!C103</f>
        <v>0</v>
      </c>
      <c r="C132" s="28">
        <f>MAY!E103</f>
        <v>0</v>
      </c>
      <c r="D132" s="30" t="e">
        <f>MAY!F103</f>
        <v>#DIV/0!</v>
      </c>
      <c r="E132" s="28">
        <f>MAY!G103</f>
        <v>0</v>
      </c>
      <c r="F132" s="30" t="e">
        <f>MAY!H103</f>
        <v>#DIV/0!</v>
      </c>
      <c r="H132" s="28">
        <f>MAY!C104</f>
        <v>0</v>
      </c>
      <c r="I132" s="28">
        <f>MAY!E104</f>
        <v>0</v>
      </c>
      <c r="J132" s="30" t="e">
        <f>MAY!F104</f>
        <v>#DIV/0!</v>
      </c>
      <c r="K132" s="28">
        <f>MAY!G104</f>
        <v>0</v>
      </c>
      <c r="L132" s="30" t="e">
        <f>MAY!H104</f>
        <v>#DIV/0!</v>
      </c>
      <c r="Q132" s="19"/>
    </row>
    <row r="133" spans="1:17" ht="12.75">
      <c r="A133" s="24" t="s">
        <v>59</v>
      </c>
      <c r="B133" s="28">
        <f>JUN!C103</f>
        <v>0</v>
      </c>
      <c r="C133" s="28">
        <f>JUN!E103</f>
        <v>0</v>
      </c>
      <c r="D133" s="30" t="e">
        <f>JUN!F103</f>
        <v>#DIV/0!</v>
      </c>
      <c r="E133" s="28">
        <f>JUN!G103</f>
        <v>0</v>
      </c>
      <c r="F133" s="30" t="e">
        <f>JUN!H103</f>
        <v>#DIV/0!</v>
      </c>
      <c r="H133" s="28">
        <f>JUN!C104</f>
        <v>0</v>
      </c>
      <c r="I133" s="28">
        <f>JUN!E104</f>
        <v>0</v>
      </c>
      <c r="J133" s="30" t="e">
        <f>JUN!F104</f>
        <v>#DIV/0!</v>
      </c>
      <c r="K133" s="28">
        <f>JUN!G104</f>
        <v>0</v>
      </c>
      <c r="L133" s="30" t="e">
        <f>JUN!H104</f>
        <v>#DIV/0!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9204071</v>
      </c>
      <c r="C134" s="20">
        <f>SUM(C122:C133)/COUNTIF(C122:C133,"&lt;&gt;0")</f>
        <v>19871</v>
      </c>
      <c r="D134" s="30">
        <f>B134/C134</f>
        <v>463.1911328066026</v>
      </c>
      <c r="E134" s="28">
        <f>SUM(E122:E133)/COUNTIF(E122:E133,"&lt;&gt;0")</f>
        <v>39991</v>
      </c>
      <c r="F134" s="30">
        <f>B134/E134</f>
        <v>230.15355955089896</v>
      </c>
      <c r="H134" s="20">
        <f>SUM(H122:H133)/COUNTIF(H122:H133,"&lt;&gt;0")</f>
        <v>2251573.8</v>
      </c>
      <c r="I134" s="20">
        <f>SUM(I122:I133)/COUNTIF(I122:I133,"&lt;&gt;0")</f>
        <v>6002.2</v>
      </c>
      <c r="J134" s="30">
        <f>H134/I134</f>
        <v>375.1247542567725</v>
      </c>
      <c r="K134" s="28">
        <f>SUM(K122:K133)/COUNTIF(K122:K133,"&lt;&gt;0")</f>
        <v>9656.6</v>
      </c>
      <c r="L134" s="30">
        <f>H134/K134</f>
        <v>233.16424000165688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JUL!F130</f>
        <v>2247044</v>
      </c>
      <c r="D142" s="28">
        <f>JUL!F131</f>
        <v>731069</v>
      </c>
      <c r="E142" s="28">
        <f>JUL!F132</f>
        <v>1165074</v>
      </c>
      <c r="F142" s="28">
        <f>JUL!F133</f>
        <v>4156</v>
      </c>
      <c r="G142" s="28">
        <f>JUL!F134</f>
        <v>346745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AUG!F130</f>
        <v>2239563</v>
      </c>
      <c r="D143" s="28">
        <f>AUG!F131</f>
        <v>727828</v>
      </c>
      <c r="E143" s="28">
        <f>AUG!F132</f>
        <v>1149735</v>
      </c>
      <c r="F143" s="28">
        <f>AUG!F133</f>
        <v>1666</v>
      </c>
      <c r="G143" s="28">
        <f>AUG!F134</f>
        <v>360334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SEP!F130</f>
        <v>0</v>
      </c>
      <c r="D144" s="28">
        <f>SEP!F131</f>
        <v>0</v>
      </c>
      <c r="E144" s="28">
        <f>SEP!F132</f>
        <v>0</v>
      </c>
      <c r="F144" s="28">
        <f>SEP!F133</f>
        <v>0</v>
      </c>
      <c r="G144" s="28">
        <f>SEP!F134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OCT!F130</f>
        <v>2287475</v>
      </c>
      <c r="D145" s="28">
        <f>OCT!F131</f>
        <v>745519</v>
      </c>
      <c r="E145" s="28">
        <f>OCT!F132</f>
        <v>1171814</v>
      </c>
      <c r="F145" s="28">
        <f>OCT!F133</f>
        <v>4147</v>
      </c>
      <c r="G145" s="28">
        <f>OCT!F134</f>
        <v>365995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NOV!F130</f>
        <v>2241696</v>
      </c>
      <c r="D146" s="28">
        <f>NOV!F131</f>
        <v>745537</v>
      </c>
      <c r="E146" s="28">
        <f>NOV!F132</f>
        <v>1138453</v>
      </c>
      <c r="F146" s="28">
        <f>NOV!F133</f>
        <v>2900</v>
      </c>
      <c r="G146" s="28">
        <f>NOV!F134</f>
        <v>354806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DEC!F130</f>
        <v>2242091</v>
      </c>
      <c r="D147" s="28">
        <f>DEC!F131</f>
        <v>739914</v>
      </c>
      <c r="E147" s="28">
        <f>DEC!F132</f>
        <v>1156404</v>
      </c>
      <c r="F147" s="28">
        <f>DEC!F133</f>
        <v>0</v>
      </c>
      <c r="G147" s="28">
        <f>DEC!F134</f>
        <v>345773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JAN!F130</f>
        <v>0</v>
      </c>
      <c r="D148" s="28">
        <f>JAN!F131</f>
        <v>0</v>
      </c>
      <c r="E148" s="28">
        <f>JAN!F132</f>
        <v>0</v>
      </c>
      <c r="F148" s="28">
        <f>JAN!F133</f>
        <v>0</v>
      </c>
      <c r="G148" s="28">
        <f>JAN!F134</f>
        <v>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FEB!F130</f>
        <v>0</v>
      </c>
      <c r="D149" s="28">
        <f>FEB!F131</f>
        <v>0</v>
      </c>
      <c r="E149" s="28">
        <f>FEB!F132</f>
        <v>0</v>
      </c>
      <c r="F149" s="28">
        <f>FEB!F133</f>
        <v>0</v>
      </c>
      <c r="G149" s="28">
        <f>FEB!F134</f>
        <v>0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MAR!F130</f>
        <v>0</v>
      </c>
      <c r="D150" s="28">
        <f>MAR!F131</f>
        <v>0</v>
      </c>
      <c r="E150" s="28">
        <f>MAR!F132</f>
        <v>0</v>
      </c>
      <c r="F150" s="28">
        <f>MAR!F133</f>
        <v>0</v>
      </c>
      <c r="G150" s="28">
        <f>MAR!F134</f>
        <v>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APR!F130</f>
        <v>0</v>
      </c>
      <c r="D151" s="28">
        <f>APR!F131</f>
        <v>0</v>
      </c>
      <c r="E151" s="28">
        <f>APR!F132</f>
        <v>0</v>
      </c>
      <c r="F151" s="28">
        <f>APR!F133</f>
        <v>0</v>
      </c>
      <c r="G151" s="28">
        <f>APR!F134</f>
        <v>0</v>
      </c>
      <c r="H151" s="28"/>
    </row>
    <row r="152" spans="1:8" ht="12.75">
      <c r="A152" s="24" t="s">
        <v>58</v>
      </c>
      <c r="C152" s="28">
        <f>MAY!F130</f>
        <v>0</v>
      </c>
      <c r="D152" s="28">
        <f>MAY!F131</f>
        <v>0</v>
      </c>
      <c r="E152" s="28">
        <f>MAY!F132</f>
        <v>0</v>
      </c>
      <c r="F152" s="28">
        <f>MAY!F133</f>
        <v>0</v>
      </c>
      <c r="G152" s="28">
        <f>MAY!F134</f>
        <v>0</v>
      </c>
      <c r="H152" s="28"/>
    </row>
    <row r="153" spans="1:8" ht="12.75">
      <c r="A153" s="24" t="s">
        <v>59</v>
      </c>
      <c r="C153" s="28">
        <f>JUN!F130</f>
        <v>0</v>
      </c>
      <c r="D153" s="28">
        <f>JUN!F131</f>
        <v>0</v>
      </c>
      <c r="E153" s="28">
        <f>JUN!F132</f>
        <v>0</v>
      </c>
      <c r="F153" s="28">
        <f>JUN!F133</f>
        <v>0</v>
      </c>
      <c r="G153" s="28">
        <f>JUN!F134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2251573.8</v>
      </c>
      <c r="D154" s="33">
        <f>SUM(D142:D153)/COUNTIF(D142:D153,"&lt;&gt;0")</f>
        <v>737973.4</v>
      </c>
      <c r="E154" s="33">
        <f>SUM(E142:E153)/COUNTIF(E142:E153,"&lt;&gt;0")</f>
        <v>1156296</v>
      </c>
      <c r="F154" s="33">
        <f>SUM(F142:F153)/COUNTIF(F142:F153,"&lt;&gt;0")</f>
        <v>3217.25</v>
      </c>
      <c r="G154" s="33">
        <f>SUM(G142:G153)/COUNTIF(G142:G153,"&lt;&gt;0")</f>
        <v>354730.6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JUL!B7</f>
        <v>622</v>
      </c>
      <c r="C5" s="20">
        <f>JUL!C7</f>
        <v>8</v>
      </c>
      <c r="D5" s="20">
        <f>JUL!D7</f>
        <v>141</v>
      </c>
      <c r="E5" s="20">
        <f>JUL!E7</f>
        <v>594</v>
      </c>
      <c r="F5" s="20">
        <f>JUL!F7</f>
        <v>11</v>
      </c>
      <c r="G5" s="20">
        <f>JUL!G7</f>
        <v>8483</v>
      </c>
      <c r="H5" s="20">
        <f aca="true" t="shared" si="0" ref="H5:H16">SUM(B5:G5)</f>
        <v>9859</v>
      </c>
    </row>
    <row r="6" spans="1:8" ht="12.75">
      <c r="A6" s="24" t="s">
        <v>49</v>
      </c>
      <c r="B6" s="20">
        <f>AUG!B7</f>
        <v>592</v>
      </c>
      <c r="C6" s="20">
        <f>AUG!C7</f>
        <v>14</v>
      </c>
      <c r="D6" s="20">
        <f>AUG!D7</f>
        <v>149</v>
      </c>
      <c r="E6" s="20">
        <f>AUG!E7</f>
        <v>591</v>
      </c>
      <c r="F6" s="20">
        <f>AUG!F7</f>
        <v>10</v>
      </c>
      <c r="G6" s="20">
        <f>AUG!G7</f>
        <v>8420</v>
      </c>
      <c r="H6" s="20">
        <f t="shared" si="0"/>
        <v>9776</v>
      </c>
    </row>
    <row r="7" spans="1:8" ht="12.75">
      <c r="A7" s="24" t="s">
        <v>50</v>
      </c>
      <c r="B7" s="20">
        <f>SEP!B7</f>
        <v>556</v>
      </c>
      <c r="C7" s="20">
        <f>SEP!C7</f>
        <v>17</v>
      </c>
      <c r="D7" s="20">
        <f>SEP!D7</f>
        <v>161</v>
      </c>
      <c r="E7" s="20">
        <f>SEP!E7</f>
        <v>597</v>
      </c>
      <c r="F7" s="20">
        <f>SEP!F7</f>
        <v>11</v>
      </c>
      <c r="G7" s="20">
        <f>SEP!G7</f>
        <v>8424</v>
      </c>
      <c r="H7" s="20">
        <f t="shared" si="0"/>
        <v>9766</v>
      </c>
    </row>
    <row r="8" spans="1:8" ht="12.75">
      <c r="A8" s="24" t="s">
        <v>51</v>
      </c>
      <c r="B8" s="20">
        <f>OCT!B7</f>
        <v>555</v>
      </c>
      <c r="C8" s="20">
        <f>OCT!C7</f>
        <v>6</v>
      </c>
      <c r="D8" s="20">
        <f>OCT!D7</f>
        <v>152</v>
      </c>
      <c r="E8" s="20">
        <f>OCT!E7</f>
        <v>590</v>
      </c>
      <c r="F8" s="20">
        <f>OCT!F7</f>
        <v>11</v>
      </c>
      <c r="G8" s="20">
        <f>OCT!G7</f>
        <v>8491</v>
      </c>
      <c r="H8" s="20">
        <f t="shared" si="0"/>
        <v>9805</v>
      </c>
    </row>
    <row r="9" spans="1:8" ht="12.75">
      <c r="A9" s="24" t="s">
        <v>52</v>
      </c>
      <c r="B9" s="20">
        <f>NOV!B7</f>
        <v>529</v>
      </c>
      <c r="C9" s="20">
        <f>NOV!C7</f>
        <v>6</v>
      </c>
      <c r="D9" s="20">
        <f>NOV!D7</f>
        <v>152</v>
      </c>
      <c r="E9" s="20">
        <f>NOV!E7</f>
        <v>587</v>
      </c>
      <c r="F9" s="20">
        <f>NOV!F7</f>
        <v>11</v>
      </c>
      <c r="G9" s="20">
        <f>NOV!G7</f>
        <v>8407</v>
      </c>
      <c r="H9" s="20">
        <f t="shared" si="0"/>
        <v>9692</v>
      </c>
    </row>
    <row r="10" spans="1:8" ht="12.75">
      <c r="A10" s="24" t="s">
        <v>53</v>
      </c>
      <c r="B10" s="20">
        <f>DEC!B7</f>
        <v>516</v>
      </c>
      <c r="C10" s="20">
        <f>DEC!C7</f>
        <v>14</v>
      </c>
      <c r="D10" s="20">
        <f>DEC!D7</f>
        <v>168</v>
      </c>
      <c r="E10" s="20">
        <f>DEC!E7</f>
        <v>594</v>
      </c>
      <c r="F10" s="20">
        <f>DEC!F7</f>
        <v>10</v>
      </c>
      <c r="G10" s="20">
        <f>DEC!G7</f>
        <v>8340</v>
      </c>
      <c r="H10" s="20">
        <f t="shared" si="0"/>
        <v>9642</v>
      </c>
    </row>
    <row r="11" spans="1:8" ht="12.75">
      <c r="A11" s="24" t="s">
        <v>54</v>
      </c>
      <c r="B11" s="20">
        <f>JAN!B7</f>
        <v>0</v>
      </c>
      <c r="C11" s="20">
        <f>JAN!C7</f>
        <v>0</v>
      </c>
      <c r="D11" s="20">
        <f>JAN!D7</f>
        <v>0</v>
      </c>
      <c r="E11" s="20">
        <f>JAN!E7</f>
        <v>0</v>
      </c>
      <c r="F11" s="20">
        <f>JAN!F7</f>
        <v>0</v>
      </c>
      <c r="G11" s="20">
        <f>JAN!G7</f>
        <v>0</v>
      </c>
      <c r="H11" s="20">
        <f t="shared" si="0"/>
        <v>0</v>
      </c>
    </row>
    <row r="12" spans="1:8" ht="12.75">
      <c r="A12" s="24" t="s">
        <v>55</v>
      </c>
      <c r="B12" s="20">
        <f>FEB!B7</f>
        <v>0</v>
      </c>
      <c r="C12" s="20">
        <f>FEB!C7</f>
        <v>0</v>
      </c>
      <c r="D12" s="20">
        <f>FEB!D7</f>
        <v>0</v>
      </c>
      <c r="E12" s="20">
        <f>FEB!E7</f>
        <v>0</v>
      </c>
      <c r="F12" s="20">
        <f>FEB!F7</f>
        <v>0</v>
      </c>
      <c r="G12" s="20">
        <f>FEB!G7</f>
        <v>0</v>
      </c>
      <c r="H12" s="20">
        <f t="shared" si="0"/>
        <v>0</v>
      </c>
    </row>
    <row r="13" spans="1:8" ht="12.75">
      <c r="A13" s="24" t="s">
        <v>56</v>
      </c>
      <c r="B13" s="20">
        <f>MAR!B7</f>
        <v>0</v>
      </c>
      <c r="C13" s="20">
        <f>MAR!C7</f>
        <v>0</v>
      </c>
      <c r="D13" s="20">
        <f>MAR!D7</f>
        <v>0</v>
      </c>
      <c r="E13" s="20">
        <f>MAR!E7</f>
        <v>0</v>
      </c>
      <c r="F13" s="20">
        <f>MAR!F7</f>
        <v>0</v>
      </c>
      <c r="G13" s="20">
        <f>MAR!G7</f>
        <v>0</v>
      </c>
      <c r="H13" s="20">
        <f t="shared" si="0"/>
        <v>0</v>
      </c>
    </row>
    <row r="14" spans="1:8" ht="12.75">
      <c r="A14" s="24" t="s">
        <v>57</v>
      </c>
      <c r="B14" s="20">
        <f>APR!B7</f>
        <v>0</v>
      </c>
      <c r="C14" s="20">
        <f>APR!C7</f>
        <v>0</v>
      </c>
      <c r="D14" s="20">
        <f>APR!D7</f>
        <v>0</v>
      </c>
      <c r="E14" s="20">
        <f>APR!E7</f>
        <v>0</v>
      </c>
      <c r="F14" s="20">
        <f>APR!F7</f>
        <v>0</v>
      </c>
      <c r="G14" s="20">
        <f>APR!G7</f>
        <v>0</v>
      </c>
      <c r="H14" s="20">
        <f t="shared" si="0"/>
        <v>0</v>
      </c>
    </row>
    <row r="15" spans="1:8" ht="12.75">
      <c r="A15" s="24" t="s">
        <v>58</v>
      </c>
      <c r="B15" s="20">
        <f>MAY!B7</f>
        <v>0</v>
      </c>
      <c r="C15" s="20">
        <f>MAY!C7</f>
        <v>0</v>
      </c>
      <c r="D15" s="20">
        <f>MAY!D7</f>
        <v>0</v>
      </c>
      <c r="E15" s="20">
        <f>MAY!E7</f>
        <v>0</v>
      </c>
      <c r="F15" s="20">
        <f>MAY!F7</f>
        <v>0</v>
      </c>
      <c r="G15" s="20">
        <f>MAY!G7</f>
        <v>0</v>
      </c>
      <c r="H15" s="20">
        <f t="shared" si="0"/>
        <v>0</v>
      </c>
    </row>
    <row r="16" spans="1:8" ht="12.75">
      <c r="A16" s="24" t="s">
        <v>59</v>
      </c>
      <c r="B16" s="20">
        <f>JUN!B7</f>
        <v>0</v>
      </c>
      <c r="C16" s="20">
        <f>JUN!C7</f>
        <v>0</v>
      </c>
      <c r="D16" s="20">
        <f>JUN!D7</f>
        <v>0</v>
      </c>
      <c r="E16" s="20">
        <f>JUN!E7</f>
        <v>0</v>
      </c>
      <c r="F16" s="20">
        <f>JUN!F7</f>
        <v>0</v>
      </c>
      <c r="G16" s="20">
        <f>JUN!G7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561.6666666666666</v>
      </c>
      <c r="C17" s="20">
        <f t="shared" si="1"/>
        <v>10.833333333333334</v>
      </c>
      <c r="D17" s="20">
        <f t="shared" si="1"/>
        <v>153.83333333333334</v>
      </c>
      <c r="E17" s="20">
        <f t="shared" si="1"/>
        <v>592.1666666666666</v>
      </c>
      <c r="F17" s="20">
        <f t="shared" si="1"/>
        <v>10.666666666666666</v>
      </c>
      <c r="G17" s="20">
        <f t="shared" si="1"/>
        <v>8427.5</v>
      </c>
      <c r="H17" s="20">
        <f t="shared" si="1"/>
        <v>9756.666666666666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JUL!B18</f>
        <v>195</v>
      </c>
      <c r="C21" s="23">
        <f>JUL!C18</f>
        <v>2</v>
      </c>
      <c r="D21" s="23">
        <f>JUL!D18</f>
        <v>140</v>
      </c>
      <c r="E21" s="23">
        <f>JUL!E18</f>
        <v>576</v>
      </c>
      <c r="F21" s="23">
        <f>JUL!F18</f>
        <v>10</v>
      </c>
      <c r="G21" s="23">
        <f>JUL!G18</f>
        <v>4250</v>
      </c>
      <c r="H21" s="20">
        <f aca="true" t="shared" si="2" ref="H21:H32">SUM(B21:G21)</f>
        <v>5173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AUG!B18</f>
        <v>187</v>
      </c>
      <c r="C22" s="23">
        <f>AUG!C18</f>
        <v>4</v>
      </c>
      <c r="D22" s="23">
        <f>AUG!D18</f>
        <v>147</v>
      </c>
      <c r="E22" s="23">
        <f>AUG!E18</f>
        <v>576</v>
      </c>
      <c r="F22" s="23">
        <f>AUG!F18</f>
        <v>9</v>
      </c>
      <c r="G22" s="23">
        <f>AUG!G18</f>
        <v>4177</v>
      </c>
      <c r="H22" s="20">
        <f t="shared" si="2"/>
        <v>5100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SEP!B18</f>
        <v>180</v>
      </c>
      <c r="C23" s="23">
        <f>SEP!C18</f>
        <v>5</v>
      </c>
      <c r="D23" s="23">
        <f>SEP!D18</f>
        <v>159</v>
      </c>
      <c r="E23" s="23">
        <f>SEP!E18</f>
        <v>574</v>
      </c>
      <c r="F23" s="23">
        <f>SEP!F18</f>
        <v>10</v>
      </c>
      <c r="G23" s="23">
        <f>SEP!G18</f>
        <v>4154</v>
      </c>
      <c r="H23" s="20">
        <f t="shared" si="2"/>
        <v>5082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OCT!B18</f>
        <v>181</v>
      </c>
      <c r="C24" s="23">
        <f>OCT!C18</f>
        <v>3</v>
      </c>
      <c r="D24" s="23">
        <f>OCT!D18</f>
        <v>151</v>
      </c>
      <c r="E24" s="23">
        <f>OCT!E18</f>
        <v>575</v>
      </c>
      <c r="F24" s="23">
        <f>OCT!F18</f>
        <v>10</v>
      </c>
      <c r="G24" s="23">
        <f>OCT!G18</f>
        <v>4178</v>
      </c>
      <c r="H24" s="20">
        <f t="shared" si="2"/>
        <v>5098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NOV!B18</f>
        <v>176</v>
      </c>
      <c r="C25" s="20">
        <f>NOV!C18</f>
        <v>2</v>
      </c>
      <c r="D25" s="20">
        <f>NOV!D18</f>
        <v>152</v>
      </c>
      <c r="E25" s="20">
        <f>NOV!E18</f>
        <v>571</v>
      </c>
      <c r="F25" s="20">
        <f>NOV!F18</f>
        <v>10</v>
      </c>
      <c r="G25" s="20">
        <f>NOV!G18</f>
        <v>4152</v>
      </c>
      <c r="H25" s="20">
        <f t="shared" si="2"/>
        <v>5063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DEC!B18</f>
        <v>172</v>
      </c>
      <c r="C26" s="20">
        <f>DEC!C18</f>
        <v>3</v>
      </c>
      <c r="D26" s="20">
        <f>DEC!D18</f>
        <v>166</v>
      </c>
      <c r="E26" s="20">
        <f>DEC!E18</f>
        <v>577</v>
      </c>
      <c r="F26" s="20">
        <f>DEC!F18</f>
        <v>9</v>
      </c>
      <c r="G26" s="20">
        <f>DEC!G18</f>
        <v>4112</v>
      </c>
      <c r="H26" s="20">
        <f t="shared" si="2"/>
        <v>5039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JAN!B18</f>
        <v>0</v>
      </c>
      <c r="C27" s="20">
        <f>JAN!C18</f>
        <v>0</v>
      </c>
      <c r="D27" s="20">
        <f>JAN!D18</f>
        <v>0</v>
      </c>
      <c r="E27" s="20">
        <f>JAN!E18</f>
        <v>0</v>
      </c>
      <c r="F27" s="20">
        <f>JAN!F18</f>
        <v>0</v>
      </c>
      <c r="G27" s="20">
        <f>JAN!G18</f>
        <v>0</v>
      </c>
      <c r="H27" s="20">
        <f t="shared" si="2"/>
        <v>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FEB!B18</f>
        <v>0</v>
      </c>
      <c r="C28" s="20">
        <f>FEB!C18</f>
        <v>0</v>
      </c>
      <c r="D28" s="20">
        <f>FEB!D18</f>
        <v>0</v>
      </c>
      <c r="E28" s="20">
        <f>FEB!E18</f>
        <v>0</v>
      </c>
      <c r="F28" s="20">
        <f>FEB!F18</f>
        <v>0</v>
      </c>
      <c r="G28" s="20">
        <f>FEB!G18</f>
        <v>0</v>
      </c>
      <c r="H28" s="20">
        <f t="shared" si="2"/>
        <v>0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MAR!B18</f>
        <v>0</v>
      </c>
      <c r="C29" s="20">
        <f>MAR!C18</f>
        <v>0</v>
      </c>
      <c r="D29" s="20">
        <f>MAR!D18</f>
        <v>0</v>
      </c>
      <c r="E29" s="20">
        <f>MAR!E18</f>
        <v>0</v>
      </c>
      <c r="F29" s="20">
        <f>MAR!F18</f>
        <v>0</v>
      </c>
      <c r="G29" s="20">
        <f>MAR!G18</f>
        <v>0</v>
      </c>
      <c r="H29" s="20">
        <f t="shared" si="2"/>
        <v>0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APR!B18</f>
        <v>0</v>
      </c>
      <c r="C30" s="20">
        <f>APR!C18</f>
        <v>0</v>
      </c>
      <c r="D30" s="20">
        <f>APR!D18</f>
        <v>0</v>
      </c>
      <c r="E30" s="20">
        <f>APR!E18</f>
        <v>0</v>
      </c>
      <c r="F30" s="20">
        <f>APR!F18</f>
        <v>0</v>
      </c>
      <c r="G30" s="20">
        <f>APR!G18</f>
        <v>0</v>
      </c>
      <c r="H30" s="20">
        <f t="shared" si="2"/>
        <v>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MAY!B18</f>
        <v>0</v>
      </c>
      <c r="C31" s="20">
        <f>MAY!C18</f>
        <v>0</v>
      </c>
      <c r="D31" s="20">
        <f>MAY!D18</f>
        <v>0</v>
      </c>
      <c r="E31" s="20">
        <f>MAY!E18</f>
        <v>0</v>
      </c>
      <c r="F31" s="20">
        <f>MAY!F18</f>
        <v>0</v>
      </c>
      <c r="G31" s="20">
        <f>MAY!G18</f>
        <v>0</v>
      </c>
      <c r="H31" s="20">
        <f t="shared" si="2"/>
        <v>0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JUN!B18</f>
        <v>0</v>
      </c>
      <c r="C32" s="20">
        <f>JUN!C18</f>
        <v>0</v>
      </c>
      <c r="D32" s="20">
        <f>JUN!D18</f>
        <v>0</v>
      </c>
      <c r="E32" s="20">
        <f>JUN!E18</f>
        <v>0</v>
      </c>
      <c r="F32" s="20">
        <f>JUN!F18</f>
        <v>0</v>
      </c>
      <c r="G32" s="20">
        <f>JUN!G18</f>
        <v>0</v>
      </c>
      <c r="H32" s="20">
        <f t="shared" si="2"/>
        <v>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181.83333333333334</v>
      </c>
      <c r="C33" s="20">
        <f t="shared" si="3"/>
        <v>3.1666666666666665</v>
      </c>
      <c r="D33" s="20">
        <f t="shared" si="3"/>
        <v>152.5</v>
      </c>
      <c r="E33" s="20">
        <f t="shared" si="3"/>
        <v>574.8333333333334</v>
      </c>
      <c r="F33" s="20">
        <f t="shared" si="3"/>
        <v>9.666666666666666</v>
      </c>
      <c r="G33" s="20">
        <f t="shared" si="3"/>
        <v>4170.5</v>
      </c>
      <c r="H33" s="20">
        <f t="shared" si="3"/>
        <v>5092.5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JUL!B29</f>
        <v>139693</v>
      </c>
      <c r="C37" s="20">
        <f>JUL!C29</f>
        <v>2128</v>
      </c>
      <c r="D37" s="20">
        <f>JUL!D29</f>
        <v>41687</v>
      </c>
      <c r="E37" s="20">
        <f>JUL!E29</f>
        <v>124248</v>
      </c>
      <c r="F37" s="20">
        <f>JUL!F29</f>
        <v>3240</v>
      </c>
      <c r="G37" s="20">
        <f>JUL!G29</f>
        <v>1858223</v>
      </c>
      <c r="H37" s="20">
        <f aca="true" t="shared" si="4" ref="H37:H48">SUM(B37:G37)</f>
        <v>2169219</v>
      </c>
    </row>
    <row r="38" spans="1:8" ht="12.75">
      <c r="A38" s="24" t="s">
        <v>49</v>
      </c>
      <c r="B38" s="20">
        <f>AUG!B29</f>
        <v>136133</v>
      </c>
      <c r="C38" s="20">
        <f>AUG!C29</f>
        <v>3270</v>
      </c>
      <c r="D38" s="20">
        <f>AUG!D29</f>
        <v>44147</v>
      </c>
      <c r="E38" s="20">
        <f>AUG!E29</f>
        <v>124143</v>
      </c>
      <c r="F38" s="20">
        <f>AUG!F29</f>
        <v>2950</v>
      </c>
      <c r="G38" s="20">
        <f>AUG!G29</f>
        <v>1830084</v>
      </c>
      <c r="H38" s="20">
        <f t="shared" si="4"/>
        <v>2140727</v>
      </c>
    </row>
    <row r="39" spans="1:17" ht="12.75">
      <c r="A39" s="24" t="s">
        <v>50</v>
      </c>
      <c r="B39" s="20">
        <f>SEP!B29</f>
        <v>127006</v>
      </c>
      <c r="C39" s="20">
        <f>SEP!C29</f>
        <v>4137</v>
      </c>
      <c r="D39" s="20">
        <f>SEP!D29</f>
        <v>47793</v>
      </c>
      <c r="E39" s="20">
        <f>SEP!E29</f>
        <v>125232</v>
      </c>
      <c r="F39" s="20">
        <f>SEP!F29</f>
        <v>3242</v>
      </c>
      <c r="G39" s="20">
        <f>SEP!G29</f>
        <v>1831785</v>
      </c>
      <c r="H39" s="20">
        <f t="shared" si="4"/>
        <v>2139195</v>
      </c>
      <c r="Q39" s="19"/>
    </row>
    <row r="40" spans="1:17" ht="12.75">
      <c r="A40" s="24" t="s">
        <v>51</v>
      </c>
      <c r="B40" s="20">
        <f>OCT!B29</f>
        <v>127872</v>
      </c>
      <c r="C40" s="20">
        <f>OCT!C29</f>
        <v>1383</v>
      </c>
      <c r="D40" s="20">
        <f>OCT!D29</f>
        <v>45386</v>
      </c>
      <c r="E40" s="20">
        <f>OCT!E29</f>
        <v>126077</v>
      </c>
      <c r="F40" s="20">
        <f>OCT!F29</f>
        <v>3232</v>
      </c>
      <c r="G40" s="20">
        <f>OCT!G29</f>
        <v>1855808</v>
      </c>
      <c r="H40" s="20">
        <f t="shared" si="4"/>
        <v>2159758</v>
      </c>
      <c r="Q40" s="19"/>
    </row>
    <row r="41" spans="1:17" ht="12.75">
      <c r="A41" s="24" t="s">
        <v>52</v>
      </c>
      <c r="B41" s="20">
        <f>NOV!B29</f>
        <v>121479</v>
      </c>
      <c r="C41" s="20">
        <f>NOV!C29</f>
        <v>1560</v>
      </c>
      <c r="D41" s="20">
        <f>NOV!D29</f>
        <v>45940</v>
      </c>
      <c r="E41" s="20">
        <f>NOV!E29</f>
        <v>125837</v>
      </c>
      <c r="F41" s="20">
        <f>NOV!F29</f>
        <v>3225</v>
      </c>
      <c r="G41" s="20">
        <f>NOV!G29</f>
        <v>1834431</v>
      </c>
      <c r="H41" s="20">
        <f t="shared" si="4"/>
        <v>2132472</v>
      </c>
      <c r="Q41" s="19"/>
    </row>
    <row r="42" spans="1:17" ht="12.75">
      <c r="A42" s="24" t="s">
        <v>53</v>
      </c>
      <c r="B42" s="20">
        <f>DEC!B29</f>
        <v>119299</v>
      </c>
      <c r="C42" s="20">
        <f>DEC!C29</f>
        <v>3610</v>
      </c>
      <c r="D42" s="20">
        <f>DEC!D29</f>
        <v>50067</v>
      </c>
      <c r="E42" s="20">
        <f>DEC!E29</f>
        <v>127378</v>
      </c>
      <c r="F42" s="20">
        <f>DEC!F29</f>
        <v>2893</v>
      </c>
      <c r="G42" s="20">
        <f>DEC!G29</f>
        <v>1828675</v>
      </c>
      <c r="H42" s="20">
        <f t="shared" si="4"/>
        <v>2131922</v>
      </c>
      <c r="Q42" s="19"/>
    </row>
    <row r="43" spans="1:17" ht="12.75">
      <c r="A43" s="24" t="s">
        <v>54</v>
      </c>
      <c r="B43" s="20">
        <f>JAN!B29</f>
        <v>0</v>
      </c>
      <c r="C43" s="20">
        <f>JAN!C29</f>
        <v>0</v>
      </c>
      <c r="D43" s="20">
        <f>JAN!D29</f>
        <v>0</v>
      </c>
      <c r="E43" s="20">
        <f>JAN!E29</f>
        <v>0</v>
      </c>
      <c r="F43" s="20">
        <f>JAN!F29</f>
        <v>0</v>
      </c>
      <c r="G43" s="20">
        <f>JAN!G29</f>
        <v>0</v>
      </c>
      <c r="H43" s="20">
        <f t="shared" si="4"/>
        <v>0</v>
      </c>
      <c r="Q43" s="19"/>
    </row>
    <row r="44" spans="1:17" ht="12.75">
      <c r="A44" s="24" t="s">
        <v>55</v>
      </c>
      <c r="B44" s="20">
        <f>FEB!B29</f>
        <v>0</v>
      </c>
      <c r="C44" s="20">
        <f>FEB!C29</f>
        <v>0</v>
      </c>
      <c r="D44" s="20">
        <f>FEB!D29</f>
        <v>0</v>
      </c>
      <c r="E44" s="20">
        <f>FEB!E29</f>
        <v>0</v>
      </c>
      <c r="F44" s="20">
        <f>FEB!F29</f>
        <v>0</v>
      </c>
      <c r="G44" s="20">
        <f>FEB!G29</f>
        <v>0</v>
      </c>
      <c r="H44" s="20">
        <f t="shared" si="4"/>
        <v>0</v>
      </c>
      <c r="Q44" s="19"/>
    </row>
    <row r="45" spans="1:17" ht="12.75">
      <c r="A45" s="24" t="s">
        <v>56</v>
      </c>
      <c r="B45" s="20">
        <f>MAR!B29</f>
        <v>0</v>
      </c>
      <c r="C45" s="20">
        <f>MAR!C29</f>
        <v>0</v>
      </c>
      <c r="D45" s="20">
        <f>MAR!D29</f>
        <v>0</v>
      </c>
      <c r="E45" s="20">
        <f>MAR!E29</f>
        <v>0</v>
      </c>
      <c r="F45" s="20">
        <f>MAR!F29</f>
        <v>0</v>
      </c>
      <c r="G45" s="20">
        <f>MAR!G29</f>
        <v>0</v>
      </c>
      <c r="H45" s="20">
        <f t="shared" si="4"/>
        <v>0</v>
      </c>
      <c r="Q45" s="19"/>
    </row>
    <row r="46" spans="1:17" ht="12.75">
      <c r="A46" s="24" t="s">
        <v>57</v>
      </c>
      <c r="B46" s="20">
        <f>APR!B29</f>
        <v>0</v>
      </c>
      <c r="C46" s="20">
        <f>APR!C29</f>
        <v>0</v>
      </c>
      <c r="D46" s="20">
        <f>APR!D29</f>
        <v>0</v>
      </c>
      <c r="E46" s="20">
        <f>APR!E29</f>
        <v>0</v>
      </c>
      <c r="F46" s="20">
        <f>APR!F29</f>
        <v>0</v>
      </c>
      <c r="G46" s="20">
        <f>APR!G29</f>
        <v>0</v>
      </c>
      <c r="H46" s="20">
        <f t="shared" si="4"/>
        <v>0</v>
      </c>
      <c r="Q46" s="19"/>
    </row>
    <row r="47" spans="1:17" ht="12.75">
      <c r="A47" s="24" t="s">
        <v>58</v>
      </c>
      <c r="B47" s="20">
        <f>MAY!B29</f>
        <v>0</v>
      </c>
      <c r="C47" s="20">
        <f>MAY!C29</f>
        <v>0</v>
      </c>
      <c r="D47" s="20">
        <f>MAY!D29</f>
        <v>0</v>
      </c>
      <c r="E47" s="20">
        <f>MAY!E29</f>
        <v>0</v>
      </c>
      <c r="F47" s="20">
        <f>MAY!F29</f>
        <v>0</v>
      </c>
      <c r="G47" s="20">
        <f>MAY!G29</f>
        <v>0</v>
      </c>
      <c r="H47" s="20">
        <f t="shared" si="4"/>
        <v>0</v>
      </c>
      <c r="Q47" s="19"/>
    </row>
    <row r="48" spans="1:17" ht="12.75">
      <c r="A48" s="24" t="s">
        <v>59</v>
      </c>
      <c r="B48" s="20">
        <f>JUN!B29</f>
        <v>0</v>
      </c>
      <c r="C48" s="20">
        <f>JUN!C29</f>
        <v>0</v>
      </c>
      <c r="D48" s="20">
        <f>JUN!D29</f>
        <v>0</v>
      </c>
      <c r="E48" s="20">
        <f>JUN!E29</f>
        <v>0</v>
      </c>
      <c r="F48" s="20">
        <f>JUN!F29</f>
        <v>0</v>
      </c>
      <c r="G48" s="20">
        <f>JUN!G29</f>
        <v>0</v>
      </c>
      <c r="H48" s="20">
        <f t="shared" si="4"/>
        <v>0</v>
      </c>
      <c r="Q48" s="19"/>
    </row>
    <row r="49" spans="1:17" ht="12.75">
      <c r="A49" s="18" t="s">
        <v>47</v>
      </c>
      <c r="B49" s="20">
        <f aca="true" t="shared" si="5" ref="B49:H49">SUM(B37:B48)/COUNTIF(B37:B48,"&lt;&gt;0")</f>
        <v>128580.33333333333</v>
      </c>
      <c r="C49" s="20">
        <f t="shared" si="5"/>
        <v>2681.3333333333335</v>
      </c>
      <c r="D49" s="20">
        <f t="shared" si="5"/>
        <v>45836.666666666664</v>
      </c>
      <c r="E49" s="20">
        <f t="shared" si="5"/>
        <v>125485.83333333333</v>
      </c>
      <c r="F49" s="20">
        <f t="shared" si="5"/>
        <v>3130.3333333333335</v>
      </c>
      <c r="G49" s="20">
        <f t="shared" si="5"/>
        <v>1839834.3333333333</v>
      </c>
      <c r="H49" s="20">
        <f t="shared" si="5"/>
        <v>2145548.8333333335</v>
      </c>
      <c r="Q49" s="19"/>
    </row>
    <row r="50" spans="1:17" ht="12.75">
      <c r="A50" s="19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JUL!F42</f>
        <v>5173</v>
      </c>
      <c r="D58" s="28">
        <f>JUL!F43</f>
        <v>8483</v>
      </c>
      <c r="E58" s="30">
        <f>JUL!F44</f>
        <v>1.6398608157742123</v>
      </c>
      <c r="G58" s="28">
        <f>JUL!F47</f>
        <v>4250</v>
      </c>
      <c r="H58" s="28">
        <f>JUL!F48</f>
        <v>8483</v>
      </c>
      <c r="I58" s="30">
        <f>JUL!F49</f>
        <v>1.996</v>
      </c>
      <c r="K58" s="28">
        <f>JUL!F52</f>
        <v>923</v>
      </c>
      <c r="L58" s="28">
        <f>JUL!F53</f>
        <v>1376</v>
      </c>
      <c r="M58" s="30">
        <f>JUL!F54</f>
        <v>1.4907908992416035</v>
      </c>
    </row>
    <row r="59" spans="1:13" ht="12.75">
      <c r="A59" s="24" t="s">
        <v>49</v>
      </c>
      <c r="C59" s="28">
        <f>AUG!F42</f>
        <v>5100</v>
      </c>
      <c r="D59" s="28">
        <f>AUG!F43</f>
        <v>9776</v>
      </c>
      <c r="E59" s="30">
        <f>AUG!F44</f>
        <v>1.9168627450980391</v>
      </c>
      <c r="G59" s="28">
        <f>AUG!F47</f>
        <v>4177</v>
      </c>
      <c r="H59" s="28">
        <f>AUG!F48</f>
        <v>8420</v>
      </c>
      <c r="I59" s="30">
        <f>AUG!F49</f>
        <v>2.0158008139813264</v>
      </c>
      <c r="K59" s="28">
        <f>AUG!F52</f>
        <v>923</v>
      </c>
      <c r="L59" s="28">
        <f>AUG!F53</f>
        <v>1356</v>
      </c>
      <c r="M59" s="30">
        <f>AUG!F54</f>
        <v>1.4691224268689058</v>
      </c>
    </row>
    <row r="60" spans="1:13" ht="12.75">
      <c r="A60" s="24" t="s">
        <v>50</v>
      </c>
      <c r="C60" s="28">
        <f>SEP!F42</f>
        <v>5082</v>
      </c>
      <c r="D60" s="28">
        <f>SEP!F43</f>
        <v>9766</v>
      </c>
      <c r="E60" s="30">
        <f>SEP!F44</f>
        <v>1.9216843762298308</v>
      </c>
      <c r="G60" s="28">
        <f>SEP!F47</f>
        <v>4154</v>
      </c>
      <c r="H60" s="28">
        <f>SEP!F48</f>
        <v>8424</v>
      </c>
      <c r="I60" s="30">
        <f>SEP!F49</f>
        <v>2.0279248916706787</v>
      </c>
      <c r="K60" s="28">
        <f>SEP!F52</f>
        <v>928</v>
      </c>
      <c r="L60" s="28">
        <f>SEP!F53</f>
        <v>1342</v>
      </c>
      <c r="M60" s="30">
        <f>SEP!F54</f>
        <v>1.4461206896551724</v>
      </c>
    </row>
    <row r="61" spans="1:13" ht="12.75">
      <c r="A61" s="24" t="s">
        <v>51</v>
      </c>
      <c r="C61" s="28">
        <f>OCT!F42</f>
        <v>5098</v>
      </c>
      <c r="D61" s="28">
        <f>OCT!F43</f>
        <v>9805</v>
      </c>
      <c r="E61" s="30">
        <f>OCT!F44</f>
        <v>1.9233032561788936</v>
      </c>
      <c r="G61" s="28">
        <f>OCT!F47</f>
        <v>4178</v>
      </c>
      <c r="H61" s="28">
        <f>OCT!F48</f>
        <v>8491</v>
      </c>
      <c r="I61" s="30">
        <f>OCT!F49</f>
        <v>2.0323121110579225</v>
      </c>
      <c r="K61" s="28">
        <f>OCT!F52</f>
        <v>920</v>
      </c>
      <c r="L61" s="28">
        <f>OCT!F53</f>
        <v>1314</v>
      </c>
      <c r="M61" s="30">
        <f>OCT!F54</f>
        <v>1.4282608695652175</v>
      </c>
    </row>
    <row r="62" spans="1:13" ht="12.75">
      <c r="A62" s="24" t="s">
        <v>52</v>
      </c>
      <c r="C62" s="28">
        <f>NOV!F42</f>
        <v>5063</v>
      </c>
      <c r="D62" s="28">
        <f>NOV!F43</f>
        <v>9692</v>
      </c>
      <c r="E62" s="30">
        <f>NOV!F44</f>
        <v>1.9142800711040884</v>
      </c>
      <c r="G62" s="28">
        <f>NOV!F47</f>
        <v>4152</v>
      </c>
      <c r="H62" s="28">
        <f>NOV!F48</f>
        <v>8407</v>
      </c>
      <c r="I62" s="30">
        <f>NOV!F49</f>
        <v>2.0248073217726397</v>
      </c>
      <c r="K62" s="28">
        <f>NOV!F52</f>
        <v>911</v>
      </c>
      <c r="L62" s="28">
        <f>NOV!F53</f>
        <v>1285</v>
      </c>
      <c r="M62" s="30">
        <f>NOV!F54</f>
        <v>1.4105378704720088</v>
      </c>
    </row>
    <row r="63" spans="1:17" ht="12.75">
      <c r="A63" s="24" t="s">
        <v>53</v>
      </c>
      <c r="C63" s="28">
        <f>DEC!F42</f>
        <v>5039</v>
      </c>
      <c r="D63" s="28">
        <f>DEC!F43</f>
        <v>9642</v>
      </c>
      <c r="E63" s="30">
        <f>DEC!F44</f>
        <v>1.9134748958126613</v>
      </c>
      <c r="G63" s="28">
        <f>DEC!F47</f>
        <v>4112</v>
      </c>
      <c r="H63" s="28">
        <f>DEC!F48</f>
        <v>8340</v>
      </c>
      <c r="I63" s="30">
        <f>DEC!F49</f>
        <v>2.0282101167315174</v>
      </c>
      <c r="K63" s="28">
        <f>DEC!F52</f>
        <v>927</v>
      </c>
      <c r="L63" s="28">
        <f>DEC!F53</f>
        <v>1302</v>
      </c>
      <c r="M63" s="30">
        <f>DEC!F54</f>
        <v>1.4045307443365695</v>
      </c>
      <c r="Q63" s="19"/>
    </row>
    <row r="64" spans="1:17" ht="12.75">
      <c r="A64" s="24" t="s">
        <v>54</v>
      </c>
      <c r="C64" s="28">
        <f>JAN!F42</f>
        <v>0</v>
      </c>
      <c r="D64" s="28">
        <f>JAN!F43</f>
        <v>0</v>
      </c>
      <c r="E64" s="30" t="e">
        <f>JAN!F44</f>
        <v>#DIV/0!</v>
      </c>
      <c r="G64" s="28">
        <f>JAN!F47</f>
        <v>0</v>
      </c>
      <c r="H64" s="28">
        <f>JAN!F48</f>
        <v>0</v>
      </c>
      <c r="I64" s="30" t="e">
        <f>JAN!F49</f>
        <v>#DIV/0!</v>
      </c>
      <c r="K64" s="28">
        <f>JAN!F52</f>
        <v>0</v>
      </c>
      <c r="L64" s="28">
        <f>JAN!F53</f>
        <v>0</v>
      </c>
      <c r="M64" s="30" t="e">
        <f>JAN!F54</f>
        <v>#DIV/0!</v>
      </c>
      <c r="Q64" s="19"/>
    </row>
    <row r="65" spans="1:17" ht="12.75">
      <c r="A65" s="24" t="s">
        <v>55</v>
      </c>
      <c r="C65" s="28">
        <f>FEB!F42</f>
        <v>0</v>
      </c>
      <c r="D65" s="28">
        <f>FEB!F43</f>
        <v>0</v>
      </c>
      <c r="E65" s="30" t="e">
        <f>FEB!F44</f>
        <v>#DIV/0!</v>
      </c>
      <c r="G65" s="28">
        <f>FEB!F47</f>
        <v>0</v>
      </c>
      <c r="H65" s="28">
        <f>FEB!F48</f>
        <v>0</v>
      </c>
      <c r="I65" s="30" t="e">
        <f>FEB!F49</f>
        <v>#DIV/0!</v>
      </c>
      <c r="K65" s="28">
        <f>FEB!F52</f>
        <v>0</v>
      </c>
      <c r="L65" s="28">
        <f>FEB!F53</f>
        <v>0</v>
      </c>
      <c r="M65" s="30" t="e">
        <f>FEB!F54</f>
        <v>#DIV/0!</v>
      </c>
      <c r="Q65" s="19"/>
    </row>
    <row r="66" spans="1:17" ht="12.75">
      <c r="A66" s="24" t="s">
        <v>56</v>
      </c>
      <c r="C66" s="28">
        <f>MAR!F42</f>
        <v>0</v>
      </c>
      <c r="D66" s="28">
        <f>MAR!F43</f>
        <v>0</v>
      </c>
      <c r="E66" s="30" t="e">
        <f>MAR!F44</f>
        <v>#DIV/0!</v>
      </c>
      <c r="G66" s="28">
        <f>MAR!F47</f>
        <v>0</v>
      </c>
      <c r="H66" s="28">
        <f>MAR!F48</f>
        <v>0</v>
      </c>
      <c r="I66" s="30" t="e">
        <f>MAR!F49</f>
        <v>#DIV/0!</v>
      </c>
      <c r="K66" s="28">
        <f>MAR!F52</f>
        <v>0</v>
      </c>
      <c r="L66" s="28">
        <f>MAR!F53</f>
        <v>0</v>
      </c>
      <c r="M66" s="30" t="e">
        <f>MAR!F54</f>
        <v>#DIV/0!</v>
      </c>
      <c r="Q66" s="19"/>
    </row>
    <row r="67" spans="1:17" ht="12.75">
      <c r="A67" s="24" t="s">
        <v>57</v>
      </c>
      <c r="C67" s="28">
        <f>APR!F42</f>
        <v>0</v>
      </c>
      <c r="D67" s="28">
        <f>APR!F43</f>
        <v>0</v>
      </c>
      <c r="E67" s="30" t="e">
        <f>APR!F44</f>
        <v>#DIV/0!</v>
      </c>
      <c r="G67" s="28">
        <f>APR!F47</f>
        <v>0</v>
      </c>
      <c r="H67" s="28">
        <f>APR!F48</f>
        <v>0</v>
      </c>
      <c r="I67" s="30" t="e">
        <f>APR!F49</f>
        <v>#DIV/0!</v>
      </c>
      <c r="K67" s="28">
        <f>APR!F52</f>
        <v>0</v>
      </c>
      <c r="L67" s="28">
        <f>APR!F53</f>
        <v>0</v>
      </c>
      <c r="M67" s="30" t="e">
        <f>APR!F54</f>
        <v>#DIV/0!</v>
      </c>
      <c r="Q67" s="19"/>
    </row>
    <row r="68" spans="1:17" ht="12.75">
      <c r="A68" s="24" t="s">
        <v>58</v>
      </c>
      <c r="C68" s="28">
        <f>MAY!F42</f>
        <v>0</v>
      </c>
      <c r="D68" s="28">
        <f>MAY!F43</f>
        <v>0</v>
      </c>
      <c r="E68" s="30" t="e">
        <f>MAY!F44</f>
        <v>#DIV/0!</v>
      </c>
      <c r="G68" s="28">
        <f>MAY!F47</f>
        <v>0</v>
      </c>
      <c r="H68" s="28">
        <f>MAY!F48</f>
        <v>0</v>
      </c>
      <c r="I68" s="30" t="e">
        <f>MAY!F49</f>
        <v>#DIV/0!</v>
      </c>
      <c r="K68" s="28">
        <f>MAY!F52</f>
        <v>0</v>
      </c>
      <c r="L68" s="28">
        <f>MAY!F53</f>
        <v>0</v>
      </c>
      <c r="M68" s="30" t="e">
        <f>MAY!F54</f>
        <v>#DIV/0!</v>
      </c>
      <c r="Q68" s="19"/>
    </row>
    <row r="69" spans="1:17" ht="12.75">
      <c r="A69" s="24" t="s">
        <v>59</v>
      </c>
      <c r="C69" s="28">
        <f>JUN!F42</f>
        <v>0</v>
      </c>
      <c r="D69" s="28">
        <f>JUN!F43</f>
        <v>0</v>
      </c>
      <c r="E69" s="30" t="e">
        <f>JUN!F44</f>
        <v>#DIV/0!</v>
      </c>
      <c r="G69" s="28">
        <f>JUN!F47</f>
        <v>0</v>
      </c>
      <c r="H69" s="28">
        <f>JUN!F48</f>
        <v>0</v>
      </c>
      <c r="I69" s="30" t="e">
        <f>JUN!F49</f>
        <v>#DIV/0!</v>
      </c>
      <c r="K69" s="28">
        <f>JUN!F52</f>
        <v>0</v>
      </c>
      <c r="L69" s="28">
        <f>JUN!F53</f>
        <v>0</v>
      </c>
      <c r="M69" s="30" t="e">
        <f>JUN!F54</f>
        <v>#DIV/0!</v>
      </c>
      <c r="Q69" s="19"/>
    </row>
    <row r="70" spans="1:17" ht="12.75">
      <c r="A70" s="29" t="s">
        <v>47</v>
      </c>
      <c r="C70" s="20">
        <f>SUM(C58:C69)/COUNTIF(C58:C69,"&lt;&gt;0")</f>
        <v>5092.5</v>
      </c>
      <c r="D70" s="20">
        <f>SUM(D58:D69)/COUNTIF(D58:D69,"&lt;&gt;0")</f>
        <v>9527.333333333334</v>
      </c>
      <c r="E70" s="30">
        <f>D70/C70</f>
        <v>1.8708558337424317</v>
      </c>
      <c r="G70" s="20">
        <f>SUM(G58:G69)/COUNTIF(G58:G69,"&lt;&gt;0")</f>
        <v>4170.5</v>
      </c>
      <c r="H70" s="20">
        <f>SUM(H58:H69)/COUNTIF(H58:H69,"&lt;&gt;0")</f>
        <v>8427.5</v>
      </c>
      <c r="I70" s="30">
        <f>H70/G70</f>
        <v>2.0207409183551133</v>
      </c>
      <c r="K70" s="20">
        <f>SUM(K58:K69)/COUNTIF(K58:K69,"&lt;&gt;0")</f>
        <v>922</v>
      </c>
      <c r="L70" s="20">
        <f>SUM(L58:L69)/COUNTIF(L58:L69,"&lt;&gt;0")</f>
        <v>1329.1666666666667</v>
      </c>
      <c r="M70" s="30">
        <f>L70/K70</f>
        <v>1.4416124367317427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JUL!F61</f>
        <v>923</v>
      </c>
      <c r="C81" s="28">
        <f>JUL!F62</f>
        <v>1376</v>
      </c>
      <c r="D81" s="30">
        <f>JUL!F63</f>
        <v>1.4907908992416035</v>
      </c>
      <c r="F81" s="28">
        <f>JUL!F66</f>
        <v>586</v>
      </c>
      <c r="G81" s="28">
        <f>JUL!F67</f>
        <v>605</v>
      </c>
      <c r="H81" s="30">
        <f>JUL!F68</f>
        <v>1.0324232081911262</v>
      </c>
      <c r="J81" s="28">
        <f>JUL!F71</f>
        <v>195</v>
      </c>
      <c r="K81" s="28">
        <f>JUL!F72</f>
        <v>622</v>
      </c>
      <c r="L81" s="30">
        <f>JUL!F73</f>
        <v>3.18974358974359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AUG!F61</f>
        <v>923</v>
      </c>
      <c r="C82" s="28">
        <f>AUG!F62</f>
        <v>1356</v>
      </c>
      <c r="D82" s="30">
        <f>AUG!F63</f>
        <v>1.4691224268689058</v>
      </c>
      <c r="F82" s="28">
        <f>AUG!F66</f>
        <v>585</v>
      </c>
      <c r="G82" s="28">
        <f>AUG!F67</f>
        <v>601</v>
      </c>
      <c r="H82" s="30">
        <f>AUG!F68</f>
        <v>1.0273504273504273</v>
      </c>
      <c r="J82" s="28">
        <f>AUG!F71</f>
        <v>187</v>
      </c>
      <c r="K82" s="28">
        <f>AUG!F72</f>
        <v>592</v>
      </c>
      <c r="L82" s="30">
        <f>AUG!F73</f>
        <v>3.165775401069519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SEP!F61</f>
        <v>928</v>
      </c>
      <c r="C83" s="28">
        <f>SEP!F62</f>
        <v>1342</v>
      </c>
      <c r="D83" s="30">
        <f>SEP!F63</f>
        <v>1.4461206896551724</v>
      </c>
      <c r="F83" s="28">
        <f>SEP!F66</f>
        <v>584</v>
      </c>
      <c r="G83" s="28">
        <f>SEP!F67</f>
        <v>608</v>
      </c>
      <c r="H83" s="30">
        <f>SEP!F68</f>
        <v>1.0410958904109588</v>
      </c>
      <c r="J83" s="28">
        <f>SEP!F71</f>
        <v>180</v>
      </c>
      <c r="K83" s="28">
        <f>SEP!F72</f>
        <v>556</v>
      </c>
      <c r="L83" s="30">
        <f>SEP!F73</f>
        <v>3.088888888888889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OCT!F61</f>
        <v>920</v>
      </c>
      <c r="C84" s="28">
        <f>OCT!F62</f>
        <v>1314</v>
      </c>
      <c r="D84" s="30">
        <f>OCT!F63</f>
        <v>1.4282608695652175</v>
      </c>
      <c r="F84" s="28">
        <f>OCT!F66</f>
        <v>585</v>
      </c>
      <c r="G84" s="28">
        <f>OCT!F67</f>
        <v>601</v>
      </c>
      <c r="H84" s="30">
        <f>OCT!F68</f>
        <v>1.0273504273504273</v>
      </c>
      <c r="J84" s="28">
        <f>OCT!F71</f>
        <v>181</v>
      </c>
      <c r="K84" s="28">
        <f>OCT!F67</f>
        <v>601</v>
      </c>
      <c r="L84" s="30">
        <f>OCT!F73</f>
        <v>3.0662983425414363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NOV!F61</f>
        <v>911</v>
      </c>
      <c r="C85" s="28">
        <f>NOV!F62</f>
        <v>1285</v>
      </c>
      <c r="D85" s="30">
        <f>NOV!F63</f>
        <v>1.4105378704720088</v>
      </c>
      <c r="F85" s="28">
        <f>NOV!F66</f>
        <v>581</v>
      </c>
      <c r="G85" s="28">
        <f>NOV!F67</f>
        <v>598</v>
      </c>
      <c r="H85" s="30">
        <f>NOV!F63</f>
        <v>1.4105378704720088</v>
      </c>
      <c r="J85" s="28">
        <f>NOV!F71</f>
        <v>176</v>
      </c>
      <c r="K85" s="28">
        <f>NOV!F72</f>
        <v>529</v>
      </c>
      <c r="L85" s="30">
        <f>NOV!F73</f>
        <v>3.0056818181818183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DEC!F61</f>
        <v>927</v>
      </c>
      <c r="C86" s="28">
        <f>DEC!F62</f>
        <v>1302</v>
      </c>
      <c r="D86" s="30">
        <f>DEC!F63</f>
        <v>1.4045307443365695</v>
      </c>
      <c r="F86" s="28">
        <f>DEC!F66</f>
        <v>586</v>
      </c>
      <c r="G86" s="28">
        <f>DEC!F67</f>
        <v>604</v>
      </c>
      <c r="H86" s="30">
        <f>DEC!F63</f>
        <v>1.4045307443365695</v>
      </c>
      <c r="J86" s="28">
        <f>DEC!F71</f>
        <v>172</v>
      </c>
      <c r="K86" s="28">
        <f>DEC!F72</f>
        <v>516</v>
      </c>
      <c r="L86" s="30">
        <f>DEC!F73</f>
        <v>3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JAN!F61</f>
        <v>0</v>
      </c>
      <c r="C87" s="28">
        <f>JAN!F62</f>
        <v>0</v>
      </c>
      <c r="D87" s="30" t="e">
        <f>JAN!F63</f>
        <v>#DIV/0!</v>
      </c>
      <c r="F87" s="28">
        <f>JAN!F66</f>
        <v>0</v>
      </c>
      <c r="G87" s="28">
        <f>JAN!F67</f>
        <v>0</v>
      </c>
      <c r="H87" s="30" t="e">
        <f>JAN!F68</f>
        <v>#DIV/0!</v>
      </c>
      <c r="J87" s="28">
        <f>JAN!F71</f>
        <v>0</v>
      </c>
      <c r="K87" s="28">
        <f>JAN!F72</f>
        <v>0</v>
      </c>
      <c r="L87" s="30" t="e">
        <f>JAN!F73</f>
        <v>#DIV/0!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FEB!F61</f>
        <v>0</v>
      </c>
      <c r="C88" s="28">
        <f>FEB!F62</f>
        <v>0</v>
      </c>
      <c r="D88" s="30" t="e">
        <f>FEB!F63</f>
        <v>#DIV/0!</v>
      </c>
      <c r="F88" s="28">
        <f>FEB!F66</f>
        <v>0</v>
      </c>
      <c r="G88" s="28">
        <f>FEB!F67</f>
        <v>0</v>
      </c>
      <c r="H88" s="30" t="e">
        <f>FEB!F68</f>
        <v>#DIV/0!</v>
      </c>
      <c r="J88" s="28">
        <f>FEB!F71</f>
        <v>0</v>
      </c>
      <c r="K88" s="28">
        <f>FEB!F72</f>
        <v>0</v>
      </c>
      <c r="L88" s="30" t="e">
        <f>FEB!F73</f>
        <v>#DIV/0!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MAR!F61</f>
        <v>0</v>
      </c>
      <c r="C89" s="28">
        <f>MAR!F62</f>
        <v>0</v>
      </c>
      <c r="D89" s="30" t="e">
        <f>MAR!F63</f>
        <v>#DIV/0!</v>
      </c>
      <c r="F89" s="28">
        <f>MAR!F66</f>
        <v>0</v>
      </c>
      <c r="G89" s="28">
        <f>MAR!F67</f>
        <v>0</v>
      </c>
      <c r="H89" s="30" t="e">
        <f>MAR!F68</f>
        <v>#DIV/0!</v>
      </c>
      <c r="J89" s="28">
        <f>MAR!F71</f>
        <v>0</v>
      </c>
      <c r="K89" s="28">
        <f>MAR!F72</f>
        <v>0</v>
      </c>
      <c r="L89" s="30" t="e">
        <f>MAR!F73</f>
        <v>#DIV/0!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APR!F61</f>
        <v>0</v>
      </c>
      <c r="C90" s="28">
        <f>APR!F62</f>
        <v>0</v>
      </c>
      <c r="D90" s="30" t="e">
        <f>APR!F63</f>
        <v>#DIV/0!</v>
      </c>
      <c r="F90" s="28">
        <f>APR!F66</f>
        <v>0</v>
      </c>
      <c r="G90" s="28">
        <f>APR!F67</f>
        <v>0</v>
      </c>
      <c r="H90" s="30" t="e">
        <f>APR!F68</f>
        <v>#DIV/0!</v>
      </c>
      <c r="J90" s="28">
        <f>APR!F71</f>
        <v>0</v>
      </c>
      <c r="K90" s="28">
        <f>APR!F72</f>
        <v>0</v>
      </c>
      <c r="L90" s="30" t="e">
        <f>APR!F73</f>
        <v>#DIV/0!</v>
      </c>
    </row>
    <row r="91" spans="1:12" ht="12.75">
      <c r="A91" s="24" t="s">
        <v>58</v>
      </c>
      <c r="B91" s="28">
        <f>MAY!F61</f>
        <v>0</v>
      </c>
      <c r="C91" s="28">
        <f>MAY!F62</f>
        <v>0</v>
      </c>
      <c r="D91" s="30" t="e">
        <f>MAY!F63</f>
        <v>#DIV/0!</v>
      </c>
      <c r="F91" s="28">
        <f>MAY!F66</f>
        <v>0</v>
      </c>
      <c r="G91" s="28">
        <f>MAY!F67</f>
        <v>0</v>
      </c>
      <c r="H91" s="30" t="e">
        <f>MAY!F68</f>
        <v>#DIV/0!</v>
      </c>
      <c r="J91" s="28">
        <f>MAY!F71</f>
        <v>0</v>
      </c>
      <c r="K91" s="28">
        <f>MAY!F72</f>
        <v>0</v>
      </c>
      <c r="L91" s="30" t="e">
        <f>MAY!F73</f>
        <v>#DIV/0!</v>
      </c>
    </row>
    <row r="92" spans="1:12" ht="12.75">
      <c r="A92" s="24" t="s">
        <v>59</v>
      </c>
      <c r="B92" s="28">
        <f>JUN!F61</f>
        <v>0</v>
      </c>
      <c r="C92" s="28">
        <f>JUN!F62</f>
        <v>0</v>
      </c>
      <c r="D92" s="30" t="e">
        <f>JUN!F63</f>
        <v>#DIV/0!</v>
      </c>
      <c r="F92" s="28">
        <f>JUN!F66</f>
        <v>0</v>
      </c>
      <c r="G92" s="28">
        <f>JUN!F67</f>
        <v>0</v>
      </c>
      <c r="H92" s="30" t="e">
        <f>JUN!F68</f>
        <v>#DIV/0!</v>
      </c>
      <c r="J92" s="28">
        <f>JUN!F71</f>
        <v>0</v>
      </c>
      <c r="K92" s="28">
        <f>JUN!F72</f>
        <v>0</v>
      </c>
      <c r="L92" s="30" t="e">
        <f>JUN!F73</f>
        <v>#DIV/0!</v>
      </c>
    </row>
    <row r="93" spans="1:12" ht="12.75">
      <c r="A93" s="29" t="s">
        <v>47</v>
      </c>
      <c r="B93" s="20">
        <f>SUM(B81:B92)/COUNTIF(B81:B92,"&lt;&gt;0")</f>
        <v>922</v>
      </c>
      <c r="C93" s="20">
        <f>SUM(C81:C92)/COUNTIF(C81:C92,"&lt;&gt;0")</f>
        <v>1329.1666666666667</v>
      </c>
      <c r="D93" s="30">
        <f>C93/B93</f>
        <v>1.4416124367317427</v>
      </c>
      <c r="F93" s="20">
        <f>SUM(F81:F92)/COUNTIF(F81:F92,"&lt;&gt;0")</f>
        <v>584.5</v>
      </c>
      <c r="G93" s="20">
        <f>SUM(G81:G92)/COUNTIF(G81:G92,"&lt;&gt;0")</f>
        <v>602.8333333333334</v>
      </c>
      <c r="H93" s="30">
        <f>G93/F93</f>
        <v>1.0313658397490733</v>
      </c>
      <c r="J93" s="20">
        <f>SUM(J81:J92)/COUNTIF(J81:J92,"&lt;&gt;0")</f>
        <v>181.83333333333334</v>
      </c>
      <c r="K93" s="20">
        <f>SUM(K81:K92)/COUNTIF(K81:K92,"&lt;&gt;0")</f>
        <v>569.3333333333334</v>
      </c>
      <c r="L93" s="30">
        <f>K93/J93</f>
        <v>3.1310724106324472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JUL!F76</f>
        <v>2</v>
      </c>
      <c r="C100" s="28">
        <f>JUL!F77</f>
        <v>8</v>
      </c>
      <c r="D100" s="30">
        <f>JUL!F78</f>
        <v>4</v>
      </c>
      <c r="F100" s="28">
        <f>JUL!F81</f>
        <v>140</v>
      </c>
      <c r="G100" s="28">
        <f>JUL!F82</f>
        <v>141</v>
      </c>
      <c r="H100" s="30">
        <f>JUL!F83</f>
        <v>1.0071428571428571</v>
      </c>
      <c r="J100" s="33"/>
      <c r="K100" s="33"/>
      <c r="L100" s="34"/>
      <c r="Q100" s="19"/>
    </row>
    <row r="101" spans="1:17" ht="12.75">
      <c r="A101" s="24" t="s">
        <v>49</v>
      </c>
      <c r="B101" s="28">
        <f>AUG!F76</f>
        <v>4</v>
      </c>
      <c r="C101" s="28">
        <f>AUG!F77</f>
        <v>14</v>
      </c>
      <c r="D101" s="30">
        <f>AUG!F78</f>
        <v>3.5</v>
      </c>
      <c r="F101" s="28">
        <f>AUG!F81</f>
        <v>147</v>
      </c>
      <c r="G101" s="28">
        <f>AUG!F82</f>
        <v>149</v>
      </c>
      <c r="H101" s="30">
        <f>AUG!F83</f>
        <v>1.0136054421768708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SEP!F76</f>
        <v>5</v>
      </c>
      <c r="C102" s="28">
        <f>SEP!F77</f>
        <v>17</v>
      </c>
      <c r="D102" s="30">
        <f>SEP!F78</f>
        <v>3.4</v>
      </c>
      <c r="F102" s="28">
        <f>SEP!F81</f>
        <v>159</v>
      </c>
      <c r="G102" s="28">
        <f>SEP!F82</f>
        <v>161</v>
      </c>
      <c r="H102" s="30">
        <f>SEP!F83</f>
        <v>1.0125786163522013</v>
      </c>
      <c r="J102" s="33"/>
      <c r="K102" s="33"/>
      <c r="L102" s="34"/>
      <c r="Q102" s="19"/>
    </row>
    <row r="103" spans="1:17" ht="12.75">
      <c r="A103" s="24" t="s">
        <v>51</v>
      </c>
      <c r="B103" s="28">
        <f>OCT!F76</f>
        <v>3</v>
      </c>
      <c r="C103" s="28">
        <f>OCT!F77</f>
        <v>6</v>
      </c>
      <c r="D103" s="30">
        <f>OCT!F78</f>
        <v>2</v>
      </c>
      <c r="F103" s="28">
        <f>OCT!F81</f>
        <v>151</v>
      </c>
      <c r="G103" s="28">
        <f>OCT!F82</f>
        <v>152</v>
      </c>
      <c r="H103" s="30">
        <f>OCT!F83</f>
        <v>1.0066225165562914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NOV!F76</f>
        <v>2</v>
      </c>
      <c r="C104" s="28">
        <f>NOV!F77</f>
        <v>6</v>
      </c>
      <c r="D104" s="30">
        <f>NOV!F78</f>
        <v>3</v>
      </c>
      <c r="F104" s="28">
        <f>NOV!F81</f>
        <v>152</v>
      </c>
      <c r="G104" s="28">
        <f>NOV!F82</f>
        <v>152</v>
      </c>
      <c r="H104" s="30">
        <f>NOV!F83</f>
        <v>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DEC!F76</f>
        <v>3</v>
      </c>
      <c r="C105" s="28">
        <f>DEC!F77</f>
        <v>14</v>
      </c>
      <c r="D105" s="30">
        <f>DEC!F78</f>
        <v>4.666666666666667</v>
      </c>
      <c r="F105" s="28">
        <f>DEC!F81</f>
        <v>166</v>
      </c>
      <c r="G105" s="28">
        <f>DEC!F82</f>
        <v>168</v>
      </c>
      <c r="H105" s="30">
        <f>DEC!F83</f>
        <v>1.0120481927710843</v>
      </c>
      <c r="J105" s="33"/>
      <c r="K105" s="33"/>
      <c r="L105" s="34"/>
      <c r="Q105" s="19"/>
    </row>
    <row r="106" spans="1:17" ht="12.75">
      <c r="A106" s="24" t="s">
        <v>54</v>
      </c>
      <c r="B106" s="28">
        <f>JAN!F76</f>
        <v>0</v>
      </c>
      <c r="C106" s="28">
        <f>JAN!F77</f>
        <v>0</v>
      </c>
      <c r="D106" s="30" t="e">
        <f>JAN!F78</f>
        <v>#DIV/0!</v>
      </c>
      <c r="F106" s="28">
        <f>JAN!F81</f>
        <v>0</v>
      </c>
      <c r="G106" s="28">
        <f>JAN!F82</f>
        <v>0</v>
      </c>
      <c r="H106" s="30" t="e">
        <f>JAN!F83</f>
        <v>#DIV/0!</v>
      </c>
      <c r="J106" s="33"/>
      <c r="K106" s="33"/>
      <c r="L106" s="34"/>
      <c r="Q106" s="19"/>
    </row>
    <row r="107" spans="1:17" ht="12.75">
      <c r="A107" s="24" t="s">
        <v>55</v>
      </c>
      <c r="B107" s="28">
        <f>FEB!F76</f>
        <v>0</v>
      </c>
      <c r="C107" s="28">
        <f>FEB!F77</f>
        <v>0</v>
      </c>
      <c r="D107" s="30" t="e">
        <f>FEB!F78</f>
        <v>#DIV/0!</v>
      </c>
      <c r="F107" s="28">
        <f>FEB!F81</f>
        <v>0</v>
      </c>
      <c r="G107" s="28">
        <f>FEB!F82</f>
        <v>0</v>
      </c>
      <c r="H107" s="30" t="e">
        <f>FEB!F83</f>
        <v>#DIV/0!</v>
      </c>
      <c r="J107" s="33"/>
      <c r="K107" s="33"/>
      <c r="L107" s="34"/>
      <c r="Q107" s="19"/>
    </row>
    <row r="108" spans="1:17" ht="12.75">
      <c r="A108" s="24" t="s">
        <v>56</v>
      </c>
      <c r="B108" s="28">
        <f>MAR!F76</f>
        <v>0</v>
      </c>
      <c r="C108" s="28">
        <f>MAR!F77</f>
        <v>0</v>
      </c>
      <c r="D108" s="30" t="e">
        <f>MAR!F78</f>
        <v>#DIV/0!</v>
      </c>
      <c r="F108" s="28">
        <f>MAR!F81</f>
        <v>0</v>
      </c>
      <c r="G108" s="28">
        <f>MAR!F82</f>
        <v>0</v>
      </c>
      <c r="H108" s="30" t="e">
        <f>MAR!F83</f>
        <v>#DIV/0!</v>
      </c>
      <c r="J108" s="33"/>
      <c r="K108" s="33"/>
      <c r="L108" s="34"/>
      <c r="Q108" s="19"/>
    </row>
    <row r="109" spans="1:17" ht="12.75">
      <c r="A109" s="24" t="s">
        <v>57</v>
      </c>
      <c r="B109" s="28">
        <f>APR!F76</f>
        <v>0</v>
      </c>
      <c r="C109" s="28">
        <f>APR!F77</f>
        <v>0</v>
      </c>
      <c r="D109" s="30" t="e">
        <f>APR!F78</f>
        <v>#DIV/0!</v>
      </c>
      <c r="F109" s="28">
        <f>APR!F81</f>
        <v>0</v>
      </c>
      <c r="G109" s="28">
        <f>APR!F82</f>
        <v>0</v>
      </c>
      <c r="H109" s="30" t="e">
        <f>APR!F83</f>
        <v>#DIV/0!</v>
      </c>
      <c r="J109" s="33"/>
      <c r="K109" s="33"/>
      <c r="L109" s="34"/>
      <c r="Q109" s="19"/>
    </row>
    <row r="110" spans="1:17" ht="12.75">
      <c r="A110" s="24" t="s">
        <v>58</v>
      </c>
      <c r="B110" s="28">
        <f>MAY!F76</f>
        <v>0</v>
      </c>
      <c r="C110" s="28">
        <f>MAY!F77</f>
        <v>0</v>
      </c>
      <c r="D110" s="30" t="e">
        <f>MAY!F78</f>
        <v>#DIV/0!</v>
      </c>
      <c r="F110" s="28">
        <f>MAY!F81</f>
        <v>0</v>
      </c>
      <c r="G110" s="28">
        <f>MAY!F82</f>
        <v>0</v>
      </c>
      <c r="H110" s="30" t="e">
        <f>MAY!F83</f>
        <v>#DIV/0!</v>
      </c>
      <c r="J110" s="33"/>
      <c r="K110" s="33"/>
      <c r="L110" s="34"/>
      <c r="Q110" s="19"/>
    </row>
    <row r="111" spans="1:17" ht="12.75">
      <c r="A111" s="24" t="s">
        <v>59</v>
      </c>
      <c r="B111" s="28">
        <f>JUN!F76</f>
        <v>0</v>
      </c>
      <c r="C111" s="28">
        <f>JUN!F77</f>
        <v>0</v>
      </c>
      <c r="D111" s="30" t="e">
        <f>JUN!F78</f>
        <v>#DIV/0!</v>
      </c>
      <c r="F111" s="28">
        <f>JUN!F81</f>
        <v>0</v>
      </c>
      <c r="G111" s="28">
        <f>JUN!F82</f>
        <v>0</v>
      </c>
      <c r="H111" s="30" t="e">
        <f>JUN!F83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3.1666666666666665</v>
      </c>
      <c r="C112" s="20">
        <f>SUM(C100:C111)/COUNTIF(C100:C111,"&lt;&gt;0")</f>
        <v>10.833333333333334</v>
      </c>
      <c r="D112" s="30">
        <f>C112/B112</f>
        <v>3.421052631578948</v>
      </c>
      <c r="F112" s="20">
        <f>SUM(F100:F111)/COUNTIF(F100:F111,"&lt;&gt;0")</f>
        <v>152.5</v>
      </c>
      <c r="G112" s="20">
        <f>SUM(G100:G111)/COUNTIF(G100:G111,"&lt;&gt;0")</f>
        <v>153.83333333333334</v>
      </c>
      <c r="H112" s="30">
        <f>G112/F112</f>
        <v>1.008743169398907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JUL!C107</f>
        <v>1858223</v>
      </c>
      <c r="C122" s="28">
        <f>JUL!E107</f>
        <v>4250</v>
      </c>
      <c r="D122" s="30">
        <f>JUL!F107</f>
        <v>437.2289411764706</v>
      </c>
      <c r="E122" s="28">
        <f>JUL!G107</f>
        <v>8483</v>
      </c>
      <c r="F122" s="30">
        <f>JUL!H107</f>
        <v>219.0525757397147</v>
      </c>
      <c r="H122" s="28">
        <f>JUL!C108</f>
        <v>310996</v>
      </c>
      <c r="I122" s="28">
        <f>JUL!E108</f>
        <v>923</v>
      </c>
      <c r="J122" s="30">
        <f>JUL!F108</f>
        <v>336.94041170097506</v>
      </c>
      <c r="K122" s="28">
        <f>JUL!G108</f>
        <v>1376</v>
      </c>
      <c r="L122" s="30">
        <f>JUL!H108</f>
        <v>226.01453488372093</v>
      </c>
    </row>
    <row r="123" spans="1:12" ht="12.75">
      <c r="A123" s="24" t="s">
        <v>49</v>
      </c>
      <c r="B123" s="28">
        <f>AUG!C107</f>
        <v>1830084</v>
      </c>
      <c r="C123" s="28">
        <f>AUG!E107</f>
        <v>4177</v>
      </c>
      <c r="D123" s="30">
        <f>AUG!F107</f>
        <v>438.13358870002395</v>
      </c>
      <c r="E123" s="28">
        <f>AUG!G107</f>
        <v>8420</v>
      </c>
      <c r="F123" s="30">
        <f>AUG!H107</f>
        <v>217.3496437054632</v>
      </c>
      <c r="H123" s="28">
        <f>AUG!C108</f>
        <v>310643</v>
      </c>
      <c r="I123" s="28">
        <f>AUG!E108</f>
        <v>923</v>
      </c>
      <c r="J123" s="30">
        <f>AUG!F108</f>
        <v>336.557963163597</v>
      </c>
      <c r="K123" s="28">
        <f>AUG!G108</f>
        <v>1356</v>
      </c>
      <c r="L123" s="30">
        <f>AUG!H108</f>
        <v>229.0877581120944</v>
      </c>
    </row>
    <row r="124" spans="1:12" ht="12.75">
      <c r="A124" s="24" t="s">
        <v>50</v>
      </c>
      <c r="B124" s="28">
        <f>SEP!C107</f>
        <v>0</v>
      </c>
      <c r="C124" s="28">
        <f>SEP!E107</f>
        <v>0</v>
      </c>
      <c r="D124" s="30">
        <f>SEP!F107</f>
        <v>0</v>
      </c>
      <c r="E124" s="28">
        <f>SEP!G107</f>
        <v>0</v>
      </c>
      <c r="F124" s="30">
        <f>SEP!H107</f>
        <v>0</v>
      </c>
      <c r="H124" s="28">
        <f>SEP!C108</f>
        <v>0</v>
      </c>
      <c r="I124" s="28">
        <f>SEP!E108</f>
        <v>0</v>
      </c>
      <c r="J124" s="30">
        <f>SEP!F108</f>
        <v>0</v>
      </c>
      <c r="K124" s="28">
        <f>SEP!G108</f>
        <v>0</v>
      </c>
      <c r="L124" s="30">
        <f>SEP!H108</f>
        <v>0</v>
      </c>
    </row>
    <row r="125" spans="1:12" ht="12.75">
      <c r="A125" s="24" t="s">
        <v>51</v>
      </c>
      <c r="B125" s="28">
        <f>OCT!C107</f>
        <v>1855808</v>
      </c>
      <c r="C125" s="28">
        <f>OCT!E107</f>
        <v>4178</v>
      </c>
      <c r="D125" s="30">
        <f>OCT!F107</f>
        <v>444.18573480134035</v>
      </c>
      <c r="E125" s="28">
        <f>OCT!G107</f>
        <v>8491</v>
      </c>
      <c r="F125" s="30">
        <f>OCT!H107</f>
        <v>218.5617712872453</v>
      </c>
      <c r="H125" s="28">
        <f>OCT!C108</f>
        <v>303950</v>
      </c>
      <c r="I125" s="28">
        <f>OCT!E108</f>
        <v>920</v>
      </c>
      <c r="J125" s="30">
        <f>OCT!F108</f>
        <v>330.3804347826087</v>
      </c>
      <c r="K125" s="28">
        <f>OCT!G108</f>
        <v>1314</v>
      </c>
      <c r="L125" s="30">
        <f>OCT!H108</f>
        <v>231.3165905631659</v>
      </c>
    </row>
    <row r="126" spans="1:12" ht="12.75">
      <c r="A126" s="24" t="s">
        <v>52</v>
      </c>
      <c r="B126" s="28">
        <f>NOV!C107</f>
        <v>1834431</v>
      </c>
      <c r="C126" s="28">
        <f>NOV!E107</f>
        <v>4152</v>
      </c>
      <c r="D126" s="30">
        <f>NOV!F107</f>
        <v>441.8186416184971</v>
      </c>
      <c r="E126" s="28">
        <f>NOV!G107</f>
        <v>8407</v>
      </c>
      <c r="F126" s="30">
        <f>NOV!H107</f>
        <v>218.2028071844891</v>
      </c>
      <c r="H126" s="28">
        <f>NOV!C108</f>
        <v>298041</v>
      </c>
      <c r="I126" s="28">
        <f>NOV!E108</f>
        <v>911</v>
      </c>
      <c r="J126" s="30">
        <f>NOV!F108</f>
        <v>327.15806805708013</v>
      </c>
      <c r="K126" s="28">
        <f>NOV!G108</f>
        <v>1285</v>
      </c>
      <c r="L126" s="30">
        <f>NOV!H108</f>
        <v>231.9385214007782</v>
      </c>
    </row>
    <row r="127" spans="1:12" ht="12.75">
      <c r="A127" s="24" t="s">
        <v>53</v>
      </c>
      <c r="B127" s="28">
        <f>DEC!C107</f>
        <v>1828675</v>
      </c>
      <c r="C127" s="28">
        <f>DEC!E107</f>
        <v>4112</v>
      </c>
      <c r="D127" s="30">
        <f>DEC!F107</f>
        <v>444.71668287937746</v>
      </c>
      <c r="E127" s="28">
        <f>DEC!G107</f>
        <v>8340</v>
      </c>
      <c r="F127" s="30">
        <f>DEC!H107</f>
        <v>219.26558752997602</v>
      </c>
      <c r="H127" s="28">
        <f>DEC!C108</f>
        <v>303247</v>
      </c>
      <c r="I127" s="28">
        <f>DEC!E108</f>
        <v>927</v>
      </c>
      <c r="J127" s="30">
        <f>DEC!F108</f>
        <v>327.1272923408846</v>
      </c>
      <c r="K127" s="28">
        <f>DEC!G108</f>
        <v>1302</v>
      </c>
      <c r="L127" s="30">
        <f>DEC!H108</f>
        <v>232.90860215053763</v>
      </c>
    </row>
    <row r="128" spans="1:12" ht="12.75">
      <c r="A128" s="24" t="s">
        <v>54</v>
      </c>
      <c r="B128" s="28">
        <f>JAN!C107</f>
        <v>0</v>
      </c>
      <c r="C128" s="28">
        <f>JAN!E107</f>
        <v>0</v>
      </c>
      <c r="D128" s="30" t="e">
        <f>JAN!F107</f>
        <v>#DIV/0!</v>
      </c>
      <c r="E128" s="28">
        <f>JAN!G107</f>
        <v>0</v>
      </c>
      <c r="F128" s="30" t="e">
        <f>JAN!H107</f>
        <v>#DIV/0!</v>
      </c>
      <c r="H128" s="28">
        <f>JAN!C108</f>
        <v>0</v>
      </c>
      <c r="I128" s="28">
        <f>JAN!E108</f>
        <v>0</v>
      </c>
      <c r="J128" s="30" t="e">
        <f>JAN!F108</f>
        <v>#DIV/0!</v>
      </c>
      <c r="K128" s="28">
        <f>JAN!G108</f>
        <v>0</v>
      </c>
      <c r="L128" s="30" t="e">
        <f>JAN!H108</f>
        <v>#DIV/0!</v>
      </c>
    </row>
    <row r="129" spans="1:12" ht="12.75">
      <c r="A129" s="24" t="s">
        <v>55</v>
      </c>
      <c r="B129" s="28">
        <f>FEB!C107</f>
        <v>0</v>
      </c>
      <c r="C129" s="28">
        <f>FEB!E107</f>
        <v>0</v>
      </c>
      <c r="D129" s="30" t="e">
        <f>FEB!F107</f>
        <v>#DIV/0!</v>
      </c>
      <c r="E129" s="28">
        <f>FEB!G107</f>
        <v>0</v>
      </c>
      <c r="F129" s="30" t="e">
        <f>FEB!H107</f>
        <v>#DIV/0!</v>
      </c>
      <c r="H129" s="28">
        <f>FEB!C108</f>
        <v>0</v>
      </c>
      <c r="I129" s="28">
        <f>FEB!E108</f>
        <v>0</v>
      </c>
      <c r="J129" s="30" t="e">
        <f>FEB!F108</f>
        <v>#DIV/0!</v>
      </c>
      <c r="K129" s="28">
        <f>FEB!G108</f>
        <v>0</v>
      </c>
      <c r="L129" s="30" t="e">
        <f>FEB!H108</f>
        <v>#DIV/0!</v>
      </c>
    </row>
    <row r="130" spans="1:17" ht="12.75">
      <c r="A130" s="24" t="s">
        <v>56</v>
      </c>
      <c r="B130" s="28">
        <f>MAR!C107</f>
        <v>0</v>
      </c>
      <c r="C130" s="28">
        <f>MAR!E107</f>
        <v>0</v>
      </c>
      <c r="D130" s="30" t="e">
        <f>MAR!F107</f>
        <v>#DIV/0!</v>
      </c>
      <c r="E130" s="28">
        <f>MAR!G107</f>
        <v>0</v>
      </c>
      <c r="F130" s="30" t="e">
        <f>MAR!H107</f>
        <v>#DIV/0!</v>
      </c>
      <c r="H130" s="28">
        <f>MAR!C108</f>
        <v>0</v>
      </c>
      <c r="I130" s="28">
        <f>MAR!E108</f>
        <v>0</v>
      </c>
      <c r="J130" s="30" t="e">
        <f>MAR!F108</f>
        <v>#DIV/0!</v>
      </c>
      <c r="K130" s="28">
        <f>MAR!G108</f>
        <v>0</v>
      </c>
      <c r="L130" s="30" t="e">
        <f>MAR!H108</f>
        <v>#DIV/0!</v>
      </c>
      <c r="Q130" s="19"/>
    </row>
    <row r="131" spans="1:17" ht="12.75">
      <c r="A131" s="24" t="s">
        <v>57</v>
      </c>
      <c r="B131" s="28">
        <f>APR!C107</f>
        <v>0</v>
      </c>
      <c r="C131" s="28">
        <f>APR!E107</f>
        <v>0</v>
      </c>
      <c r="D131" s="30" t="e">
        <f>APR!F107</f>
        <v>#DIV/0!</v>
      </c>
      <c r="E131" s="28">
        <f>APR!G107</f>
        <v>0</v>
      </c>
      <c r="F131" s="30" t="e">
        <f>APR!H107</f>
        <v>#DIV/0!</v>
      </c>
      <c r="H131" s="28">
        <f>APR!C108</f>
        <v>0</v>
      </c>
      <c r="I131" s="28">
        <f>APR!E108</f>
        <v>0</v>
      </c>
      <c r="J131" s="30" t="e">
        <f>APR!F108</f>
        <v>#DIV/0!</v>
      </c>
      <c r="K131" s="28">
        <f>APR!G108</f>
        <v>0</v>
      </c>
      <c r="L131" s="30" t="e">
        <f>APR!H108</f>
        <v>#DIV/0!</v>
      </c>
      <c r="Q131" s="19"/>
    </row>
    <row r="132" spans="1:17" ht="12.75">
      <c r="A132" s="24" t="s">
        <v>58</v>
      </c>
      <c r="B132" s="28">
        <f>MAY!C107</f>
        <v>0</v>
      </c>
      <c r="C132" s="28">
        <f>MAY!E107</f>
        <v>0</v>
      </c>
      <c r="D132" s="30" t="e">
        <f>MAY!F107</f>
        <v>#DIV/0!</v>
      </c>
      <c r="E132" s="28">
        <f>MAY!G107</f>
        <v>0</v>
      </c>
      <c r="F132" s="30" t="e">
        <f>MAY!H107</f>
        <v>#DIV/0!</v>
      </c>
      <c r="H132" s="28">
        <f>MAY!C108</f>
        <v>0</v>
      </c>
      <c r="I132" s="28">
        <f>MAY!E108</f>
        <v>0</v>
      </c>
      <c r="J132" s="30" t="e">
        <f>MAY!F108</f>
        <v>#DIV/0!</v>
      </c>
      <c r="K132" s="28">
        <f>MAY!G108</f>
        <v>0</v>
      </c>
      <c r="L132" s="30" t="e">
        <f>MAY!H108</f>
        <v>#DIV/0!</v>
      </c>
      <c r="Q132" s="19"/>
    </row>
    <row r="133" spans="1:17" ht="12.75">
      <c r="A133" s="24" t="s">
        <v>59</v>
      </c>
      <c r="B133" s="28">
        <f>JUN!C107</f>
        <v>0</v>
      </c>
      <c r="C133" s="28">
        <f>JUN!E107</f>
        <v>0</v>
      </c>
      <c r="D133" s="30" t="e">
        <f>JUN!F107</f>
        <v>#DIV/0!</v>
      </c>
      <c r="E133" s="28">
        <f>JUN!G107</f>
        <v>0</v>
      </c>
      <c r="F133" s="30" t="e">
        <f>JUN!H107</f>
        <v>#DIV/0!</v>
      </c>
      <c r="H133" s="28">
        <f>JUN!C108</f>
        <v>0</v>
      </c>
      <c r="I133" s="28">
        <f>JUN!E108</f>
        <v>0</v>
      </c>
      <c r="J133" s="30" t="e">
        <f>JUN!F108</f>
        <v>#DIV/0!</v>
      </c>
      <c r="K133" s="28">
        <f>JUN!G108</f>
        <v>0</v>
      </c>
      <c r="L133" s="30" t="e">
        <f>JUN!H108</f>
        <v>#DIV/0!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1841444.2</v>
      </c>
      <c r="C134" s="20">
        <f>SUM(C122:C133)/COUNTIF(C122:C133,"&lt;&gt;0")</f>
        <v>4173.8</v>
      </c>
      <c r="D134" s="30">
        <f>B134/C134</f>
        <v>441.1912885140639</v>
      </c>
      <c r="E134" s="28">
        <f>SUM(E122:E133)/COUNTIF(E122:E133,"&lt;&gt;0")</f>
        <v>8428.2</v>
      </c>
      <c r="F134" s="30">
        <f>B134/E134</f>
        <v>218.48605870767184</v>
      </c>
      <c r="H134" s="20">
        <f>SUM(H122:H133)/COUNTIF(H122:H133,"&lt;&gt;0")</f>
        <v>305375.4</v>
      </c>
      <c r="I134" s="20">
        <f>SUM(I122:I133)/COUNTIF(I122:I133,"&lt;&gt;0")</f>
        <v>920.8</v>
      </c>
      <c r="J134" s="30">
        <f>H134/I134</f>
        <v>331.64139878366643</v>
      </c>
      <c r="K134" s="28">
        <f>SUM(K122:K133)/COUNTIF(K122:K133,"&lt;&gt;0")</f>
        <v>1326.6</v>
      </c>
      <c r="L134" s="30">
        <f>H134/K134</f>
        <v>230.1940298507463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JUL!G130</f>
        <v>310996</v>
      </c>
      <c r="D142" s="28">
        <f>JUL!G131</f>
        <v>127488</v>
      </c>
      <c r="E142" s="28">
        <f>JUL!G132</f>
        <v>139693</v>
      </c>
      <c r="F142" s="28">
        <f>JUL!G133</f>
        <v>2128</v>
      </c>
      <c r="G142" s="28">
        <f>JUL!G134</f>
        <v>41687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AUG!G130</f>
        <v>310643</v>
      </c>
      <c r="D143" s="28">
        <f>AUG!G131</f>
        <v>127093</v>
      </c>
      <c r="E143" s="28">
        <f>AUG!G132</f>
        <v>136133</v>
      </c>
      <c r="F143" s="28">
        <f>AUG!G133</f>
        <v>3270</v>
      </c>
      <c r="G143" s="28">
        <f>AUG!G134</f>
        <v>44147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SEP!G130</f>
        <v>0</v>
      </c>
      <c r="D144" s="28">
        <f>SEP!G131</f>
        <v>0</v>
      </c>
      <c r="E144" s="28">
        <f>SEP!G132</f>
        <v>0</v>
      </c>
      <c r="F144" s="28">
        <f>SEP!G133</f>
        <v>0</v>
      </c>
      <c r="G144" s="28">
        <f>SEP!G134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OCT!G130</f>
        <v>303950</v>
      </c>
      <c r="D145" s="28">
        <f>OCT!G131</f>
        <v>129309</v>
      </c>
      <c r="E145" s="28">
        <f>OCT!G132</f>
        <v>127872</v>
      </c>
      <c r="F145" s="28">
        <f>OCT!G133</f>
        <v>1383</v>
      </c>
      <c r="G145" s="28">
        <f>OCT!G134</f>
        <v>45386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NOV!G130</f>
        <v>298041</v>
      </c>
      <c r="D146" s="28">
        <f>NOV!G131</f>
        <v>129062</v>
      </c>
      <c r="E146" s="28">
        <f>NOV!G132</f>
        <v>121479</v>
      </c>
      <c r="F146" s="28">
        <f>NOV!G133</f>
        <v>1560</v>
      </c>
      <c r="G146" s="28">
        <f>NOV!G134</f>
        <v>45940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DEC!G130</f>
        <v>303247</v>
      </c>
      <c r="D147" s="28">
        <f>DEC!G131</f>
        <v>130271</v>
      </c>
      <c r="E147" s="28">
        <f>DEC!G132</f>
        <v>119299</v>
      </c>
      <c r="F147" s="28">
        <f>DEC!G133</f>
        <v>3610</v>
      </c>
      <c r="G147" s="28">
        <f>DEC!G134</f>
        <v>50067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JAN!G130</f>
        <v>0</v>
      </c>
      <c r="D148" s="28">
        <f>JAN!G131</f>
        <v>0</v>
      </c>
      <c r="E148" s="28">
        <f>JAN!G132</f>
        <v>0</v>
      </c>
      <c r="F148" s="28">
        <f>JAN!G133</f>
        <v>0</v>
      </c>
      <c r="G148" s="28">
        <f>JAN!G134</f>
        <v>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FEB!G130</f>
        <v>0</v>
      </c>
      <c r="D149" s="28">
        <f>FEB!G131</f>
        <v>0</v>
      </c>
      <c r="E149" s="28">
        <f>FEB!G132</f>
        <v>0</v>
      </c>
      <c r="F149" s="28">
        <f>FEB!G133</f>
        <v>0</v>
      </c>
      <c r="G149" s="28">
        <f>FEB!G134</f>
        <v>0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MAR!G130</f>
        <v>0</v>
      </c>
      <c r="D150" s="28">
        <f>MAR!G131</f>
        <v>0</v>
      </c>
      <c r="E150" s="28">
        <f>MAR!G132</f>
        <v>0</v>
      </c>
      <c r="F150" s="28">
        <f>MAR!G133</f>
        <v>0</v>
      </c>
      <c r="G150" s="28">
        <f>MAR!G134</f>
        <v>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APR!G130</f>
        <v>0</v>
      </c>
      <c r="D151" s="28">
        <f>APR!G131</f>
        <v>0</v>
      </c>
      <c r="E151" s="28">
        <f>APR!G132</f>
        <v>0</v>
      </c>
      <c r="F151" s="28">
        <f>APR!G133</f>
        <v>0</v>
      </c>
      <c r="G151" s="28">
        <f>APR!G134</f>
        <v>0</v>
      </c>
      <c r="H151" s="28"/>
    </row>
    <row r="152" spans="1:8" ht="12.75">
      <c r="A152" s="24" t="s">
        <v>58</v>
      </c>
      <c r="C152" s="28">
        <f>MAY!G130</f>
        <v>0</v>
      </c>
      <c r="D152" s="28">
        <f>MAY!G131</f>
        <v>0</v>
      </c>
      <c r="E152" s="28">
        <f>MAY!G132</f>
        <v>0</v>
      </c>
      <c r="F152" s="28">
        <f>MAY!G133</f>
        <v>0</v>
      </c>
      <c r="G152" s="28">
        <f>MAY!G134</f>
        <v>0</v>
      </c>
      <c r="H152" s="28"/>
    </row>
    <row r="153" spans="1:8" ht="12.75">
      <c r="A153" s="24" t="s">
        <v>59</v>
      </c>
      <c r="C153" s="28">
        <f>JUN!G130</f>
        <v>0</v>
      </c>
      <c r="D153" s="28">
        <f>JUN!G131</f>
        <v>0</v>
      </c>
      <c r="E153" s="28">
        <f>JUN!G132</f>
        <v>0</v>
      </c>
      <c r="F153" s="28">
        <f>JUN!G133</f>
        <v>0</v>
      </c>
      <c r="G153" s="28">
        <f>JUN!G134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305375.4</v>
      </c>
      <c r="D154" s="33">
        <f>SUM(D142:D153)/COUNTIF(D142:D153,"&lt;&gt;0")</f>
        <v>128644.6</v>
      </c>
      <c r="E154" s="33">
        <f>SUM(E142:E153)/COUNTIF(E142:E153,"&lt;&gt;0")</f>
        <v>128895.2</v>
      </c>
      <c r="F154" s="33">
        <f>SUM(F142:F153)/COUNTIF(F142:F153,"&lt;&gt;0")</f>
        <v>2390.2</v>
      </c>
      <c r="G154" s="33">
        <f>SUM(G142:G153)/COUNTIF(G142:G153,"&lt;&gt;0")</f>
        <v>45445.4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9" max="9" width="10.8515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JUL!B8</f>
        <v>1210</v>
      </c>
      <c r="C5" s="20">
        <f>JUL!C8</f>
        <v>1</v>
      </c>
      <c r="D5" s="20">
        <f>JUL!D8</f>
        <v>329</v>
      </c>
      <c r="E5" s="20">
        <f>JUL!E8</f>
        <v>1102</v>
      </c>
      <c r="F5" s="20">
        <f>JUL!F8</f>
        <v>30</v>
      </c>
      <c r="G5" s="20">
        <f>JUL!G8</f>
        <v>18129</v>
      </c>
      <c r="H5" s="20">
        <f aca="true" t="shared" si="0" ref="H5:H16">SUM(B5:G5)</f>
        <v>20801</v>
      </c>
    </row>
    <row r="6" spans="1:8" ht="12.75">
      <c r="A6" s="24" t="s">
        <v>49</v>
      </c>
      <c r="B6" s="20">
        <f>AUG!B8</f>
        <v>1255</v>
      </c>
      <c r="C6" s="20">
        <f>AUG!C8</f>
        <v>8</v>
      </c>
      <c r="D6" s="20">
        <f>AUG!D8</f>
        <v>344</v>
      </c>
      <c r="E6" s="20">
        <f>AUG!E8</f>
        <v>1095</v>
      </c>
      <c r="F6" s="20">
        <f>AUG!F8</f>
        <v>27</v>
      </c>
      <c r="G6" s="20">
        <f>AUG!G8</f>
        <v>18038</v>
      </c>
      <c r="H6" s="20">
        <f t="shared" si="0"/>
        <v>20767</v>
      </c>
    </row>
    <row r="7" spans="1:8" ht="12.75">
      <c r="A7" s="24" t="s">
        <v>50</v>
      </c>
      <c r="B7" s="20">
        <f>SEP!B8</f>
        <v>1221</v>
      </c>
      <c r="C7" s="20">
        <f>SEP!C8</f>
        <v>7</v>
      </c>
      <c r="D7" s="20">
        <f>SEP!D8</f>
        <v>353</v>
      </c>
      <c r="E7" s="20">
        <f>SEP!E8</f>
        <v>1087</v>
      </c>
      <c r="F7" s="20">
        <f>SEP!F8</f>
        <v>27</v>
      </c>
      <c r="G7" s="20">
        <f>SEP!G8</f>
        <v>18223</v>
      </c>
      <c r="H7" s="20">
        <f t="shared" si="0"/>
        <v>20918</v>
      </c>
    </row>
    <row r="8" spans="1:8" ht="12.75">
      <c r="A8" s="24" t="s">
        <v>51</v>
      </c>
      <c r="B8" s="20">
        <f>OCT!B8</f>
        <v>1197</v>
      </c>
      <c r="C8" s="20">
        <f>OCT!C8</f>
        <v>2</v>
      </c>
      <c r="D8" s="20">
        <f>OCT!D8</f>
        <v>378</v>
      </c>
      <c r="E8" s="20">
        <f>OCT!E8</f>
        <v>1094</v>
      </c>
      <c r="F8" s="20">
        <f>OCT!F8</f>
        <v>31</v>
      </c>
      <c r="G8" s="20">
        <f>OCT!G8</f>
        <v>18288</v>
      </c>
      <c r="H8" s="20">
        <f t="shared" si="0"/>
        <v>20990</v>
      </c>
    </row>
    <row r="9" spans="1:8" ht="12.75">
      <c r="A9" s="24" t="s">
        <v>52</v>
      </c>
      <c r="B9" s="20">
        <f>NOV!B8</f>
        <v>1143</v>
      </c>
      <c r="C9" s="20">
        <f>NOV!C8</f>
        <v>0</v>
      </c>
      <c r="D9" s="20">
        <f>NOV!D8</f>
        <v>384</v>
      </c>
      <c r="E9" s="20">
        <f>NOV!E8</f>
        <v>1081</v>
      </c>
      <c r="F9" s="20">
        <f>NOV!F8</f>
        <v>29</v>
      </c>
      <c r="G9" s="20">
        <f>NOV!G8</f>
        <v>18204</v>
      </c>
      <c r="H9" s="20">
        <f t="shared" si="0"/>
        <v>20841</v>
      </c>
    </row>
    <row r="10" spans="1:8" ht="12.75">
      <c r="A10" s="24" t="s">
        <v>53</v>
      </c>
      <c r="B10" s="20">
        <f>DEC!B8</f>
        <v>1159</v>
      </c>
      <c r="C10" s="20">
        <f>DEC!C8</f>
        <v>0</v>
      </c>
      <c r="D10" s="20">
        <f>DEC!D8</f>
        <v>391</v>
      </c>
      <c r="E10" s="20">
        <f>DEC!E8</f>
        <v>1097</v>
      </c>
      <c r="F10" s="20">
        <f>DEC!F8</f>
        <v>29</v>
      </c>
      <c r="G10" s="20">
        <f>DEC!G8</f>
        <v>18115</v>
      </c>
      <c r="H10" s="20">
        <f t="shared" si="0"/>
        <v>20791</v>
      </c>
    </row>
    <row r="11" spans="1:8" ht="12.75">
      <c r="A11" s="24" t="s">
        <v>54</v>
      </c>
      <c r="B11" s="20">
        <f>JAN!B8</f>
        <v>0</v>
      </c>
      <c r="C11" s="20">
        <f>JAN!C8</f>
        <v>0</v>
      </c>
      <c r="D11" s="20">
        <f>JAN!D8</f>
        <v>0</v>
      </c>
      <c r="E11" s="20">
        <f>JAN!E8</f>
        <v>0</v>
      </c>
      <c r="F11" s="20">
        <f>JAN!F8</f>
        <v>0</v>
      </c>
      <c r="G11" s="20">
        <f>JAN!G8</f>
        <v>0</v>
      </c>
      <c r="H11" s="20">
        <f t="shared" si="0"/>
        <v>0</v>
      </c>
    </row>
    <row r="12" spans="1:8" ht="12.75">
      <c r="A12" s="24" t="s">
        <v>55</v>
      </c>
      <c r="B12" s="20">
        <f>FEB!B8</f>
        <v>0</v>
      </c>
      <c r="C12" s="20">
        <f>FEB!C8</f>
        <v>0</v>
      </c>
      <c r="D12" s="20">
        <f>FEB!D8</f>
        <v>0</v>
      </c>
      <c r="E12" s="20">
        <f>FEB!E8</f>
        <v>0</v>
      </c>
      <c r="F12" s="20">
        <f>FEB!F8</f>
        <v>0</v>
      </c>
      <c r="G12" s="20">
        <f>FEB!G8</f>
        <v>0</v>
      </c>
      <c r="H12" s="20">
        <f t="shared" si="0"/>
        <v>0</v>
      </c>
    </row>
    <row r="13" spans="1:8" ht="12.75">
      <c r="A13" s="24" t="s">
        <v>56</v>
      </c>
      <c r="B13" s="20">
        <f>MAR!B8</f>
        <v>0</v>
      </c>
      <c r="C13" s="20">
        <f>MAR!C8</f>
        <v>0</v>
      </c>
      <c r="D13" s="20">
        <f>MAR!D8</f>
        <v>0</v>
      </c>
      <c r="E13" s="20">
        <f>MAR!E8</f>
        <v>0</v>
      </c>
      <c r="F13" s="20">
        <f>MAR!F8</f>
        <v>0</v>
      </c>
      <c r="G13" s="20">
        <f>MAR!G8</f>
        <v>0</v>
      </c>
      <c r="H13" s="20">
        <f t="shared" si="0"/>
        <v>0</v>
      </c>
    </row>
    <row r="14" spans="1:8" ht="12.75">
      <c r="A14" s="24" t="s">
        <v>57</v>
      </c>
      <c r="B14" s="20">
        <f>APR!B8</f>
        <v>0</v>
      </c>
      <c r="C14" s="20">
        <f>APR!C8</f>
        <v>0</v>
      </c>
      <c r="D14" s="20">
        <f>APR!D8</f>
        <v>0</v>
      </c>
      <c r="E14" s="20">
        <f>APR!E8</f>
        <v>0</v>
      </c>
      <c r="F14" s="20">
        <f>APR!F8</f>
        <v>0</v>
      </c>
      <c r="G14" s="20">
        <f>APR!G8</f>
        <v>0</v>
      </c>
      <c r="H14" s="20">
        <f t="shared" si="0"/>
        <v>0</v>
      </c>
    </row>
    <row r="15" spans="1:8" ht="12.75">
      <c r="A15" s="24" t="s">
        <v>58</v>
      </c>
      <c r="B15" s="20">
        <f>MAY!B8</f>
        <v>0</v>
      </c>
      <c r="C15" s="20">
        <f>MAY!C8</f>
        <v>0</v>
      </c>
      <c r="D15" s="20">
        <f>MAY!D8</f>
        <v>0</v>
      </c>
      <c r="E15" s="20">
        <f>MAY!E8</f>
        <v>0</v>
      </c>
      <c r="F15" s="20">
        <f>MAY!F8</f>
        <v>0</v>
      </c>
      <c r="G15" s="20">
        <f>MAY!G8</f>
        <v>0</v>
      </c>
      <c r="H15" s="20">
        <f t="shared" si="0"/>
        <v>0</v>
      </c>
    </row>
    <row r="16" spans="1:8" ht="12.75">
      <c r="A16" s="24" t="s">
        <v>59</v>
      </c>
      <c r="B16" s="20">
        <f>JUN!B8</f>
        <v>0</v>
      </c>
      <c r="C16" s="20">
        <f>JUN!C8</f>
        <v>0</v>
      </c>
      <c r="D16" s="20">
        <f>JUN!D8</f>
        <v>0</v>
      </c>
      <c r="E16" s="20">
        <f>JUN!E8</f>
        <v>0</v>
      </c>
      <c r="F16" s="20">
        <f>JUN!F8</f>
        <v>0</v>
      </c>
      <c r="G16" s="20">
        <f>JUN!G8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1197.5</v>
      </c>
      <c r="C17" s="20">
        <f t="shared" si="1"/>
        <v>4.5</v>
      </c>
      <c r="D17" s="20">
        <f t="shared" si="1"/>
        <v>363.1666666666667</v>
      </c>
      <c r="E17" s="20">
        <f t="shared" si="1"/>
        <v>1092.6666666666667</v>
      </c>
      <c r="F17" s="20">
        <f t="shared" si="1"/>
        <v>28.833333333333332</v>
      </c>
      <c r="G17" s="20">
        <f t="shared" si="1"/>
        <v>18166.166666666668</v>
      </c>
      <c r="H17" s="20">
        <f t="shared" si="1"/>
        <v>20851.333333333332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JUL!B19</f>
        <v>388</v>
      </c>
      <c r="C21" s="23">
        <f>JUL!C19</f>
        <v>1</v>
      </c>
      <c r="D21" s="23">
        <f>JUL!D19</f>
        <v>321</v>
      </c>
      <c r="E21" s="23">
        <f>JUL!E19</f>
        <v>1061</v>
      </c>
      <c r="F21" s="23">
        <f>JUL!F19</f>
        <v>28</v>
      </c>
      <c r="G21" s="23">
        <f>JUL!G19</f>
        <v>9068</v>
      </c>
      <c r="H21" s="20">
        <f aca="true" t="shared" si="2" ref="H21:H32">SUM(B21:G21)</f>
        <v>10867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AUG!B19</f>
        <v>397</v>
      </c>
      <c r="C22" s="23">
        <f>AUG!C19</f>
        <v>2</v>
      </c>
      <c r="D22" s="23">
        <f>AUG!D19</f>
        <v>336</v>
      </c>
      <c r="E22" s="23">
        <f>AUG!E19</f>
        <v>1052</v>
      </c>
      <c r="F22" s="23">
        <f>AUG!F19</f>
        <v>26</v>
      </c>
      <c r="G22" s="23">
        <f>AUG!G19</f>
        <v>9037</v>
      </c>
      <c r="H22" s="20">
        <f t="shared" si="2"/>
        <v>10850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SEP!B19</f>
        <v>395</v>
      </c>
      <c r="C23" s="23">
        <f>SEP!C19</f>
        <v>2</v>
      </c>
      <c r="D23" s="23">
        <f>SEP!D19</f>
        <v>347</v>
      </c>
      <c r="E23" s="23">
        <f>SEP!E19</f>
        <v>1049</v>
      </c>
      <c r="F23" s="23">
        <f>SEP!F19</f>
        <v>27</v>
      </c>
      <c r="G23" s="23">
        <f>SEP!G19</f>
        <v>9127</v>
      </c>
      <c r="H23" s="20">
        <f t="shared" si="2"/>
        <v>10947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OCT!B19</f>
        <v>385</v>
      </c>
      <c r="C24" s="23">
        <f>OCT!C19</f>
        <v>1</v>
      </c>
      <c r="D24" s="23">
        <f>OCT!D19</f>
        <v>372</v>
      </c>
      <c r="E24" s="23">
        <f>OCT!E19</f>
        <v>1054</v>
      </c>
      <c r="F24" s="23">
        <f>OCT!F19</f>
        <v>31</v>
      </c>
      <c r="G24" s="23">
        <f>OCT!G19</f>
        <v>9079</v>
      </c>
      <c r="H24" s="20">
        <f t="shared" si="2"/>
        <v>10922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NOV!B19</f>
        <v>371</v>
      </c>
      <c r="C25" s="20">
        <f>NOV!C19</f>
        <v>0</v>
      </c>
      <c r="D25" s="20">
        <f>NOV!D19</f>
        <v>378</v>
      </c>
      <c r="E25" s="20">
        <f>NOV!E19</f>
        <v>1039</v>
      </c>
      <c r="F25" s="20">
        <f>NOV!F19</f>
        <v>29</v>
      </c>
      <c r="G25" s="20">
        <f>NOV!G19</f>
        <v>9068</v>
      </c>
      <c r="H25" s="20">
        <f t="shared" si="2"/>
        <v>10885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DEC!B19</f>
        <v>379</v>
      </c>
      <c r="C26" s="20">
        <f>DEC!C19</f>
        <v>0</v>
      </c>
      <c r="D26" s="20">
        <f>DEC!D19</f>
        <v>385</v>
      </c>
      <c r="E26" s="20">
        <f>DEC!E19</f>
        <v>1050</v>
      </c>
      <c r="F26" s="20">
        <f>DEC!F19</f>
        <v>29</v>
      </c>
      <c r="G26" s="20">
        <f>DEC!G19</f>
        <v>9025</v>
      </c>
      <c r="H26" s="20">
        <f t="shared" si="2"/>
        <v>10868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JAN!B19</f>
        <v>0</v>
      </c>
      <c r="C27" s="20">
        <f>JAN!C19</f>
        <v>0</v>
      </c>
      <c r="D27" s="20">
        <f>JAN!D19</f>
        <v>0</v>
      </c>
      <c r="E27" s="20">
        <f>JAN!E19</f>
        <v>0</v>
      </c>
      <c r="F27" s="20">
        <f>JAN!F19</f>
        <v>0</v>
      </c>
      <c r="G27" s="20">
        <f>JAN!G19</f>
        <v>0</v>
      </c>
      <c r="H27" s="20">
        <f t="shared" si="2"/>
        <v>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FEB!B19</f>
        <v>0</v>
      </c>
      <c r="C28" s="20">
        <f>FEB!C19</f>
        <v>0</v>
      </c>
      <c r="D28" s="20">
        <f>FEB!D19</f>
        <v>0</v>
      </c>
      <c r="E28" s="20">
        <f>FEB!E19</f>
        <v>0</v>
      </c>
      <c r="F28" s="20">
        <f>FEB!F19</f>
        <v>0</v>
      </c>
      <c r="G28" s="20">
        <f>FEB!G19</f>
        <v>0</v>
      </c>
      <c r="H28" s="20">
        <f t="shared" si="2"/>
        <v>0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MAR!B19</f>
        <v>0</v>
      </c>
      <c r="C29" s="20">
        <f>MAR!C19</f>
        <v>0</v>
      </c>
      <c r="D29" s="20">
        <f>MAR!D19</f>
        <v>0</v>
      </c>
      <c r="E29" s="20">
        <f>MAR!E19</f>
        <v>0</v>
      </c>
      <c r="F29" s="20">
        <f>MAR!F19</f>
        <v>0</v>
      </c>
      <c r="G29" s="20">
        <f>MAR!G19</f>
        <v>0</v>
      </c>
      <c r="H29" s="20">
        <f t="shared" si="2"/>
        <v>0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APR!B19</f>
        <v>0</v>
      </c>
      <c r="C30" s="20">
        <f>APR!C19</f>
        <v>0</v>
      </c>
      <c r="D30" s="20">
        <f>APR!D19</f>
        <v>0</v>
      </c>
      <c r="E30" s="20">
        <f>APR!E19</f>
        <v>0</v>
      </c>
      <c r="F30" s="20">
        <f>APR!F19</f>
        <v>0</v>
      </c>
      <c r="G30" s="20">
        <f>APR!G19</f>
        <v>0</v>
      </c>
      <c r="H30" s="20">
        <f t="shared" si="2"/>
        <v>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MAY!B19</f>
        <v>0</v>
      </c>
      <c r="C31" s="20">
        <f>MAY!C19</f>
        <v>0</v>
      </c>
      <c r="D31" s="20">
        <f>MAY!D19</f>
        <v>0</v>
      </c>
      <c r="E31" s="20">
        <f>MAY!E19</f>
        <v>0</v>
      </c>
      <c r="F31" s="20">
        <f>MAY!F19</f>
        <v>0</v>
      </c>
      <c r="G31" s="20">
        <f>MAY!G19</f>
        <v>0</v>
      </c>
      <c r="H31" s="20">
        <f t="shared" si="2"/>
        <v>0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JUN!B19</f>
        <v>0</v>
      </c>
      <c r="C32" s="20">
        <f>JUN!C19</f>
        <v>0</v>
      </c>
      <c r="D32" s="20">
        <f>JUN!D19</f>
        <v>0</v>
      </c>
      <c r="E32" s="20">
        <f>JUN!E19</f>
        <v>0</v>
      </c>
      <c r="F32" s="20">
        <f>JUN!F19</f>
        <v>0</v>
      </c>
      <c r="G32" s="20">
        <f>JUN!G19</f>
        <v>0</v>
      </c>
      <c r="H32" s="20">
        <f t="shared" si="2"/>
        <v>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385.8333333333333</v>
      </c>
      <c r="C33" s="20">
        <f t="shared" si="3"/>
        <v>1.5</v>
      </c>
      <c r="D33" s="20">
        <f t="shared" si="3"/>
        <v>356.5</v>
      </c>
      <c r="E33" s="20">
        <f t="shared" si="3"/>
        <v>1050.8333333333333</v>
      </c>
      <c r="F33" s="20">
        <f t="shared" si="3"/>
        <v>28.333333333333332</v>
      </c>
      <c r="G33" s="20">
        <f t="shared" si="3"/>
        <v>9067.333333333334</v>
      </c>
      <c r="H33" s="20">
        <f t="shared" si="3"/>
        <v>10889.833333333334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JUL!B30</f>
        <v>281035</v>
      </c>
      <c r="C37" s="20">
        <f>JUL!C30</f>
        <v>330</v>
      </c>
      <c r="D37" s="20">
        <f>JUL!D30</f>
        <v>96992</v>
      </c>
      <c r="E37" s="20">
        <f>JUL!E30</f>
        <v>238689</v>
      </c>
      <c r="F37" s="20">
        <f>JUL!F30</f>
        <v>9256</v>
      </c>
      <c r="G37" s="20">
        <f>JUL!G30</f>
        <v>4074430</v>
      </c>
      <c r="H37" s="20">
        <f aca="true" t="shared" si="4" ref="H37:H48">SUM(B37:G37)</f>
        <v>4700732</v>
      </c>
    </row>
    <row r="38" spans="1:8" ht="12.75">
      <c r="A38" s="24" t="s">
        <v>49</v>
      </c>
      <c r="B38" s="20">
        <f>AUG!B30</f>
        <v>288355</v>
      </c>
      <c r="C38" s="20">
        <f>AUG!C30</f>
        <v>2174</v>
      </c>
      <c r="D38" s="20">
        <f>AUG!D30</f>
        <v>101432</v>
      </c>
      <c r="E38" s="20">
        <f>AUG!E30</f>
        <v>237843</v>
      </c>
      <c r="F38" s="20">
        <f>AUG!F30</f>
        <v>8279</v>
      </c>
      <c r="G38" s="20">
        <f>AUG!G30</f>
        <v>4049446</v>
      </c>
      <c r="H38" s="20">
        <f t="shared" si="4"/>
        <v>4687529</v>
      </c>
    </row>
    <row r="39" spans="1:17" ht="12.75">
      <c r="A39" s="24" t="s">
        <v>50</v>
      </c>
      <c r="B39" s="20">
        <f>SEP!B30</f>
        <v>282710</v>
      </c>
      <c r="C39" s="20">
        <f>SEP!C30</f>
        <v>1721</v>
      </c>
      <c r="D39" s="20">
        <f>SEP!D30</f>
        <v>104132</v>
      </c>
      <c r="E39" s="20">
        <f>SEP!E30</f>
        <v>235666</v>
      </c>
      <c r="F39" s="20">
        <f>SEP!F30</f>
        <v>8321</v>
      </c>
      <c r="G39" s="20">
        <f>SEP!G30</f>
        <v>4087652</v>
      </c>
      <c r="H39" s="20">
        <f t="shared" si="4"/>
        <v>4720202</v>
      </c>
      <c r="Q39" s="19"/>
    </row>
    <row r="40" spans="1:17" ht="12.75">
      <c r="A40" s="24" t="s">
        <v>51</v>
      </c>
      <c r="B40" s="20">
        <f>OCT!B30</f>
        <v>278632</v>
      </c>
      <c r="C40" s="20">
        <f>OCT!C30</f>
        <v>474</v>
      </c>
      <c r="D40" s="20">
        <f>OCT!D30</f>
        <v>112882</v>
      </c>
      <c r="E40" s="20">
        <f>OCT!E30</f>
        <v>241372</v>
      </c>
      <c r="F40" s="20">
        <f>OCT!F30</f>
        <v>9624</v>
      </c>
      <c r="G40" s="20">
        <f>OCT!G30</f>
        <v>41180000</v>
      </c>
      <c r="H40" s="20">
        <f t="shared" si="4"/>
        <v>41822984</v>
      </c>
      <c r="Q40" s="19"/>
    </row>
    <row r="41" spans="1:17" ht="12.75">
      <c r="A41" s="24" t="s">
        <v>52</v>
      </c>
      <c r="B41" s="20">
        <f>NOV!B30</f>
        <v>267364</v>
      </c>
      <c r="C41" s="20">
        <f>NOV!C30</f>
        <v>0</v>
      </c>
      <c r="D41" s="20">
        <f>NOV!D30</f>
        <v>113912</v>
      </c>
      <c r="E41" s="20">
        <f>NOV!E30</f>
        <v>237705</v>
      </c>
      <c r="F41" s="20">
        <f>NOV!F30</f>
        <v>8936</v>
      </c>
      <c r="G41" s="20">
        <f>NOV!G30</f>
        <v>4095618</v>
      </c>
      <c r="H41" s="20">
        <f t="shared" si="4"/>
        <v>4723535</v>
      </c>
      <c r="Q41" s="19"/>
    </row>
    <row r="42" spans="1:17" ht="12.75">
      <c r="A42" s="24" t="s">
        <v>53</v>
      </c>
      <c r="B42" s="20">
        <f>DEC!B30</f>
        <v>270497</v>
      </c>
      <c r="C42" s="20">
        <f>DEC!C30</f>
        <v>0</v>
      </c>
      <c r="D42" s="20">
        <f>DEC!D30</f>
        <v>116034</v>
      </c>
      <c r="E42" s="20">
        <f>DEC!E30</f>
        <v>242788</v>
      </c>
      <c r="F42" s="20">
        <f>DEC!F30</f>
        <v>8936</v>
      </c>
      <c r="G42" s="20">
        <f>DEC!G30</f>
        <v>4077910</v>
      </c>
      <c r="H42" s="20">
        <f t="shared" si="4"/>
        <v>4716165</v>
      </c>
      <c r="Q42" s="19"/>
    </row>
    <row r="43" spans="1:17" ht="12.75">
      <c r="A43" s="24" t="s">
        <v>54</v>
      </c>
      <c r="B43" s="20">
        <f>JAN!B30</f>
        <v>0</v>
      </c>
      <c r="C43" s="20">
        <f>JAN!C30</f>
        <v>0</v>
      </c>
      <c r="D43" s="20">
        <f>JAN!D30</f>
        <v>0</v>
      </c>
      <c r="E43" s="20">
        <f>JAN!E30</f>
        <v>0</v>
      </c>
      <c r="F43" s="20">
        <f>JAN!F30</f>
        <v>0</v>
      </c>
      <c r="G43" s="20">
        <f>JAN!G30</f>
        <v>0</v>
      </c>
      <c r="H43" s="20">
        <f t="shared" si="4"/>
        <v>0</v>
      </c>
      <c r="Q43" s="19"/>
    </row>
    <row r="44" spans="1:17" ht="12.75">
      <c r="A44" s="24" t="s">
        <v>55</v>
      </c>
      <c r="B44" s="20">
        <f>FEB!B30</f>
        <v>0</v>
      </c>
      <c r="C44" s="20">
        <f>FEB!C30</f>
        <v>0</v>
      </c>
      <c r="D44" s="20">
        <f>FEB!D30</f>
        <v>0</v>
      </c>
      <c r="E44" s="20">
        <f>FEB!E30</f>
        <v>0</v>
      </c>
      <c r="F44" s="20">
        <f>FEB!F30</f>
        <v>0</v>
      </c>
      <c r="G44" s="20">
        <f>FEB!G30</f>
        <v>0</v>
      </c>
      <c r="H44" s="20">
        <f t="shared" si="4"/>
        <v>0</v>
      </c>
      <c r="Q44" s="19"/>
    </row>
    <row r="45" spans="1:17" ht="12.75">
      <c r="A45" s="24" t="s">
        <v>56</v>
      </c>
      <c r="B45" s="20">
        <f>MAR!B30</f>
        <v>0</v>
      </c>
      <c r="C45" s="20">
        <f>MAR!C30</f>
        <v>0</v>
      </c>
      <c r="D45" s="20">
        <f>MAR!D30</f>
        <v>0</v>
      </c>
      <c r="E45" s="20">
        <f>MAR!E30</f>
        <v>0</v>
      </c>
      <c r="F45" s="20">
        <f>MAR!F30</f>
        <v>0</v>
      </c>
      <c r="G45" s="20">
        <f>MAR!G30</f>
        <v>0</v>
      </c>
      <c r="H45" s="20">
        <f t="shared" si="4"/>
        <v>0</v>
      </c>
      <c r="Q45" s="19"/>
    </row>
    <row r="46" spans="1:17" ht="12.75">
      <c r="A46" s="24" t="s">
        <v>57</v>
      </c>
      <c r="B46" s="20">
        <f>APR!B30</f>
        <v>0</v>
      </c>
      <c r="C46" s="20">
        <f>APR!C30</f>
        <v>0</v>
      </c>
      <c r="D46" s="20">
        <f>APR!D30</f>
        <v>0</v>
      </c>
      <c r="E46" s="20">
        <f>APR!E30</f>
        <v>0</v>
      </c>
      <c r="F46" s="20">
        <f>APR!F30</f>
        <v>0</v>
      </c>
      <c r="G46" s="20">
        <f>APR!G30</f>
        <v>0</v>
      </c>
      <c r="H46" s="20">
        <f t="shared" si="4"/>
        <v>0</v>
      </c>
      <c r="Q46" s="19"/>
    </row>
    <row r="47" spans="1:17" ht="12.75">
      <c r="A47" s="24" t="s">
        <v>58</v>
      </c>
      <c r="B47" s="20">
        <f>MAY!B30</f>
        <v>0</v>
      </c>
      <c r="C47" s="20">
        <f>MAY!C30</f>
        <v>0</v>
      </c>
      <c r="D47" s="20">
        <f>MAY!D30</f>
        <v>0</v>
      </c>
      <c r="E47" s="20">
        <f>MAY!E30</f>
        <v>0</v>
      </c>
      <c r="F47" s="20">
        <f>MAY!F30</f>
        <v>0</v>
      </c>
      <c r="G47" s="20">
        <f>MAY!G30</f>
        <v>0</v>
      </c>
      <c r="H47" s="20">
        <f t="shared" si="4"/>
        <v>0</v>
      </c>
      <c r="Q47" s="19"/>
    </row>
    <row r="48" spans="1:17" ht="12.75">
      <c r="A48" s="24" t="s">
        <v>59</v>
      </c>
      <c r="B48" s="20">
        <f>JUN!B30</f>
        <v>0</v>
      </c>
      <c r="C48" s="20">
        <f>JUN!C30</f>
        <v>0</v>
      </c>
      <c r="D48" s="20">
        <f>JUN!D30</f>
        <v>0</v>
      </c>
      <c r="E48" s="20">
        <f>JUN!E30</f>
        <v>0</v>
      </c>
      <c r="F48" s="20">
        <f>JUN!F30</f>
        <v>0</v>
      </c>
      <c r="G48" s="20">
        <f>JUN!G30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278098.8333333333</v>
      </c>
      <c r="C49" s="20">
        <f t="shared" si="5"/>
        <v>1174.75</v>
      </c>
      <c r="D49" s="20">
        <f t="shared" si="5"/>
        <v>107564</v>
      </c>
      <c r="E49" s="20">
        <f t="shared" si="5"/>
        <v>239010.5</v>
      </c>
      <c r="F49" s="20">
        <f t="shared" si="5"/>
        <v>8892</v>
      </c>
      <c r="G49" s="20">
        <f t="shared" si="5"/>
        <v>10260842.666666666</v>
      </c>
      <c r="H49" s="20">
        <f t="shared" si="5"/>
        <v>10895191.166666666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JUL!H42</f>
        <v>10867</v>
      </c>
      <c r="D58" s="28">
        <f>JUL!H43</f>
        <v>20801</v>
      </c>
      <c r="E58" s="30">
        <f>JUL!H44</f>
        <v>1.9141437379221495</v>
      </c>
      <c r="G58" s="28">
        <f>JUL!H47</f>
        <v>9068</v>
      </c>
      <c r="H58" s="28">
        <f>JUL!H48</f>
        <v>18129</v>
      </c>
      <c r="I58" s="30">
        <f>JUL!H49</f>
        <v>1.9992280546978385</v>
      </c>
      <c r="K58" s="28">
        <f>JUL!H52</f>
        <v>1799</v>
      </c>
      <c r="L58" s="28">
        <f>JUL!H53</f>
        <v>2672</v>
      </c>
      <c r="M58" s="30">
        <f>JUL!H54</f>
        <v>1.4852695942190106</v>
      </c>
    </row>
    <row r="59" spans="1:13" ht="12.75">
      <c r="A59" s="24" t="s">
        <v>49</v>
      </c>
      <c r="C59" s="28">
        <f>AUG!H42</f>
        <v>10850</v>
      </c>
      <c r="D59" s="28">
        <f>AUG!H43</f>
        <v>20767</v>
      </c>
      <c r="E59" s="30">
        <f>AUG!H44</f>
        <v>1.9140092165898617</v>
      </c>
      <c r="G59" s="28">
        <f>AUG!H47</f>
        <v>9037</v>
      </c>
      <c r="H59" s="28">
        <f>AUG!H48</f>
        <v>18038</v>
      </c>
      <c r="I59" s="30">
        <f>AUG!H49</f>
        <v>1.9960163771162998</v>
      </c>
      <c r="K59" s="28">
        <f>AUG!H52</f>
        <v>1813</v>
      </c>
      <c r="L59" s="28">
        <f>AUG!H53</f>
        <v>2729</v>
      </c>
      <c r="M59" s="30">
        <f>AUG!H54</f>
        <v>1.5052399338113625</v>
      </c>
    </row>
    <row r="60" spans="1:13" ht="12.75">
      <c r="A60" s="24" t="s">
        <v>50</v>
      </c>
      <c r="C60" s="28">
        <f>SEP!H42</f>
        <v>10947</v>
      </c>
      <c r="D60" s="28">
        <f>SEP!H43</f>
        <v>20918</v>
      </c>
      <c r="E60" s="30">
        <f>SEP!H44</f>
        <v>1.910843153375354</v>
      </c>
      <c r="G60" s="28">
        <f>SEP!H47</f>
        <v>9127</v>
      </c>
      <c r="H60" s="28">
        <f>SEP!H48</f>
        <v>18223</v>
      </c>
      <c r="I60" s="30">
        <f>SEP!H49</f>
        <v>1.9966034841678537</v>
      </c>
      <c r="K60" s="28">
        <f>SEP!H52</f>
        <v>1820</v>
      </c>
      <c r="L60" s="28">
        <f>SEP!H53</f>
        <v>2695</v>
      </c>
      <c r="M60" s="30">
        <f>SEP!H54</f>
        <v>1.4807692307692308</v>
      </c>
    </row>
    <row r="61" spans="1:13" ht="12.75">
      <c r="A61" s="24" t="s">
        <v>51</v>
      </c>
      <c r="C61" s="28">
        <f>OCT!H42</f>
        <v>10922</v>
      </c>
      <c r="D61" s="28">
        <f>OCT!H43</f>
        <v>20990</v>
      </c>
      <c r="E61" s="30">
        <f>OCT!H44</f>
        <v>1.9218091924555942</v>
      </c>
      <c r="G61" s="28">
        <f>OCT!H47</f>
        <v>9079</v>
      </c>
      <c r="H61" s="28">
        <f>OCT!H48</f>
        <v>18288</v>
      </c>
      <c r="I61" s="30">
        <f>OCT!H49</f>
        <v>2.0143187575724197</v>
      </c>
      <c r="K61" s="28">
        <f>OCT!H52</f>
        <v>1843</v>
      </c>
      <c r="L61" s="28">
        <f>OCT!H53</f>
        <v>2702</v>
      </c>
      <c r="M61" s="30">
        <f>OCT!H54</f>
        <v>1.466087900162778</v>
      </c>
    </row>
    <row r="62" spans="1:13" ht="12.75">
      <c r="A62" s="24" t="s">
        <v>52</v>
      </c>
      <c r="C62" s="28">
        <f>NOV!H42</f>
        <v>10885</v>
      </c>
      <c r="D62" s="28">
        <f>NOV!H43</f>
        <v>20841</v>
      </c>
      <c r="E62" s="30">
        <f>NOV!H44</f>
        <v>1.9146531924666972</v>
      </c>
      <c r="G62" s="28">
        <f>NOV!H47</f>
        <v>9068</v>
      </c>
      <c r="H62" s="28">
        <f>NOV!H48</f>
        <v>18204</v>
      </c>
      <c r="I62" s="30">
        <f>NOV!H49</f>
        <v>2.007498897220997</v>
      </c>
      <c r="K62" s="28">
        <f>NOV!H52</f>
        <v>1817</v>
      </c>
      <c r="L62" s="28">
        <f>NOV!H53</f>
        <v>2637</v>
      </c>
      <c r="M62" s="30">
        <f>NOV!H54</f>
        <v>1.4512933406714363</v>
      </c>
    </row>
    <row r="63" spans="1:17" ht="12.75">
      <c r="A63" s="24" t="s">
        <v>53</v>
      </c>
      <c r="C63" s="28">
        <f>DEC!H42</f>
        <v>10868</v>
      </c>
      <c r="D63" s="28">
        <f>DEC!H43</f>
        <v>20791</v>
      </c>
      <c r="E63" s="30">
        <f>DEC!H44</f>
        <v>1.9130474788369525</v>
      </c>
      <c r="G63" s="28">
        <f>DEC!H47</f>
        <v>9025</v>
      </c>
      <c r="H63" s="28">
        <f>DEC!H48</f>
        <v>18115</v>
      </c>
      <c r="I63" s="30">
        <f>DEC!H49</f>
        <v>2.007202216066482</v>
      </c>
      <c r="K63" s="28">
        <f>DEC!H52</f>
        <v>1843</v>
      </c>
      <c r="L63" s="28">
        <f>DEC!H53</f>
        <v>2676</v>
      </c>
      <c r="M63" s="30">
        <f>DEC!H54</f>
        <v>1.4519804666304938</v>
      </c>
      <c r="Q63" s="19"/>
    </row>
    <row r="64" spans="1:17" ht="12.75">
      <c r="A64" s="24" t="s">
        <v>54</v>
      </c>
      <c r="C64" s="28">
        <f>JAN!H42</f>
        <v>0</v>
      </c>
      <c r="D64" s="28">
        <f>JAN!H43</f>
        <v>0</v>
      </c>
      <c r="E64" s="30" t="e">
        <f>JAN!H44</f>
        <v>#DIV/0!</v>
      </c>
      <c r="G64" s="28">
        <f>JAN!H47</f>
        <v>0</v>
      </c>
      <c r="H64" s="28">
        <f>JAN!H48</f>
        <v>0</v>
      </c>
      <c r="I64" s="30" t="e">
        <f>JAN!H49</f>
        <v>#DIV/0!</v>
      </c>
      <c r="K64" s="28">
        <f>JAN!H52</f>
        <v>0</v>
      </c>
      <c r="L64" s="28">
        <f>JAN!H53</f>
        <v>0</v>
      </c>
      <c r="M64" s="30" t="e">
        <f>JAN!H54</f>
        <v>#DIV/0!</v>
      </c>
      <c r="Q64" s="19"/>
    </row>
    <row r="65" spans="1:17" ht="12.75">
      <c r="A65" s="24" t="s">
        <v>55</v>
      </c>
      <c r="C65" s="28">
        <f>FEB!H42</f>
        <v>0</v>
      </c>
      <c r="D65" s="28">
        <f>FEB!H43</f>
        <v>0</v>
      </c>
      <c r="E65" s="30" t="e">
        <f>FEB!H44</f>
        <v>#DIV/0!</v>
      </c>
      <c r="G65" s="28">
        <f>FEB!H47</f>
        <v>0</v>
      </c>
      <c r="H65" s="28">
        <f>FEB!H48</f>
        <v>0</v>
      </c>
      <c r="I65" s="30" t="e">
        <f>FEB!H49</f>
        <v>#DIV/0!</v>
      </c>
      <c r="K65" s="28">
        <f>FEB!H52</f>
        <v>0</v>
      </c>
      <c r="L65" s="28">
        <f>FEB!H53</f>
        <v>0</v>
      </c>
      <c r="M65" s="30" t="e">
        <f>FEB!H54</f>
        <v>#DIV/0!</v>
      </c>
      <c r="Q65" s="19"/>
    </row>
    <row r="66" spans="1:17" ht="12.75">
      <c r="A66" s="24" t="s">
        <v>56</v>
      </c>
      <c r="C66" s="28">
        <f>MAR!H42</f>
        <v>0</v>
      </c>
      <c r="D66" s="28">
        <f>MAR!H43</f>
        <v>0</v>
      </c>
      <c r="E66" s="30" t="e">
        <f>MAR!H44</f>
        <v>#DIV/0!</v>
      </c>
      <c r="G66" s="28">
        <f>MAR!H47</f>
        <v>0</v>
      </c>
      <c r="H66" s="28">
        <f>MAR!H48</f>
        <v>0</v>
      </c>
      <c r="I66" s="30" t="e">
        <f>MAR!H49</f>
        <v>#DIV/0!</v>
      </c>
      <c r="K66" s="28">
        <f>MAR!H52</f>
        <v>0</v>
      </c>
      <c r="L66" s="28">
        <f>MAR!H53</f>
        <v>0</v>
      </c>
      <c r="M66" s="30" t="e">
        <f>MAR!H54</f>
        <v>#DIV/0!</v>
      </c>
      <c r="Q66" s="19"/>
    </row>
    <row r="67" spans="1:17" ht="12.75">
      <c r="A67" s="24" t="s">
        <v>57</v>
      </c>
      <c r="C67" s="28">
        <f>APR!H42</f>
        <v>0</v>
      </c>
      <c r="D67" s="28">
        <f>APR!H43</f>
        <v>0</v>
      </c>
      <c r="E67" s="30" t="e">
        <f>APR!H44</f>
        <v>#DIV/0!</v>
      </c>
      <c r="G67" s="28">
        <f>APR!H47</f>
        <v>0</v>
      </c>
      <c r="H67" s="28">
        <f>APR!H48</f>
        <v>0</v>
      </c>
      <c r="I67" s="30" t="e">
        <f>APR!H49</f>
        <v>#DIV/0!</v>
      </c>
      <c r="K67" s="28">
        <f>APR!H52</f>
        <v>0</v>
      </c>
      <c r="L67" s="28">
        <f>APR!H53</f>
        <v>0</v>
      </c>
      <c r="M67" s="30" t="e">
        <f>APR!H54</f>
        <v>#DIV/0!</v>
      </c>
      <c r="Q67" s="19"/>
    </row>
    <row r="68" spans="1:17" ht="12.75">
      <c r="A68" s="24" t="s">
        <v>58</v>
      </c>
      <c r="C68" s="28">
        <f>MAY!H42</f>
        <v>0</v>
      </c>
      <c r="D68" s="28">
        <f>MAY!H43</f>
        <v>0</v>
      </c>
      <c r="E68" s="30" t="e">
        <f>MAY!H44</f>
        <v>#DIV/0!</v>
      </c>
      <c r="G68" s="28">
        <f>MAY!H47</f>
        <v>0</v>
      </c>
      <c r="H68" s="28">
        <f>MAY!H48</f>
        <v>0</v>
      </c>
      <c r="I68" s="30" t="e">
        <f>MAY!H49</f>
        <v>#DIV/0!</v>
      </c>
      <c r="K68" s="28">
        <f>MAY!H52</f>
        <v>0</v>
      </c>
      <c r="L68" s="28">
        <f>MAY!H53</f>
        <v>0</v>
      </c>
      <c r="M68" s="30" t="e">
        <f>MAY!H54</f>
        <v>#DIV/0!</v>
      </c>
      <c r="Q68" s="19"/>
    </row>
    <row r="69" spans="1:17" ht="12.75">
      <c r="A69" s="24" t="s">
        <v>59</v>
      </c>
      <c r="C69" s="28">
        <f>JUN!H42</f>
        <v>0</v>
      </c>
      <c r="D69" s="28">
        <f>JUN!H43</f>
        <v>0</v>
      </c>
      <c r="E69" s="30" t="e">
        <f>JUN!H44</f>
        <v>#DIV/0!</v>
      </c>
      <c r="G69" s="28">
        <f>JUN!H47</f>
        <v>0</v>
      </c>
      <c r="H69" s="28">
        <f>JUN!H48</f>
        <v>0</v>
      </c>
      <c r="I69" s="30" t="e">
        <f>JUN!H49</f>
        <v>#DIV/0!</v>
      </c>
      <c r="K69" s="28">
        <f>JUN!H52</f>
        <v>0</v>
      </c>
      <c r="L69" s="28">
        <f>JUN!H53</f>
        <v>0</v>
      </c>
      <c r="M69" s="30" t="e">
        <f>JUN!H54</f>
        <v>#DIV/0!</v>
      </c>
      <c r="Q69" s="19"/>
    </row>
    <row r="70" spans="1:17" ht="12.75">
      <c r="A70" s="29" t="s">
        <v>47</v>
      </c>
      <c r="C70" s="20">
        <f>SUM(C58:C69)/COUNTIF(C58:C69,"&lt;&gt;0")</f>
        <v>10889.833333333334</v>
      </c>
      <c r="D70" s="20">
        <f>SUM(D58:D69)/COUNTIF(D58:D69,"&lt;&gt;0")</f>
        <v>20851.333333333332</v>
      </c>
      <c r="E70" s="30">
        <f>D70/C70</f>
        <v>1.91475229189305</v>
      </c>
      <c r="G70" s="20">
        <f>SUM(G58:G69)/COUNTIF(G58:G69,"&lt;&gt;0")</f>
        <v>9067.333333333334</v>
      </c>
      <c r="H70" s="20">
        <f>SUM(H58:H69)/COUNTIF(H58:H69,"&lt;&gt;0")</f>
        <v>18166.166666666668</v>
      </c>
      <c r="I70" s="30">
        <f>H70/G70</f>
        <v>2.003474009264025</v>
      </c>
      <c r="K70" s="20">
        <f>SUM(K58:K69)/COUNTIF(K58:K69,"&lt;&gt;0")</f>
        <v>1822.5</v>
      </c>
      <c r="L70" s="20">
        <f>SUM(L58:L69)/COUNTIF(L58:L69,"&lt;&gt;0")</f>
        <v>2685.1666666666665</v>
      </c>
      <c r="M70" s="30">
        <f>L70/K70</f>
        <v>1.4733424782807498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JUL!H61</f>
        <v>1799</v>
      </c>
      <c r="C81" s="28">
        <f>JUL!H62</f>
        <v>2672</v>
      </c>
      <c r="D81" s="30">
        <f>JUL!H63</f>
        <v>1.4852695942190106</v>
      </c>
      <c r="F81" s="28">
        <f>JUL!H66</f>
        <v>1089</v>
      </c>
      <c r="G81" s="28">
        <f>JUL!H67</f>
        <v>1132</v>
      </c>
      <c r="H81" s="30">
        <f>JUL!H68</f>
        <v>1.039485766758494</v>
      </c>
      <c r="J81" s="28">
        <f>JUL!H71</f>
        <v>388</v>
      </c>
      <c r="K81" s="28">
        <f>JUL!H72</f>
        <v>1210</v>
      </c>
      <c r="L81" s="30">
        <f>JUL!H73</f>
        <v>3.118556701030928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AUG!H61</f>
        <v>1813</v>
      </c>
      <c r="C82" s="28">
        <f>AUG!H62</f>
        <v>2729</v>
      </c>
      <c r="D82" s="30">
        <f>AUG!H63</f>
        <v>1.5052399338113625</v>
      </c>
      <c r="F82" s="28">
        <f>AUG!H66</f>
        <v>1078</v>
      </c>
      <c r="G82" s="28">
        <f>AUG!H67</f>
        <v>1122</v>
      </c>
      <c r="H82" s="30">
        <f>AUG!H68</f>
        <v>1.0408163265306123</v>
      </c>
      <c r="J82" s="28">
        <f>AUG!H71</f>
        <v>397</v>
      </c>
      <c r="K82" s="28">
        <f>AUG!H72</f>
        <v>1255</v>
      </c>
      <c r="L82" s="30">
        <f>AUG!H73</f>
        <v>3.1612090680100757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SEP!H61</f>
        <v>1820</v>
      </c>
      <c r="C83" s="28">
        <f>SEP!H62</f>
        <v>2695</v>
      </c>
      <c r="D83" s="30">
        <f>SEP!H63</f>
        <v>1.4807692307692308</v>
      </c>
      <c r="F83" s="28">
        <f>SEP!H66</f>
        <v>1076</v>
      </c>
      <c r="G83" s="28">
        <f>SEP!H67</f>
        <v>1114</v>
      </c>
      <c r="H83" s="30">
        <f>SEP!H68</f>
        <v>1.0353159851301115</v>
      </c>
      <c r="J83" s="28">
        <f>SEP!H71</f>
        <v>395</v>
      </c>
      <c r="K83" s="28">
        <f>SEP!H72</f>
        <v>1221</v>
      </c>
      <c r="L83" s="30">
        <f>SEP!H73</f>
        <v>3.091139240506329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OCT!H61</f>
        <v>1843</v>
      </c>
      <c r="C84" s="28">
        <f>OCT!H62</f>
        <v>2702</v>
      </c>
      <c r="D84" s="30">
        <f>OCT!H63</f>
        <v>1.466087900162778</v>
      </c>
      <c r="F84" s="28">
        <f>OCT!H66</f>
        <v>1085</v>
      </c>
      <c r="G84" s="28">
        <f>OCT!H67</f>
        <v>1125</v>
      </c>
      <c r="H84" s="30">
        <f>OCT!H68</f>
        <v>1.0368663594470047</v>
      </c>
      <c r="J84" s="28">
        <f>OCT!H71</f>
        <v>385</v>
      </c>
      <c r="K84" s="28">
        <f>OCT!H67</f>
        <v>1125</v>
      </c>
      <c r="L84" s="30">
        <f>OCT!H73</f>
        <v>3.109090909090909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NOV!H61</f>
        <v>1817</v>
      </c>
      <c r="C85" s="28">
        <f>NOV!H62</f>
        <v>2637</v>
      </c>
      <c r="D85" s="30">
        <f>NOV!H63</f>
        <v>1.4512933406714363</v>
      </c>
      <c r="F85" s="28">
        <f>NOV!H66</f>
        <v>1068</v>
      </c>
      <c r="G85" s="28">
        <f>NOV!H67</f>
        <v>1110</v>
      </c>
      <c r="H85" s="30">
        <f>NOV!H63</f>
        <v>1.4512933406714363</v>
      </c>
      <c r="J85" s="28">
        <f>NOV!H71</f>
        <v>371</v>
      </c>
      <c r="K85" s="28">
        <f>NOV!H72</f>
        <v>1143</v>
      </c>
      <c r="L85" s="30">
        <f>NOV!H73</f>
        <v>3.0808625336927222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DEC!H61</f>
        <v>1843</v>
      </c>
      <c r="C86" s="28">
        <f>DEC!H62</f>
        <v>2676</v>
      </c>
      <c r="D86" s="30">
        <f>DEC!H63</f>
        <v>1.4519804666304938</v>
      </c>
      <c r="F86" s="28">
        <f>DEC!H66</f>
        <v>1079</v>
      </c>
      <c r="G86" s="28">
        <f>DEC!H67</f>
        <v>1126</v>
      </c>
      <c r="H86" s="30">
        <f>DEC!H63</f>
        <v>1.4519804666304938</v>
      </c>
      <c r="J86" s="28">
        <f>DEC!H71</f>
        <v>379</v>
      </c>
      <c r="K86" s="28">
        <f>DEC!H72</f>
        <v>1159</v>
      </c>
      <c r="L86" s="30">
        <f>DEC!H73</f>
        <v>3.058047493403694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JAN!H61</f>
        <v>0</v>
      </c>
      <c r="C87" s="28">
        <f>JAN!H62</f>
        <v>0</v>
      </c>
      <c r="D87" s="30" t="e">
        <f>JAN!H63</f>
        <v>#DIV/0!</v>
      </c>
      <c r="F87" s="28">
        <f>JAN!H66</f>
        <v>0</v>
      </c>
      <c r="G87" s="28">
        <f>JAN!H67</f>
        <v>0</v>
      </c>
      <c r="H87" s="30" t="e">
        <f>JAN!H68</f>
        <v>#DIV/0!</v>
      </c>
      <c r="J87" s="28">
        <f>JAN!H71</f>
        <v>0</v>
      </c>
      <c r="K87" s="28">
        <f>JAN!H72</f>
        <v>0</v>
      </c>
      <c r="L87" s="30" t="e">
        <f>JAN!H73</f>
        <v>#DIV/0!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FEB!H61</f>
        <v>0</v>
      </c>
      <c r="C88" s="28">
        <f>FEB!H62</f>
        <v>0</v>
      </c>
      <c r="D88" s="30" t="e">
        <f>FEB!H63</f>
        <v>#DIV/0!</v>
      </c>
      <c r="F88" s="28">
        <f>FEB!H66</f>
        <v>0</v>
      </c>
      <c r="G88" s="28">
        <f>FEB!H67</f>
        <v>0</v>
      </c>
      <c r="H88" s="30" t="e">
        <f>FEB!H68</f>
        <v>#DIV/0!</v>
      </c>
      <c r="J88" s="28">
        <f>FEB!H71</f>
        <v>0</v>
      </c>
      <c r="K88" s="28">
        <f>FEB!H72</f>
        <v>0</v>
      </c>
      <c r="L88" s="30" t="e">
        <f>FEB!H73</f>
        <v>#DIV/0!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MAR!H61</f>
        <v>0</v>
      </c>
      <c r="C89" s="28">
        <f>MAR!H62</f>
        <v>0</v>
      </c>
      <c r="D89" s="30" t="e">
        <f>MAR!H63</f>
        <v>#DIV/0!</v>
      </c>
      <c r="F89" s="28">
        <f>MAR!H66</f>
        <v>0</v>
      </c>
      <c r="G89" s="28">
        <f>MAR!H67</f>
        <v>0</v>
      </c>
      <c r="H89" s="30" t="e">
        <f>MAR!H68</f>
        <v>#DIV/0!</v>
      </c>
      <c r="J89" s="28">
        <f>MAR!H71</f>
        <v>0</v>
      </c>
      <c r="K89" s="28">
        <f>MAR!H72</f>
        <v>0</v>
      </c>
      <c r="L89" s="30" t="e">
        <f>MAR!H73</f>
        <v>#DIV/0!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APR!H61</f>
        <v>0</v>
      </c>
      <c r="C90" s="28">
        <f>APR!H62</f>
        <v>0</v>
      </c>
      <c r="D90" s="30" t="e">
        <f>APR!H63</f>
        <v>#DIV/0!</v>
      </c>
      <c r="F90" s="28">
        <f>APR!H66</f>
        <v>0</v>
      </c>
      <c r="G90" s="28">
        <f>APR!H67</f>
        <v>0</v>
      </c>
      <c r="H90" s="30" t="e">
        <f>APR!H68</f>
        <v>#DIV/0!</v>
      </c>
      <c r="J90" s="28">
        <f>APR!H71</f>
        <v>0</v>
      </c>
      <c r="K90" s="28">
        <f>APR!H72</f>
        <v>0</v>
      </c>
      <c r="L90" s="30" t="e">
        <f>APR!H73</f>
        <v>#DIV/0!</v>
      </c>
    </row>
    <row r="91" spans="1:12" ht="12.75">
      <c r="A91" s="24" t="s">
        <v>58</v>
      </c>
      <c r="B91" s="28">
        <f>MAY!H61</f>
        <v>0</v>
      </c>
      <c r="C91" s="28">
        <f>MAY!H62</f>
        <v>0</v>
      </c>
      <c r="D91" s="30" t="e">
        <f>MAY!H63</f>
        <v>#DIV/0!</v>
      </c>
      <c r="F91" s="28">
        <f>MAY!H66</f>
        <v>0</v>
      </c>
      <c r="G91" s="28">
        <f>MAY!H67</f>
        <v>0</v>
      </c>
      <c r="H91" s="30" t="e">
        <f>MAY!H68</f>
        <v>#DIV/0!</v>
      </c>
      <c r="J91" s="28">
        <f>MAY!H71</f>
        <v>0</v>
      </c>
      <c r="K91" s="28">
        <f>MAY!H72</f>
        <v>0</v>
      </c>
      <c r="L91" s="30" t="e">
        <f>MAY!H73</f>
        <v>#DIV/0!</v>
      </c>
    </row>
    <row r="92" spans="1:12" ht="12.75">
      <c r="A92" s="24" t="s">
        <v>59</v>
      </c>
      <c r="B92" s="28">
        <f>JUN!H61</f>
        <v>0</v>
      </c>
      <c r="C92" s="28">
        <f>JUN!H62</f>
        <v>0</v>
      </c>
      <c r="D92" s="30" t="e">
        <f>JUN!H63</f>
        <v>#DIV/0!</v>
      </c>
      <c r="F92" s="28">
        <f>JUN!H66</f>
        <v>0</v>
      </c>
      <c r="G92" s="28">
        <f>JUN!H67</f>
        <v>0</v>
      </c>
      <c r="H92" s="30" t="e">
        <f>JUN!H68</f>
        <v>#DIV/0!</v>
      </c>
      <c r="J92" s="28">
        <f>JUN!H71</f>
        <v>0</v>
      </c>
      <c r="K92" s="28">
        <f>JUN!H72</f>
        <v>0</v>
      </c>
      <c r="L92" s="30" t="e">
        <f>JUN!H73</f>
        <v>#DIV/0!</v>
      </c>
    </row>
    <row r="93" spans="1:12" ht="12.75">
      <c r="A93" s="29" t="s">
        <v>47</v>
      </c>
      <c r="B93" s="20">
        <f>SUM(B81:B92)/COUNTIF(B81:B92,"&lt;&gt;0")</f>
        <v>1822.5</v>
      </c>
      <c r="C93" s="20">
        <f>SUM(C81:C92)/COUNTIF(C81:C92,"&lt;&gt;0")</f>
        <v>2685.1666666666665</v>
      </c>
      <c r="D93" s="30">
        <f>C93/B93</f>
        <v>1.4733424782807498</v>
      </c>
      <c r="F93" s="20">
        <f>SUM(F81:F92)/COUNTIF(F81:F92,"&lt;&gt;0")</f>
        <v>1079.1666666666667</v>
      </c>
      <c r="G93" s="20">
        <f>SUM(G81:G92)/COUNTIF(G81:G92,"&lt;&gt;0")</f>
        <v>1121.5</v>
      </c>
      <c r="H93" s="30">
        <f>G93/F93</f>
        <v>1.0392277992277992</v>
      </c>
      <c r="J93" s="20">
        <f>SUM(J81:J92)/COUNTIF(J81:J92,"&lt;&gt;0")</f>
        <v>385.8333333333333</v>
      </c>
      <c r="K93" s="20">
        <f>SUM(K81:K92)/COUNTIF(K81:K92,"&lt;&gt;0")</f>
        <v>1185.5</v>
      </c>
      <c r="L93" s="30">
        <f>K93/J93</f>
        <v>3.0725701943844492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JUL!H76</f>
        <v>1</v>
      </c>
      <c r="C100" s="28">
        <f>JUL!H77</f>
        <v>1</v>
      </c>
      <c r="D100" s="30">
        <f>JUL!H78</f>
        <v>1</v>
      </c>
      <c r="F100" s="28">
        <f>JUL!H81</f>
        <v>321</v>
      </c>
      <c r="G100" s="28">
        <f>JUL!H82</f>
        <v>329</v>
      </c>
      <c r="H100" s="30">
        <f>JUL!H83</f>
        <v>1.0249221183800623</v>
      </c>
      <c r="J100" s="33"/>
      <c r="K100" s="33"/>
      <c r="L100" s="34"/>
      <c r="Q100" s="19"/>
    </row>
    <row r="101" spans="1:17" ht="12.75">
      <c r="A101" s="24" t="s">
        <v>49</v>
      </c>
      <c r="B101" s="28">
        <f>AUG!H76</f>
        <v>2</v>
      </c>
      <c r="C101" s="28">
        <f>AUG!H77</f>
        <v>8</v>
      </c>
      <c r="D101" s="30">
        <f>AUG!H78</f>
        <v>4</v>
      </c>
      <c r="F101" s="28">
        <f>AUG!H81</f>
        <v>336</v>
      </c>
      <c r="G101" s="28">
        <f>AUG!H82</f>
        <v>344</v>
      </c>
      <c r="H101" s="30">
        <f>AUG!H83</f>
        <v>1.0238095238095237</v>
      </c>
      <c r="J101" s="33"/>
      <c r="K101" s="33"/>
      <c r="L101" s="34"/>
      <c r="Q101" s="19"/>
    </row>
    <row r="102" spans="1:17" ht="12.75">
      <c r="A102" s="24" t="s">
        <v>50</v>
      </c>
      <c r="B102" s="28">
        <f>SEP!H76</f>
        <v>2</v>
      </c>
      <c r="C102" s="28">
        <f>SEP!H77</f>
        <v>7</v>
      </c>
      <c r="D102" s="30">
        <f>SEP!H78</f>
        <v>3.5</v>
      </c>
      <c r="F102" s="28">
        <f>SEP!H81</f>
        <v>347</v>
      </c>
      <c r="G102" s="28">
        <f>SEP!H82</f>
        <v>353</v>
      </c>
      <c r="H102" s="30">
        <f>SEP!H83</f>
        <v>1.0172910662824208</v>
      </c>
      <c r="J102" s="33"/>
      <c r="K102" s="33"/>
      <c r="L102" s="34"/>
      <c r="Q102" s="19"/>
    </row>
    <row r="103" spans="1:17" ht="12.75">
      <c r="A103" s="24" t="s">
        <v>51</v>
      </c>
      <c r="B103" s="28">
        <f>OCT!H76</f>
        <v>1</v>
      </c>
      <c r="C103" s="28">
        <f>OCT!H77</f>
        <v>2</v>
      </c>
      <c r="D103" s="30">
        <f>OCT!H78</f>
        <v>2</v>
      </c>
      <c r="F103" s="28">
        <f>OCT!H81</f>
        <v>372</v>
      </c>
      <c r="G103" s="28">
        <f>OCT!H82</f>
        <v>378</v>
      </c>
      <c r="H103" s="30">
        <f>OCT!H83</f>
        <v>1.0161290322580645</v>
      </c>
      <c r="J103" s="33"/>
      <c r="K103" s="33"/>
      <c r="L103" s="34"/>
      <c r="Q103" s="19"/>
    </row>
    <row r="104" spans="1:17" ht="12.75">
      <c r="A104" s="24" t="s">
        <v>52</v>
      </c>
      <c r="B104" s="28">
        <f>NOV!H76</f>
        <v>0</v>
      </c>
      <c r="C104" s="28">
        <f>NOV!H77</f>
        <v>0</v>
      </c>
      <c r="D104" s="30" t="e">
        <f>NOV!H78</f>
        <v>#DIV/0!</v>
      </c>
      <c r="F104" s="28">
        <f>NOV!H81</f>
        <v>378</v>
      </c>
      <c r="G104" s="28">
        <f>NOV!H82</f>
        <v>384</v>
      </c>
      <c r="H104" s="30">
        <f>NOV!H83</f>
        <v>1.0158730158730158</v>
      </c>
      <c r="J104" s="33"/>
      <c r="K104" s="33"/>
      <c r="L104" s="34"/>
      <c r="Q104" s="19"/>
    </row>
    <row r="105" spans="1:17" ht="12.75">
      <c r="A105" s="24" t="s">
        <v>53</v>
      </c>
      <c r="B105" s="28">
        <f>DEC!H76</f>
        <v>0</v>
      </c>
      <c r="C105" s="28">
        <f>DEC!H77</f>
        <v>0</v>
      </c>
      <c r="D105" s="30" t="e">
        <f>DEC!H78</f>
        <v>#DIV/0!</v>
      </c>
      <c r="F105" s="28">
        <f>DEC!H81</f>
        <v>385</v>
      </c>
      <c r="G105" s="28">
        <f>DEC!H82</f>
        <v>391</v>
      </c>
      <c r="H105" s="30">
        <f>DEC!H83</f>
        <v>1.0155844155844156</v>
      </c>
      <c r="J105" s="33"/>
      <c r="K105" s="33"/>
      <c r="L105" s="34"/>
      <c r="Q105" s="19"/>
    </row>
    <row r="106" spans="1:17" ht="12.75">
      <c r="A106" s="24" t="s">
        <v>54</v>
      </c>
      <c r="B106" s="28">
        <f>JAN!H76</f>
        <v>0</v>
      </c>
      <c r="C106" s="28">
        <f>JAN!H77</f>
        <v>0</v>
      </c>
      <c r="D106" s="30" t="e">
        <f>JAN!H78</f>
        <v>#DIV/0!</v>
      </c>
      <c r="F106" s="28">
        <f>JAN!H81</f>
        <v>0</v>
      </c>
      <c r="G106" s="28">
        <f>JAN!H82</f>
        <v>0</v>
      </c>
      <c r="H106" s="30" t="e">
        <f>JAN!H83</f>
        <v>#DIV/0!</v>
      </c>
      <c r="J106" s="33"/>
      <c r="K106" s="33"/>
      <c r="L106" s="34"/>
      <c r="Q106" s="19"/>
    </row>
    <row r="107" spans="1:17" ht="12.75">
      <c r="A107" s="24" t="s">
        <v>55</v>
      </c>
      <c r="B107" s="28">
        <f>FEB!H76</f>
        <v>0</v>
      </c>
      <c r="C107" s="28">
        <f>FEB!H77</f>
        <v>0</v>
      </c>
      <c r="D107" s="30" t="e">
        <f>FEB!H78</f>
        <v>#DIV/0!</v>
      </c>
      <c r="F107" s="28">
        <f>FEB!H81</f>
        <v>0</v>
      </c>
      <c r="G107" s="28">
        <f>FEB!H82</f>
        <v>0</v>
      </c>
      <c r="H107" s="30" t="e">
        <f>FEB!H83</f>
        <v>#DIV/0!</v>
      </c>
      <c r="J107" s="33"/>
      <c r="K107" s="33"/>
      <c r="L107" s="34"/>
      <c r="Q107" s="19"/>
    </row>
    <row r="108" spans="1:17" ht="12.75">
      <c r="A108" s="24" t="s">
        <v>56</v>
      </c>
      <c r="B108" s="28">
        <f>MAR!H76</f>
        <v>0</v>
      </c>
      <c r="C108" s="28">
        <f>MAR!H77</f>
        <v>0</v>
      </c>
      <c r="D108" s="30" t="e">
        <f>MAR!H78</f>
        <v>#DIV/0!</v>
      </c>
      <c r="F108" s="28">
        <f>MAR!H81</f>
        <v>0</v>
      </c>
      <c r="G108" s="28">
        <f>MAR!H82</f>
        <v>0</v>
      </c>
      <c r="H108" s="30" t="e">
        <f>MAR!H83</f>
        <v>#DIV/0!</v>
      </c>
      <c r="J108" s="33"/>
      <c r="K108" s="33"/>
      <c r="L108" s="34"/>
      <c r="Q108" s="19"/>
    </row>
    <row r="109" spans="1:17" ht="12.75">
      <c r="A109" s="24" t="s">
        <v>57</v>
      </c>
      <c r="B109" s="28">
        <f>APR!H76</f>
        <v>0</v>
      </c>
      <c r="C109" s="28">
        <f>APR!H77</f>
        <v>0</v>
      </c>
      <c r="D109" s="30" t="e">
        <f>APR!H78</f>
        <v>#DIV/0!</v>
      </c>
      <c r="F109" s="28">
        <f>APR!H81</f>
        <v>0</v>
      </c>
      <c r="G109" s="28">
        <f>APR!H82</f>
        <v>0</v>
      </c>
      <c r="H109" s="30" t="e">
        <f>APR!H83</f>
        <v>#DIV/0!</v>
      </c>
      <c r="J109" s="33"/>
      <c r="K109" s="33"/>
      <c r="L109" s="34"/>
      <c r="Q109" s="19"/>
    </row>
    <row r="110" spans="1:17" ht="12.75">
      <c r="A110" s="24" t="s">
        <v>58</v>
      </c>
      <c r="B110" s="28">
        <f>MAY!H76</f>
        <v>0</v>
      </c>
      <c r="C110" s="28">
        <f>MAY!H77</f>
        <v>0</v>
      </c>
      <c r="D110" s="30" t="e">
        <f>MAY!H78</f>
        <v>#DIV/0!</v>
      </c>
      <c r="F110" s="28">
        <f>MAY!H81</f>
        <v>0</v>
      </c>
      <c r="G110" s="28">
        <f>MAY!H82</f>
        <v>0</v>
      </c>
      <c r="H110" s="30" t="e">
        <f>MAY!H83</f>
        <v>#DIV/0!</v>
      </c>
      <c r="J110" s="33"/>
      <c r="K110" s="33"/>
      <c r="L110" s="34"/>
      <c r="Q110" s="19"/>
    </row>
    <row r="111" spans="1:17" ht="12.75">
      <c r="A111" s="24" t="s">
        <v>59</v>
      </c>
      <c r="B111" s="28">
        <f>JUN!H76</f>
        <v>0</v>
      </c>
      <c r="C111" s="28">
        <f>JUN!H77</f>
        <v>0</v>
      </c>
      <c r="D111" s="30" t="e">
        <f>JUN!H78</f>
        <v>#DIV/0!</v>
      </c>
      <c r="F111" s="28">
        <f>JUN!H81</f>
        <v>0</v>
      </c>
      <c r="G111" s="28">
        <f>JUN!H82</f>
        <v>0</v>
      </c>
      <c r="H111" s="30" t="e">
        <f>JUN!H83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1.5</v>
      </c>
      <c r="C112" s="20">
        <f>SUM(C100:C111)/COUNTIF(C100:C111,"&lt;&gt;0")</f>
        <v>4.5</v>
      </c>
      <c r="D112" s="30">
        <f>C112/B112</f>
        <v>3</v>
      </c>
      <c r="F112" s="20">
        <f>SUM(F100:F111)/COUNTIF(F100:F111,"&lt;&gt;0")</f>
        <v>356.5</v>
      </c>
      <c r="G112" s="20">
        <f>SUM(G100:G111)/COUNTIF(G100:G111,"&lt;&gt;0")</f>
        <v>363.1666666666667</v>
      </c>
      <c r="H112" s="30">
        <f>G112/F112</f>
        <v>1.0187003272557271</v>
      </c>
      <c r="J112" s="20"/>
      <c r="K112" s="20"/>
      <c r="L112" s="34"/>
      <c r="Q112" s="19"/>
    </row>
    <row r="113" spans="10:17" ht="12.75">
      <c r="J113" s="42"/>
      <c r="K113" s="42"/>
      <c r="L113" s="42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JUL!C115</f>
        <v>4074430</v>
      </c>
      <c r="C122" s="28">
        <f>JUL!E115</f>
        <v>9068</v>
      </c>
      <c r="D122" s="30">
        <f>JUL!F115</f>
        <v>449.31958535509483</v>
      </c>
      <c r="E122" s="28">
        <f>JUL!G115</f>
        <v>18129</v>
      </c>
      <c r="F122" s="30">
        <f>JUL!H115</f>
        <v>224.7465386949087</v>
      </c>
      <c r="H122" s="28">
        <f>JUL!C116</f>
        <v>626302</v>
      </c>
      <c r="I122" s="28">
        <f>JUL!E116</f>
        <v>1799</v>
      </c>
      <c r="J122" s="30">
        <f>JUL!F116</f>
        <v>348.1389660922735</v>
      </c>
      <c r="K122" s="28">
        <f>JUL!G116</f>
        <v>2672</v>
      </c>
      <c r="L122" s="30">
        <f>JUL!H116</f>
        <v>234.3944610778443</v>
      </c>
    </row>
    <row r="123" spans="1:12" ht="12.75">
      <c r="A123" s="24" t="s">
        <v>49</v>
      </c>
      <c r="B123" s="28">
        <f>AUG!C115</f>
        <v>4049446</v>
      </c>
      <c r="C123" s="28">
        <f>AUG!E115</f>
        <v>9037</v>
      </c>
      <c r="D123" s="30">
        <f>AUG!F115</f>
        <v>448.0962708863561</v>
      </c>
      <c r="E123" s="28">
        <f>AUG!G115</f>
        <v>18038</v>
      </c>
      <c r="F123" s="30">
        <f>AUG!H115</f>
        <v>224.49528772591196</v>
      </c>
      <c r="H123" s="28">
        <f>AUG!C116</f>
        <v>638083</v>
      </c>
      <c r="I123" s="28">
        <f>AUG!E116</f>
        <v>1813</v>
      </c>
      <c r="J123" s="30">
        <f>AUG!F116</f>
        <v>351.94870380584666</v>
      </c>
      <c r="K123" s="28">
        <f>AUG!G116</f>
        <v>2729</v>
      </c>
      <c r="L123" s="30">
        <f>AUG!H116</f>
        <v>233.815683400513</v>
      </c>
    </row>
    <row r="124" spans="1:12" ht="12.75">
      <c r="A124" s="24" t="s">
        <v>50</v>
      </c>
      <c r="B124" s="28">
        <f>SEP!C115</f>
        <v>0</v>
      </c>
      <c r="C124" s="28">
        <f>SEP!E115</f>
        <v>0</v>
      </c>
      <c r="D124" s="30">
        <f>SEP!F115</f>
        <v>0</v>
      </c>
      <c r="E124" s="28">
        <f>SEP!G115</f>
        <v>0</v>
      </c>
      <c r="F124" s="30">
        <f>SEP!H115</f>
        <v>0</v>
      </c>
      <c r="H124" s="28">
        <f>SEP!C116</f>
        <v>0</v>
      </c>
      <c r="I124" s="28">
        <f>SEP!E116</f>
        <v>0</v>
      </c>
      <c r="J124" s="30">
        <f>SEP!F116</f>
        <v>0</v>
      </c>
      <c r="K124" s="28">
        <f>SEP!G116</f>
        <v>0</v>
      </c>
      <c r="L124" s="30">
        <f>SEP!H116</f>
        <v>0</v>
      </c>
    </row>
    <row r="125" spans="1:12" ht="12.75">
      <c r="A125" s="24" t="s">
        <v>51</v>
      </c>
      <c r="B125" s="28">
        <f>OCT!C115</f>
        <v>41180000</v>
      </c>
      <c r="C125" s="28">
        <f>OCT!E115</f>
        <v>9079</v>
      </c>
      <c r="D125" s="30">
        <f>OCT!F115</f>
        <v>4535.741821786541</v>
      </c>
      <c r="E125" s="28">
        <f>OCT!G115</f>
        <v>18288</v>
      </c>
      <c r="F125" s="30">
        <f>OCT!H115</f>
        <v>2251.7497812773404</v>
      </c>
      <c r="H125" s="28">
        <f>OCT!C116</f>
        <v>642984</v>
      </c>
      <c r="I125" s="28">
        <f>OCT!E116</f>
        <v>1843</v>
      </c>
      <c r="J125" s="30">
        <f>OCT!F116</f>
        <v>348.8790016277808</v>
      </c>
      <c r="K125" s="28">
        <f>OCT!G116</f>
        <v>2702</v>
      </c>
      <c r="L125" s="30">
        <f>OCT!H116</f>
        <v>237.96595114729828</v>
      </c>
    </row>
    <row r="126" spans="1:12" ht="12.75">
      <c r="A126" s="24" t="s">
        <v>52</v>
      </c>
      <c r="B126" s="28">
        <f>NOV!C115</f>
        <v>4095618</v>
      </c>
      <c r="C126" s="28">
        <f>NOV!E115</f>
        <v>9068</v>
      </c>
      <c r="D126" s="30">
        <f>NOV!F115</f>
        <v>451.65615350683726</v>
      </c>
      <c r="E126" s="28">
        <f>NOV!G115</f>
        <v>18204</v>
      </c>
      <c r="F126" s="30">
        <f>NOV!H115</f>
        <v>224.98450889914304</v>
      </c>
      <c r="H126" s="28">
        <f>NOV!C116</f>
        <v>627917</v>
      </c>
      <c r="I126" s="28">
        <f>NOV!E116</f>
        <v>1817</v>
      </c>
      <c r="J126" s="30">
        <f>NOV!F116</f>
        <v>345.5789763346175</v>
      </c>
      <c r="K126" s="28">
        <f>NOV!G116</f>
        <v>2637</v>
      </c>
      <c r="L126" s="30">
        <f>NOV!H116</f>
        <v>238.11793704967766</v>
      </c>
    </row>
    <row r="127" spans="1:12" ht="12.75">
      <c r="A127" s="24" t="s">
        <v>53</v>
      </c>
      <c r="B127" s="28">
        <f>DEC!C115</f>
        <v>4077910</v>
      </c>
      <c r="C127" s="28">
        <f>DEC!E115</f>
        <v>9025</v>
      </c>
      <c r="D127" s="30">
        <f>DEC!F115</f>
        <v>451.8459833795014</v>
      </c>
      <c r="E127" s="28">
        <f>DEC!G115</f>
        <v>18115</v>
      </c>
      <c r="F127" s="30">
        <f>DEC!H115</f>
        <v>225.11233784156775</v>
      </c>
      <c r="H127" s="28">
        <f>DEC!C116</f>
        <v>638255</v>
      </c>
      <c r="I127" s="28">
        <f>DEC!E116</f>
        <v>1843</v>
      </c>
      <c r="J127" s="30">
        <f>DEC!F116</f>
        <v>346.3130765056972</v>
      </c>
      <c r="K127" s="28">
        <f>DEC!G116</f>
        <v>2676</v>
      </c>
      <c r="L127" s="30">
        <f>DEC!H116</f>
        <v>238.5108370702541</v>
      </c>
    </row>
    <row r="128" spans="1:12" ht="12.75">
      <c r="A128" s="24" t="s">
        <v>54</v>
      </c>
      <c r="B128" s="28">
        <f>JAN!C115</f>
        <v>0</v>
      </c>
      <c r="C128" s="28">
        <f>JAN!E115</f>
        <v>0</v>
      </c>
      <c r="D128" s="30" t="e">
        <f>JAN!F115</f>
        <v>#DIV/0!</v>
      </c>
      <c r="E128" s="28">
        <f>JAN!G115</f>
        <v>0</v>
      </c>
      <c r="F128" s="30" t="e">
        <f>JAN!H115</f>
        <v>#DIV/0!</v>
      </c>
      <c r="H128" s="28">
        <f>JAN!C116</f>
        <v>0</v>
      </c>
      <c r="I128" s="28">
        <f>JAN!E116</f>
        <v>0</v>
      </c>
      <c r="J128" s="30" t="e">
        <f>JAN!F116</f>
        <v>#DIV/0!</v>
      </c>
      <c r="K128" s="28">
        <f>JAN!G116</f>
        <v>0</v>
      </c>
      <c r="L128" s="30" t="e">
        <f>JAN!H116</f>
        <v>#DIV/0!</v>
      </c>
    </row>
    <row r="129" spans="1:12" ht="12.75">
      <c r="A129" s="24" t="s">
        <v>55</v>
      </c>
      <c r="B129" s="28">
        <f>FEB!C115</f>
        <v>0</v>
      </c>
      <c r="C129" s="28">
        <f>FEB!E115</f>
        <v>0</v>
      </c>
      <c r="D129" s="30" t="e">
        <f>FEB!F115</f>
        <v>#DIV/0!</v>
      </c>
      <c r="E129" s="28">
        <f>FEB!G115</f>
        <v>0</v>
      </c>
      <c r="F129" s="30" t="e">
        <f>FEB!H115</f>
        <v>#DIV/0!</v>
      </c>
      <c r="H129" s="28">
        <f>FEB!C116</f>
        <v>0</v>
      </c>
      <c r="I129" s="28">
        <f>FEB!E116</f>
        <v>0</v>
      </c>
      <c r="J129" s="30" t="e">
        <f>FEB!F116</f>
        <v>#DIV/0!</v>
      </c>
      <c r="K129" s="28">
        <f>FEB!G116</f>
        <v>0</v>
      </c>
      <c r="L129" s="30" t="e">
        <f>FEB!H116</f>
        <v>#DIV/0!</v>
      </c>
    </row>
    <row r="130" spans="1:17" ht="12.75">
      <c r="A130" s="24" t="s">
        <v>56</v>
      </c>
      <c r="B130" s="28">
        <f>MAR!C115</f>
        <v>0</v>
      </c>
      <c r="C130" s="28">
        <f>MAR!E115</f>
        <v>0</v>
      </c>
      <c r="D130" s="30" t="e">
        <f>MAR!F115</f>
        <v>#DIV/0!</v>
      </c>
      <c r="E130" s="28">
        <f>MAR!G115</f>
        <v>0</v>
      </c>
      <c r="F130" s="30" t="e">
        <f>MAR!H115</f>
        <v>#DIV/0!</v>
      </c>
      <c r="H130" s="28">
        <f>MAR!C116</f>
        <v>0</v>
      </c>
      <c r="I130" s="28">
        <f>MAR!E116</f>
        <v>0</v>
      </c>
      <c r="J130" s="30" t="e">
        <f>MAR!F116</f>
        <v>#DIV/0!</v>
      </c>
      <c r="K130" s="28">
        <f>MAR!G116</f>
        <v>0</v>
      </c>
      <c r="L130" s="30" t="e">
        <f>MAR!H116</f>
        <v>#DIV/0!</v>
      </c>
      <c r="Q130" s="19"/>
    </row>
    <row r="131" spans="1:17" ht="12.75">
      <c r="A131" s="24" t="s">
        <v>57</v>
      </c>
      <c r="B131" s="28">
        <f>APR!C115</f>
        <v>0</v>
      </c>
      <c r="C131" s="28">
        <f>APR!E115</f>
        <v>0</v>
      </c>
      <c r="D131" s="30" t="e">
        <f>APR!F115</f>
        <v>#DIV/0!</v>
      </c>
      <c r="E131" s="28">
        <f>APR!G115</f>
        <v>0</v>
      </c>
      <c r="F131" s="30" t="e">
        <f>APR!H115</f>
        <v>#DIV/0!</v>
      </c>
      <c r="H131" s="28">
        <f>APR!C116</f>
        <v>0</v>
      </c>
      <c r="I131" s="28">
        <f>APR!E116</f>
        <v>0</v>
      </c>
      <c r="J131" s="30" t="e">
        <f>APR!F116</f>
        <v>#DIV/0!</v>
      </c>
      <c r="K131" s="28">
        <f>APR!G116</f>
        <v>0</v>
      </c>
      <c r="L131" s="30" t="e">
        <f>APR!H116</f>
        <v>#DIV/0!</v>
      </c>
      <c r="Q131" s="19"/>
    </row>
    <row r="132" spans="1:17" ht="12.75">
      <c r="A132" s="24" t="s">
        <v>58</v>
      </c>
      <c r="B132" s="28">
        <f>MAY!C115</f>
        <v>0</v>
      </c>
      <c r="C132" s="28">
        <f>MAY!E115</f>
        <v>0</v>
      </c>
      <c r="D132" s="30" t="e">
        <f>MAY!F115</f>
        <v>#DIV/0!</v>
      </c>
      <c r="E132" s="28">
        <f>MAY!G115</f>
        <v>0</v>
      </c>
      <c r="F132" s="30" t="e">
        <f>MAY!H115</f>
        <v>#DIV/0!</v>
      </c>
      <c r="H132" s="28">
        <f>MAY!C116</f>
        <v>0</v>
      </c>
      <c r="I132" s="28">
        <f>MAY!E116</f>
        <v>0</v>
      </c>
      <c r="J132" s="30" t="e">
        <f>MAY!F116</f>
        <v>#DIV/0!</v>
      </c>
      <c r="K132" s="28">
        <f>MAY!G116</f>
        <v>0</v>
      </c>
      <c r="L132" s="30" t="e">
        <f>MAY!H116</f>
        <v>#DIV/0!</v>
      </c>
      <c r="Q132" s="19"/>
    </row>
    <row r="133" spans="1:17" ht="12.75">
      <c r="A133" s="24" t="s">
        <v>59</v>
      </c>
      <c r="B133" s="28">
        <f>JUN!C115</f>
        <v>0</v>
      </c>
      <c r="C133" s="28">
        <f>JUN!E115</f>
        <v>0</v>
      </c>
      <c r="D133" s="30" t="e">
        <f>JUN!F115</f>
        <v>#DIV/0!</v>
      </c>
      <c r="E133" s="28">
        <f>JUN!G115</f>
        <v>0</v>
      </c>
      <c r="F133" s="30" t="e">
        <f>JUN!H115</f>
        <v>#DIV/0!</v>
      </c>
      <c r="H133" s="28">
        <f>JUN!C116</f>
        <v>0</v>
      </c>
      <c r="I133" s="28">
        <f>JUN!E116</f>
        <v>0</v>
      </c>
      <c r="J133" s="30" t="e">
        <f>JUN!F116</f>
        <v>#DIV/0!</v>
      </c>
      <c r="K133" s="28">
        <f>JUN!G116</f>
        <v>0</v>
      </c>
      <c r="L133" s="30" t="e">
        <f>JUN!H116</f>
        <v>#DIV/0!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11495480.8</v>
      </c>
      <c r="C134" s="20">
        <f>SUM(C122:C133)/COUNTIF(C122:C133,"&lt;&gt;0")</f>
        <v>9055.4</v>
      </c>
      <c r="D134" s="30">
        <f>B134/C134</f>
        <v>1269.461404244981</v>
      </c>
      <c r="E134" s="28">
        <f>SUM(E122:E133)/COUNTIF(E122:E133,"&lt;&gt;0")</f>
        <v>18154.8</v>
      </c>
      <c r="F134" s="30">
        <f>B134/E134</f>
        <v>633.192367858638</v>
      </c>
      <c r="H134" s="20">
        <f>SUM(H122:H133)/COUNTIF(H122:H133,"&lt;&gt;0")</f>
        <v>634708.2</v>
      </c>
      <c r="I134" s="20">
        <f>SUM(I122:I133)/COUNTIF(I122:I133,"&lt;&gt;0")</f>
        <v>1823</v>
      </c>
      <c r="J134" s="30">
        <f>H134/I134</f>
        <v>348.1668678003291</v>
      </c>
      <c r="K134" s="28">
        <f>SUM(K122:K133)/COUNTIF(K122:K133,"&lt;&gt;0")</f>
        <v>2683.2</v>
      </c>
      <c r="L134" s="30">
        <f>H134/K134</f>
        <v>236.54897137745974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JUL!I130</f>
        <v>626302</v>
      </c>
      <c r="D142" s="28">
        <f>JUL!I131</f>
        <v>247945</v>
      </c>
      <c r="E142" s="28">
        <f>JUL!I132</f>
        <v>281035</v>
      </c>
      <c r="F142" s="28">
        <f>JUL!I133</f>
        <v>330</v>
      </c>
      <c r="G142" s="28">
        <f>JUL!I134</f>
        <v>96992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AUG!I130</f>
        <v>638083</v>
      </c>
      <c r="D143" s="28">
        <f>AUG!I131</f>
        <v>246122</v>
      </c>
      <c r="E143" s="28">
        <f>AUG!I132</f>
        <v>288355</v>
      </c>
      <c r="F143" s="28">
        <f>AUG!I133</f>
        <v>2174</v>
      </c>
      <c r="G143" s="28">
        <f>AUG!I134</f>
        <v>101432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SEP!I130</f>
        <v>0</v>
      </c>
      <c r="D144" s="28">
        <f>SEP!I131</f>
        <v>0</v>
      </c>
      <c r="E144" s="28">
        <f>SEP!I132</f>
        <v>0</v>
      </c>
      <c r="F144" s="28">
        <f>SEP!I133</f>
        <v>0</v>
      </c>
      <c r="G144" s="28">
        <f>SEP!I134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OCT!I130</f>
        <v>642984</v>
      </c>
      <c r="D145" s="28">
        <f>OCT!I131</f>
        <v>250996</v>
      </c>
      <c r="E145" s="28">
        <f>OCT!I132</f>
        <v>278632</v>
      </c>
      <c r="F145" s="28">
        <f>OCT!I133</f>
        <v>474</v>
      </c>
      <c r="G145" s="28">
        <f>OCT!I134</f>
        <v>112882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NOV!I130</f>
        <v>627917</v>
      </c>
      <c r="D146" s="28">
        <f>NOV!I131</f>
        <v>246641</v>
      </c>
      <c r="E146" s="28">
        <f>NOV!I132</f>
        <v>267364</v>
      </c>
      <c r="F146" s="28">
        <f>NOV!I133</f>
        <v>0</v>
      </c>
      <c r="G146" s="28">
        <f>NOV!I134</f>
        <v>113912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DEC!I130</f>
        <v>638255</v>
      </c>
      <c r="D147" s="28">
        <f>DEC!I131</f>
        <v>251724</v>
      </c>
      <c r="E147" s="28">
        <f>DEC!I132</f>
        <v>270497</v>
      </c>
      <c r="F147" s="28">
        <f>DEC!I133</f>
        <v>0</v>
      </c>
      <c r="G147" s="28">
        <f>DEC!I134</f>
        <v>116034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JAN!I130</f>
        <v>0</v>
      </c>
      <c r="D148" s="28">
        <f>JAN!I131</f>
        <v>0</v>
      </c>
      <c r="E148" s="28">
        <f>JAN!I132</f>
        <v>0</v>
      </c>
      <c r="F148" s="28">
        <f>JAN!I133</f>
        <v>0</v>
      </c>
      <c r="G148" s="28">
        <f>JAN!I134</f>
        <v>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FEB!I130</f>
        <v>0</v>
      </c>
      <c r="D149" s="28">
        <f>FEB!I131</f>
        <v>0</v>
      </c>
      <c r="E149" s="28">
        <f>FEB!I132</f>
        <v>0</v>
      </c>
      <c r="F149" s="28">
        <f>FEB!I133</f>
        <v>0</v>
      </c>
      <c r="G149" s="28">
        <f>FEB!I134</f>
        <v>0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MAR!I130</f>
        <v>0</v>
      </c>
      <c r="D150" s="28">
        <f>MAR!I131</f>
        <v>0</v>
      </c>
      <c r="E150" s="28">
        <f>MAR!I132</f>
        <v>0</v>
      </c>
      <c r="F150" s="28">
        <f>MAR!I133</f>
        <v>0</v>
      </c>
      <c r="G150" s="28">
        <f>MAR!I134</f>
        <v>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APR!I130</f>
        <v>0</v>
      </c>
      <c r="D151" s="28">
        <f>APR!I131</f>
        <v>0</v>
      </c>
      <c r="E151" s="28">
        <f>APR!I132</f>
        <v>0</v>
      </c>
      <c r="F151" s="28">
        <f>APR!I133</f>
        <v>0</v>
      </c>
      <c r="G151" s="28">
        <f>APR!GI134</f>
        <v>0</v>
      </c>
      <c r="H151" s="28"/>
    </row>
    <row r="152" spans="1:8" ht="12.75">
      <c r="A152" s="24" t="s">
        <v>58</v>
      </c>
      <c r="C152" s="28">
        <f>MAY!I130</f>
        <v>0</v>
      </c>
      <c r="D152" s="28">
        <f>MAY!I131</f>
        <v>0</v>
      </c>
      <c r="E152" s="28">
        <f>MAY!I132</f>
        <v>0</v>
      </c>
      <c r="F152" s="28">
        <f>MAY!I133</f>
        <v>0</v>
      </c>
      <c r="G152" s="28">
        <f>MAY!I134</f>
        <v>0</v>
      </c>
      <c r="H152" s="28"/>
    </row>
    <row r="153" spans="1:8" ht="12.75">
      <c r="A153" s="24" t="s">
        <v>59</v>
      </c>
      <c r="C153" s="28">
        <f>JUN!I130</f>
        <v>0</v>
      </c>
      <c r="D153" s="28">
        <f>JUN!I131</f>
        <v>0</v>
      </c>
      <c r="E153" s="28">
        <f>JUN!I132</f>
        <v>0</v>
      </c>
      <c r="F153" s="28">
        <f>JUN!I133</f>
        <v>0</v>
      </c>
      <c r="G153" s="28">
        <f>JUN!I134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634708.2</v>
      </c>
      <c r="D154" s="33">
        <f>SUM(D142:D153)/COUNTIF(D142:D153,"&lt;&gt;0")</f>
        <v>248685.6</v>
      </c>
      <c r="E154" s="33">
        <f>SUM(E142:E153)/COUNTIF(E142:E153,"&lt;&gt;0")</f>
        <v>277176.6</v>
      </c>
      <c r="F154" s="33">
        <f>SUM(F142:F153)/COUNTIF(F142:F153,"&lt;&gt;0")</f>
        <v>992.6666666666666</v>
      </c>
      <c r="G154" s="33">
        <f>SUM(G142:G153)/COUNTIF(G142:G153,"&lt;&gt;0")</f>
        <v>108250.4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JUL!B9</f>
        <v>397</v>
      </c>
      <c r="C5" s="20">
        <f>JUL!C9</f>
        <v>6</v>
      </c>
      <c r="D5" s="20">
        <f>JUL!D9</f>
        <v>35</v>
      </c>
      <c r="E5" s="20">
        <f>JUL!E9</f>
        <v>123</v>
      </c>
      <c r="F5" s="20">
        <f>JUL!F9</f>
        <v>3</v>
      </c>
      <c r="G5" s="20">
        <f>JUL!G9</f>
        <v>1986</v>
      </c>
      <c r="H5" s="20">
        <f aca="true" t="shared" si="0" ref="H5:H16">SUM(B5:G5)</f>
        <v>2550</v>
      </c>
    </row>
    <row r="6" spans="1:8" ht="12.75">
      <c r="A6" s="24" t="s">
        <v>49</v>
      </c>
      <c r="B6" s="20">
        <f>AUG!B9</f>
        <v>401</v>
      </c>
      <c r="C6" s="20">
        <f>AUG!C9</f>
        <v>8</v>
      </c>
      <c r="D6" s="20">
        <f>AUG!D9</f>
        <v>33</v>
      </c>
      <c r="E6" s="20">
        <f>AUG!E9</f>
        <v>124</v>
      </c>
      <c r="F6" s="20">
        <f>AUG!F9</f>
        <v>3</v>
      </c>
      <c r="G6" s="20">
        <f>AUG!G9</f>
        <v>1982</v>
      </c>
      <c r="H6" s="20">
        <f t="shared" si="0"/>
        <v>2551</v>
      </c>
    </row>
    <row r="7" spans="1:8" ht="12.75">
      <c r="A7" s="24" t="s">
        <v>50</v>
      </c>
      <c r="B7" s="20">
        <f>SEP!B9</f>
        <v>403</v>
      </c>
      <c r="C7" s="20">
        <f>SEP!C9</f>
        <v>0</v>
      </c>
      <c r="D7" s="20">
        <f>SEP!D9</f>
        <v>31</v>
      </c>
      <c r="E7" s="20">
        <f>SEP!E9</f>
        <v>126</v>
      </c>
      <c r="F7" s="20">
        <f>SEP!F9</f>
        <v>3</v>
      </c>
      <c r="G7" s="20">
        <f>SEP!G9</f>
        <v>2001</v>
      </c>
      <c r="H7" s="20">
        <f t="shared" si="0"/>
        <v>2564</v>
      </c>
    </row>
    <row r="8" spans="1:8" ht="12.75">
      <c r="A8" s="24" t="s">
        <v>51</v>
      </c>
      <c r="B8" s="20">
        <f>OCT!B9</f>
        <v>403</v>
      </c>
      <c r="C8" s="20">
        <f>OCT!C9</f>
        <v>0</v>
      </c>
      <c r="D8" s="20">
        <f>OCT!D9</f>
        <v>26</v>
      </c>
      <c r="E8" s="20">
        <f>OCT!E9</f>
        <v>124</v>
      </c>
      <c r="F8" s="20">
        <f>OCT!F9</f>
        <v>3</v>
      </c>
      <c r="G8" s="20">
        <f>OCT!G9</f>
        <v>2013</v>
      </c>
      <c r="H8" s="20">
        <f t="shared" si="0"/>
        <v>2569</v>
      </c>
    </row>
    <row r="9" spans="1:8" ht="12.75">
      <c r="A9" s="24" t="s">
        <v>52</v>
      </c>
      <c r="B9" s="20">
        <f>NOV!B9</f>
        <v>392</v>
      </c>
      <c r="C9" s="20">
        <f>NOV!C9</f>
        <v>3</v>
      </c>
      <c r="D9" s="20">
        <f>NOV!D9</f>
        <v>26</v>
      </c>
      <c r="E9" s="20">
        <f>NOV!E9</f>
        <v>121</v>
      </c>
      <c r="F9" s="20">
        <f>NOV!F9</f>
        <v>2</v>
      </c>
      <c r="G9" s="20">
        <f>NOV!G9</f>
        <v>2027</v>
      </c>
      <c r="H9" s="20">
        <f t="shared" si="0"/>
        <v>2571</v>
      </c>
    </row>
    <row r="10" spans="1:8" ht="12.75">
      <c r="A10" s="24" t="s">
        <v>53</v>
      </c>
      <c r="B10" s="20">
        <f>DEC!B9</f>
        <v>377</v>
      </c>
      <c r="C10" s="20">
        <f>DEC!C9</f>
        <v>3</v>
      </c>
      <c r="D10" s="20">
        <f>DEC!D9</f>
        <v>27</v>
      </c>
      <c r="E10" s="20">
        <f>DEC!E9</f>
        <v>118</v>
      </c>
      <c r="F10" s="20">
        <f>DEC!F9</f>
        <v>2</v>
      </c>
      <c r="G10" s="20">
        <f>DEC!G9</f>
        <v>2002</v>
      </c>
      <c r="H10" s="20">
        <f t="shared" si="0"/>
        <v>2529</v>
      </c>
    </row>
    <row r="11" spans="1:8" ht="12.75">
      <c r="A11" s="24" t="s">
        <v>54</v>
      </c>
      <c r="B11" s="20">
        <f>JAN!B9</f>
        <v>0</v>
      </c>
      <c r="C11" s="20">
        <f>JAN!C9</f>
        <v>0</v>
      </c>
      <c r="D11" s="20">
        <f>JAN!D9</f>
        <v>0</v>
      </c>
      <c r="E11" s="20">
        <f>JAN!E9</f>
        <v>0</v>
      </c>
      <c r="F11" s="20">
        <f>JAN!F9</f>
        <v>0</v>
      </c>
      <c r="G11" s="20">
        <f>JAN!G9</f>
        <v>0</v>
      </c>
      <c r="H11" s="20">
        <f t="shared" si="0"/>
        <v>0</v>
      </c>
    </row>
    <row r="12" spans="1:8" ht="12.75">
      <c r="A12" s="24" t="s">
        <v>55</v>
      </c>
      <c r="B12" s="20">
        <f>FEB!B9</f>
        <v>0</v>
      </c>
      <c r="C12" s="20">
        <f>FEB!C9</f>
        <v>0</v>
      </c>
      <c r="D12" s="20">
        <f>FEB!D9</f>
        <v>0</v>
      </c>
      <c r="E12" s="20">
        <f>FEB!E9</f>
        <v>0</v>
      </c>
      <c r="F12" s="20">
        <f>FEB!F9</f>
        <v>0</v>
      </c>
      <c r="G12" s="20">
        <f>FEB!G9</f>
        <v>0</v>
      </c>
      <c r="H12" s="20">
        <f t="shared" si="0"/>
        <v>0</v>
      </c>
    </row>
    <row r="13" spans="1:8" ht="12.75">
      <c r="A13" s="24" t="s">
        <v>56</v>
      </c>
      <c r="B13" s="20">
        <f>MAR!B9</f>
        <v>0</v>
      </c>
      <c r="C13" s="20">
        <f>MAR!C9</f>
        <v>0</v>
      </c>
      <c r="D13" s="20">
        <f>MAR!D9</f>
        <v>0</v>
      </c>
      <c r="E13" s="20">
        <f>MAR!E9</f>
        <v>0</v>
      </c>
      <c r="F13" s="20">
        <f>MAR!F9</f>
        <v>0</v>
      </c>
      <c r="G13" s="20">
        <f>MAR!G9</f>
        <v>0</v>
      </c>
      <c r="H13" s="20">
        <f t="shared" si="0"/>
        <v>0</v>
      </c>
    </row>
    <row r="14" spans="1:8" ht="12.75">
      <c r="A14" s="24" t="s">
        <v>57</v>
      </c>
      <c r="B14" s="20">
        <f>APR!B9</f>
        <v>0</v>
      </c>
      <c r="C14" s="20">
        <f>APR!C9</f>
        <v>0</v>
      </c>
      <c r="D14" s="20">
        <f>APR!D9</f>
        <v>0</v>
      </c>
      <c r="E14" s="20">
        <f>APR!E9</f>
        <v>0</v>
      </c>
      <c r="F14" s="20">
        <f>APR!F9</f>
        <v>0</v>
      </c>
      <c r="G14" s="20">
        <f>APR!G9</f>
        <v>0</v>
      </c>
      <c r="H14" s="20">
        <f t="shared" si="0"/>
        <v>0</v>
      </c>
    </row>
    <row r="15" spans="1:8" ht="12.75">
      <c r="A15" s="24" t="s">
        <v>58</v>
      </c>
      <c r="B15" s="20">
        <f>MAY!B9</f>
        <v>0</v>
      </c>
      <c r="C15" s="20">
        <f>MAY!C9</f>
        <v>0</v>
      </c>
      <c r="D15" s="20">
        <f>MAY!D9</f>
        <v>0</v>
      </c>
      <c r="E15" s="20">
        <f>MAY!E9</f>
        <v>0</v>
      </c>
      <c r="F15" s="20">
        <f>MAY!F9</f>
        <v>0</v>
      </c>
      <c r="G15" s="20">
        <f>MAY!G9</f>
        <v>0</v>
      </c>
      <c r="H15" s="20">
        <f t="shared" si="0"/>
        <v>0</v>
      </c>
    </row>
    <row r="16" spans="1:8" ht="12.75">
      <c r="A16" s="24" t="s">
        <v>59</v>
      </c>
      <c r="B16" s="20">
        <f>JUN!B9</f>
        <v>0</v>
      </c>
      <c r="C16" s="20">
        <f>JUN!C9</f>
        <v>0</v>
      </c>
      <c r="D16" s="20">
        <f>JUN!D9</f>
        <v>0</v>
      </c>
      <c r="E16" s="20">
        <f>JUN!E9</f>
        <v>0</v>
      </c>
      <c r="F16" s="20">
        <f>JUN!F9</f>
        <v>0</v>
      </c>
      <c r="G16" s="20">
        <f>JUN!G9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395.5</v>
      </c>
      <c r="C17" s="20">
        <f t="shared" si="1"/>
        <v>5</v>
      </c>
      <c r="D17" s="20">
        <f t="shared" si="1"/>
        <v>29.666666666666668</v>
      </c>
      <c r="E17" s="20">
        <f t="shared" si="1"/>
        <v>122.66666666666667</v>
      </c>
      <c r="F17" s="20">
        <f t="shared" si="1"/>
        <v>2.6666666666666665</v>
      </c>
      <c r="G17" s="20">
        <f t="shared" si="1"/>
        <v>2001.8333333333333</v>
      </c>
      <c r="H17" s="20">
        <f t="shared" si="1"/>
        <v>2555.6666666666665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JUL!B20</f>
        <v>114</v>
      </c>
      <c r="C21" s="23">
        <f>JUL!C20</f>
        <v>2</v>
      </c>
      <c r="D21" s="23">
        <f>JUL!D20</f>
        <v>33</v>
      </c>
      <c r="E21" s="23">
        <f>JUL!E20</f>
        <v>117</v>
      </c>
      <c r="F21" s="23">
        <f>JUL!F20</f>
        <v>2</v>
      </c>
      <c r="G21" s="23">
        <f>JUL!G20</f>
        <v>892</v>
      </c>
      <c r="H21" s="20">
        <f aca="true" t="shared" si="2" ref="H21:H32">SUM(B21:G21)</f>
        <v>1160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AUG!B20</f>
        <v>115</v>
      </c>
      <c r="C22" s="23">
        <f>AUG!C20</f>
        <v>2</v>
      </c>
      <c r="D22" s="23">
        <f>AUG!D20</f>
        <v>31</v>
      </c>
      <c r="E22" s="23">
        <f>AUG!E20</f>
        <v>118</v>
      </c>
      <c r="F22" s="23">
        <f>AUG!F20</f>
        <v>2</v>
      </c>
      <c r="G22" s="23">
        <f>AUG!G20</f>
        <v>890</v>
      </c>
      <c r="H22" s="20">
        <f t="shared" si="2"/>
        <v>1158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SEP!B20</f>
        <v>115</v>
      </c>
      <c r="C23" s="23">
        <f>SEP!C20</f>
        <v>0</v>
      </c>
      <c r="D23" s="23">
        <f>SEP!D20</f>
        <v>29</v>
      </c>
      <c r="E23" s="23">
        <f>SEP!E20</f>
        <v>115</v>
      </c>
      <c r="F23" s="23">
        <f>SEP!F20</f>
        <v>2</v>
      </c>
      <c r="G23" s="23">
        <f>SEP!G20</f>
        <v>895</v>
      </c>
      <c r="H23" s="20">
        <f t="shared" si="2"/>
        <v>1156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OCT!B20</f>
        <v>117</v>
      </c>
      <c r="C24" s="23">
        <f>OCT!C20</f>
        <v>0</v>
      </c>
      <c r="D24" s="23">
        <f>OCT!D20</f>
        <v>25</v>
      </c>
      <c r="E24" s="23">
        <f>OCT!E20</f>
        <v>117</v>
      </c>
      <c r="F24" s="23">
        <f>OCT!F20</f>
        <v>2</v>
      </c>
      <c r="G24" s="23">
        <f>OCT!G20</f>
        <v>898</v>
      </c>
      <c r="H24" s="20">
        <f t="shared" si="2"/>
        <v>1159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NOV!B20</f>
        <v>116</v>
      </c>
      <c r="C25" s="20">
        <f>NOV!C20</f>
        <v>1</v>
      </c>
      <c r="D25" s="20">
        <f>NOV!D20</f>
        <v>25</v>
      </c>
      <c r="E25" s="20">
        <f>NOV!E20</f>
        <v>115</v>
      </c>
      <c r="F25" s="20">
        <f>NOV!F20</f>
        <v>1</v>
      </c>
      <c r="G25" s="20">
        <f>NOV!G20</f>
        <v>901</v>
      </c>
      <c r="H25" s="20">
        <f t="shared" si="2"/>
        <v>1159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DEC!B20</f>
        <v>108</v>
      </c>
      <c r="C26" s="20">
        <f>DEC!C20</f>
        <v>1</v>
      </c>
      <c r="D26" s="20">
        <f>DEC!D20</f>
        <v>26</v>
      </c>
      <c r="E26" s="20">
        <f>DEC!E20</f>
        <v>113</v>
      </c>
      <c r="F26" s="20">
        <f>DEC!F20</f>
        <v>1</v>
      </c>
      <c r="G26" s="20">
        <f>DEC!G20</f>
        <v>898</v>
      </c>
      <c r="H26" s="20">
        <f t="shared" si="2"/>
        <v>1147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JAN!B20</f>
        <v>0</v>
      </c>
      <c r="C27" s="20">
        <f>JAN!C20</f>
        <v>0</v>
      </c>
      <c r="D27" s="20">
        <f>JAN!D20</f>
        <v>0</v>
      </c>
      <c r="E27" s="20">
        <f>JAN!E20</f>
        <v>0</v>
      </c>
      <c r="F27" s="20">
        <f>JAN!F20</f>
        <v>0</v>
      </c>
      <c r="G27" s="20">
        <f>JAN!G20</f>
        <v>0</v>
      </c>
      <c r="H27" s="20">
        <f t="shared" si="2"/>
        <v>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FEB!B20</f>
        <v>0</v>
      </c>
      <c r="C28" s="20">
        <f>FEB!C20</f>
        <v>0</v>
      </c>
      <c r="D28" s="20">
        <f>FEB!D20</f>
        <v>0</v>
      </c>
      <c r="E28" s="20">
        <f>FEB!E20</f>
        <v>0</v>
      </c>
      <c r="F28" s="20">
        <f>FEB!F20</f>
        <v>0</v>
      </c>
      <c r="G28" s="20">
        <f>FEB!G20</f>
        <v>0</v>
      </c>
      <c r="H28" s="20">
        <f t="shared" si="2"/>
        <v>0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MAR!B20</f>
        <v>0</v>
      </c>
      <c r="C29" s="20">
        <f>MAR!C20</f>
        <v>0</v>
      </c>
      <c r="D29" s="20">
        <f>MAR!D20</f>
        <v>0</v>
      </c>
      <c r="E29" s="20">
        <f>MAR!E20</f>
        <v>0</v>
      </c>
      <c r="F29" s="20">
        <f>MAR!F20</f>
        <v>0</v>
      </c>
      <c r="G29" s="20">
        <f>MAR!G20</f>
        <v>0</v>
      </c>
      <c r="H29" s="20">
        <f t="shared" si="2"/>
        <v>0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APR!B20</f>
        <v>0</v>
      </c>
      <c r="C30" s="20">
        <f>APR!C20</f>
        <v>0</v>
      </c>
      <c r="D30" s="20">
        <f>APR!D20</f>
        <v>0</v>
      </c>
      <c r="E30" s="20">
        <f>APR!E20</f>
        <v>0</v>
      </c>
      <c r="F30" s="20">
        <f>APR!F20</f>
        <v>0</v>
      </c>
      <c r="G30" s="20">
        <f>APR!G20</f>
        <v>0</v>
      </c>
      <c r="H30" s="20">
        <f t="shared" si="2"/>
        <v>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MAY!B20</f>
        <v>0</v>
      </c>
      <c r="C31" s="20">
        <f>MAY!C20</f>
        <v>0</v>
      </c>
      <c r="D31" s="20">
        <f>MAY!D20</f>
        <v>0</v>
      </c>
      <c r="E31" s="20">
        <f>MAY!E20</f>
        <v>0</v>
      </c>
      <c r="F31" s="20">
        <f>MAY!F20</f>
        <v>0</v>
      </c>
      <c r="G31" s="20">
        <f>MAY!G20</f>
        <v>0</v>
      </c>
      <c r="H31" s="20">
        <f t="shared" si="2"/>
        <v>0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JUN!B20</f>
        <v>0</v>
      </c>
      <c r="C32" s="20">
        <f>JUN!C20</f>
        <v>0</v>
      </c>
      <c r="D32" s="20">
        <f>JUN!D20</f>
        <v>0</v>
      </c>
      <c r="E32" s="20">
        <f>JUN!E20</f>
        <v>0</v>
      </c>
      <c r="F32" s="20">
        <f>JUN!F20</f>
        <v>0</v>
      </c>
      <c r="G32" s="20">
        <f>JUN!G20</f>
        <v>0</v>
      </c>
      <c r="H32" s="20">
        <f t="shared" si="2"/>
        <v>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114.16666666666667</v>
      </c>
      <c r="C33" s="20">
        <f t="shared" si="3"/>
        <v>1.5</v>
      </c>
      <c r="D33" s="20">
        <f t="shared" si="3"/>
        <v>28.166666666666668</v>
      </c>
      <c r="E33" s="20">
        <f t="shared" si="3"/>
        <v>115.83333333333333</v>
      </c>
      <c r="F33" s="20">
        <f t="shared" si="3"/>
        <v>1.6666666666666667</v>
      </c>
      <c r="G33" s="20">
        <f t="shared" si="3"/>
        <v>895.6666666666666</v>
      </c>
      <c r="H33" s="20">
        <f t="shared" si="3"/>
        <v>1156.5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JUL!B31</f>
        <v>90944</v>
      </c>
      <c r="C37" s="20">
        <f>JUL!C31</f>
        <v>1317</v>
      </c>
      <c r="D37" s="20">
        <f>JUL!D31</f>
        <v>10111</v>
      </c>
      <c r="E37" s="20">
        <f>JUL!E31</f>
        <v>25163</v>
      </c>
      <c r="F37" s="20">
        <f>JUL!F31</f>
        <v>854</v>
      </c>
      <c r="G37" s="20">
        <f>JUL!G31</f>
        <v>443021</v>
      </c>
      <c r="H37" s="20">
        <f aca="true" t="shared" si="4" ref="H37:H48">SUM(B37:G37)</f>
        <v>571410</v>
      </c>
    </row>
    <row r="38" spans="1:8" ht="12.75">
      <c r="A38" s="24" t="s">
        <v>49</v>
      </c>
      <c r="B38" s="20">
        <f>AUG!B31</f>
        <v>92888</v>
      </c>
      <c r="C38" s="20">
        <f>AUG!C31</f>
        <v>1408</v>
      </c>
      <c r="D38" s="20">
        <f>AUG!D31</f>
        <v>9494</v>
      </c>
      <c r="E38" s="20">
        <f>AUG!E31</f>
        <v>25349</v>
      </c>
      <c r="F38" s="20">
        <f>AUG!F31</f>
        <v>854</v>
      </c>
      <c r="G38" s="20">
        <f>AUG!G31</f>
        <v>441289</v>
      </c>
      <c r="H38" s="20">
        <f t="shared" si="4"/>
        <v>571282</v>
      </c>
    </row>
    <row r="39" spans="1:17" ht="12.75">
      <c r="A39" s="24" t="s">
        <v>50</v>
      </c>
      <c r="B39" s="20">
        <f>SEP!B31</f>
        <v>93528</v>
      </c>
      <c r="C39" s="20">
        <f>SEP!C31</f>
        <v>0</v>
      </c>
      <c r="D39" s="20">
        <f>SEP!D31</f>
        <v>8861</v>
      </c>
      <c r="E39" s="20">
        <f>SEP!E31</f>
        <v>25838</v>
      </c>
      <c r="F39" s="20">
        <f>SEP!F31</f>
        <v>857</v>
      </c>
      <c r="G39" s="20">
        <f>SEP!G31</f>
        <v>446544</v>
      </c>
      <c r="H39" s="20">
        <f t="shared" si="4"/>
        <v>575628</v>
      </c>
      <c r="Q39" s="19"/>
    </row>
    <row r="40" spans="1:17" ht="12.75">
      <c r="A40" s="24" t="s">
        <v>51</v>
      </c>
      <c r="B40" s="20">
        <f>OCT!B31</f>
        <v>94148</v>
      </c>
      <c r="C40" s="20">
        <f>OCT!C31</f>
        <v>0</v>
      </c>
      <c r="D40" s="20">
        <f>OCT!D31</f>
        <v>7637</v>
      </c>
      <c r="E40" s="20">
        <f>OCT!E31</f>
        <v>26302</v>
      </c>
      <c r="F40" s="20">
        <f>OCT!F31</f>
        <v>865</v>
      </c>
      <c r="G40" s="20">
        <f>OCT!G31</f>
        <v>455390</v>
      </c>
      <c r="H40" s="20">
        <f t="shared" si="4"/>
        <v>584342</v>
      </c>
      <c r="Q40" s="19"/>
    </row>
    <row r="41" spans="1:17" ht="12.75">
      <c r="A41" s="24" t="s">
        <v>52</v>
      </c>
      <c r="B41" s="20">
        <f>NOV!B31</f>
        <v>92687</v>
      </c>
      <c r="C41" s="20">
        <f>NOV!C31</f>
        <v>872</v>
      </c>
      <c r="D41" s="20">
        <f>NOV!D31</f>
        <v>7540</v>
      </c>
      <c r="E41" s="20">
        <f>NOV!E31</f>
        <v>25622</v>
      </c>
      <c r="F41" s="20">
        <f>NOV!F31</f>
        <v>533</v>
      </c>
      <c r="G41" s="20">
        <f>NOV!G31</f>
        <v>458541</v>
      </c>
      <c r="H41" s="20">
        <f t="shared" si="4"/>
        <v>585795</v>
      </c>
      <c r="Q41" s="19"/>
    </row>
    <row r="42" spans="1:17" ht="12.75">
      <c r="A42" s="24" t="s">
        <v>53</v>
      </c>
      <c r="B42" s="20">
        <f>DEC!B31</f>
        <v>89042</v>
      </c>
      <c r="C42" s="20">
        <f>DEC!C31</f>
        <v>584</v>
      </c>
      <c r="D42" s="20">
        <f>DEC!D31</f>
        <v>7872</v>
      </c>
      <c r="E42" s="20">
        <f>DEC!E31</f>
        <v>24924</v>
      </c>
      <c r="F42" s="20">
        <f>DEC!F31</f>
        <v>533</v>
      </c>
      <c r="G42" s="20">
        <f>DEC!G31</f>
        <v>452849</v>
      </c>
      <c r="H42" s="20">
        <f t="shared" si="4"/>
        <v>575804</v>
      </c>
      <c r="Q42" s="19"/>
    </row>
    <row r="43" spans="1:17" ht="12.75">
      <c r="A43" s="24" t="s">
        <v>54</v>
      </c>
      <c r="B43" s="20">
        <f>JAN!B31</f>
        <v>0</v>
      </c>
      <c r="C43" s="20">
        <f>JAN!C31</f>
        <v>0</v>
      </c>
      <c r="D43" s="20">
        <f>JAN!D31</f>
        <v>0</v>
      </c>
      <c r="E43" s="20">
        <f>JAN!E31</f>
        <v>0</v>
      </c>
      <c r="F43" s="20">
        <f>JAN!F31</f>
        <v>0</v>
      </c>
      <c r="G43" s="20">
        <f>JAN!G31</f>
        <v>0</v>
      </c>
      <c r="H43" s="20">
        <f t="shared" si="4"/>
        <v>0</v>
      </c>
      <c r="Q43" s="19"/>
    </row>
    <row r="44" spans="1:17" ht="12.75">
      <c r="A44" s="24" t="s">
        <v>55</v>
      </c>
      <c r="B44" s="20">
        <f>FEB!B31</f>
        <v>0</v>
      </c>
      <c r="C44" s="20">
        <f>FEB!C31</f>
        <v>0</v>
      </c>
      <c r="D44" s="20">
        <f>FEB!D31</f>
        <v>0</v>
      </c>
      <c r="E44" s="20">
        <f>FEB!E31</f>
        <v>0</v>
      </c>
      <c r="F44" s="20">
        <f>FEB!F31</f>
        <v>0</v>
      </c>
      <c r="G44" s="20">
        <f>FEB!G31</f>
        <v>0</v>
      </c>
      <c r="H44" s="20">
        <f t="shared" si="4"/>
        <v>0</v>
      </c>
      <c r="Q44" s="19"/>
    </row>
    <row r="45" spans="1:17" ht="12.75">
      <c r="A45" s="24" t="s">
        <v>56</v>
      </c>
      <c r="B45" s="20">
        <f>MAR!B31</f>
        <v>0</v>
      </c>
      <c r="C45" s="20">
        <f>MAR!C31</f>
        <v>0</v>
      </c>
      <c r="D45" s="20">
        <f>MAR!D31</f>
        <v>0</v>
      </c>
      <c r="E45" s="20">
        <f>MAR!E31</f>
        <v>0</v>
      </c>
      <c r="F45" s="20">
        <f>MAR!F31</f>
        <v>0</v>
      </c>
      <c r="G45" s="20">
        <f>MAR!G31</f>
        <v>0</v>
      </c>
      <c r="H45" s="20">
        <f t="shared" si="4"/>
        <v>0</v>
      </c>
      <c r="Q45" s="19"/>
    </row>
    <row r="46" spans="1:17" ht="12.75">
      <c r="A46" s="24" t="s">
        <v>57</v>
      </c>
      <c r="B46" s="20">
        <f>APR!B31</f>
        <v>0</v>
      </c>
      <c r="C46" s="20">
        <f>APR!C31</f>
        <v>0</v>
      </c>
      <c r="D46" s="20">
        <f>APR!D31</f>
        <v>0</v>
      </c>
      <c r="E46" s="20">
        <f>APR!E31</f>
        <v>0</v>
      </c>
      <c r="F46" s="20">
        <f>APR!F31</f>
        <v>0</v>
      </c>
      <c r="G46" s="20">
        <f>APR!G31</f>
        <v>0</v>
      </c>
      <c r="H46" s="20">
        <f t="shared" si="4"/>
        <v>0</v>
      </c>
      <c r="Q46" s="19"/>
    </row>
    <row r="47" spans="1:17" ht="12.75">
      <c r="A47" s="24" t="s">
        <v>58</v>
      </c>
      <c r="B47" s="20">
        <f>MAY!B31</f>
        <v>0</v>
      </c>
      <c r="C47" s="20">
        <f>MAY!C31</f>
        <v>0</v>
      </c>
      <c r="D47" s="20">
        <f>MAY!D31</f>
        <v>0</v>
      </c>
      <c r="E47" s="20">
        <f>MAY!E31</f>
        <v>0</v>
      </c>
      <c r="F47" s="20">
        <f>MAY!F31</f>
        <v>0</v>
      </c>
      <c r="G47" s="20">
        <f>MAY!G31</f>
        <v>0</v>
      </c>
      <c r="H47" s="20">
        <f t="shared" si="4"/>
        <v>0</v>
      </c>
      <c r="Q47" s="19"/>
    </row>
    <row r="48" spans="1:17" ht="12.75">
      <c r="A48" s="24" t="s">
        <v>59</v>
      </c>
      <c r="B48" s="20">
        <f>JUN!B31</f>
        <v>0</v>
      </c>
      <c r="C48" s="20">
        <f>JUN!C31</f>
        <v>0</v>
      </c>
      <c r="D48" s="20">
        <f>JUN!D31</f>
        <v>0</v>
      </c>
      <c r="E48" s="20">
        <f>JUN!E31</f>
        <v>0</v>
      </c>
      <c r="F48" s="20">
        <f>JUN!F31</f>
        <v>0</v>
      </c>
      <c r="G48" s="20">
        <f>JUN!G31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92206.16666666667</v>
      </c>
      <c r="C49" s="20">
        <f t="shared" si="5"/>
        <v>1045.25</v>
      </c>
      <c r="D49" s="20">
        <f t="shared" si="5"/>
        <v>8585.833333333334</v>
      </c>
      <c r="E49" s="20">
        <f t="shared" si="5"/>
        <v>25533</v>
      </c>
      <c r="F49" s="20">
        <f t="shared" si="5"/>
        <v>749.3333333333334</v>
      </c>
      <c r="G49" s="20">
        <f t="shared" si="5"/>
        <v>449605.6666666667</v>
      </c>
      <c r="H49" s="20">
        <f t="shared" si="5"/>
        <v>577376.8333333334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JUL!I42</f>
        <v>1160</v>
      </c>
      <c r="D58" s="28">
        <f>JUL!I43</f>
        <v>2550</v>
      </c>
      <c r="E58" s="30">
        <f>JUL!I44</f>
        <v>2.1982758620689653</v>
      </c>
      <c r="G58" s="28">
        <f>JUL!I47</f>
        <v>892</v>
      </c>
      <c r="H58" s="28">
        <f>JUL!I48</f>
        <v>1986</v>
      </c>
      <c r="I58" s="30">
        <f>JUL!I49</f>
        <v>2.226457399103139</v>
      </c>
      <c r="K58" s="28">
        <f>JUL!I52</f>
        <v>268</v>
      </c>
      <c r="L58" s="28">
        <f>JUL!I53</f>
        <v>564</v>
      </c>
      <c r="M58" s="30">
        <f>JUL!I54</f>
        <v>2.1044776119402986</v>
      </c>
    </row>
    <row r="59" spans="1:13" ht="12.75">
      <c r="A59" s="24" t="s">
        <v>49</v>
      </c>
      <c r="C59" s="28">
        <f>AUG!I42</f>
        <v>1158</v>
      </c>
      <c r="D59" s="28">
        <f>AUG!I43</f>
        <v>2551</v>
      </c>
      <c r="E59" s="30">
        <f>AUG!I44</f>
        <v>2.20293609671848</v>
      </c>
      <c r="G59" s="28">
        <f>AUG!I47</f>
        <v>890</v>
      </c>
      <c r="H59" s="28">
        <f>AUG!I48</f>
        <v>1982</v>
      </c>
      <c r="I59" s="30">
        <f>AUG!I49</f>
        <v>2.2269662921348314</v>
      </c>
      <c r="K59" s="28">
        <f>AUG!I52</f>
        <v>266</v>
      </c>
      <c r="L59" s="28">
        <f>AUG!I53</f>
        <v>569</v>
      </c>
      <c r="M59" s="30">
        <f>AUG!I54</f>
        <v>2.1390977443609023</v>
      </c>
    </row>
    <row r="60" spans="1:13" ht="12.75">
      <c r="A60" s="24" t="s">
        <v>50</v>
      </c>
      <c r="C60" s="28">
        <f>SEP!I42</f>
        <v>1156</v>
      </c>
      <c r="D60" s="28">
        <f>SEP!I43</f>
        <v>2564</v>
      </c>
      <c r="E60" s="30">
        <f>SEP!I44</f>
        <v>2.217993079584775</v>
      </c>
      <c r="G60" s="28">
        <f>SEP!I47</f>
        <v>895</v>
      </c>
      <c r="H60" s="28">
        <f>SEP!I48</f>
        <v>2001</v>
      </c>
      <c r="I60" s="30">
        <f>SEP!I49</f>
        <v>2.235754189944134</v>
      </c>
      <c r="K60" s="28">
        <f>SEP!I52</f>
        <v>261</v>
      </c>
      <c r="L60" s="28">
        <f>SEP!I53</f>
        <v>563</v>
      </c>
      <c r="M60" s="30">
        <f>SEP!I54</f>
        <v>2.157088122605364</v>
      </c>
    </row>
    <row r="61" spans="1:13" ht="12.75">
      <c r="A61" s="24" t="s">
        <v>51</v>
      </c>
      <c r="C61" s="28">
        <f>OCT!I42</f>
        <v>1159</v>
      </c>
      <c r="D61" s="28">
        <f>OCT!I43</f>
        <v>2569</v>
      </c>
      <c r="E61" s="30">
        <f>OCT!I44</f>
        <v>2.2165660051768765</v>
      </c>
      <c r="G61" s="28">
        <f>OCT!I47</f>
        <v>898</v>
      </c>
      <c r="H61" s="28">
        <f>OCT!I48</f>
        <v>2013</v>
      </c>
      <c r="I61" s="30">
        <f>OCT!I49</f>
        <v>2.2416481069042318</v>
      </c>
      <c r="K61" s="28">
        <f>OCT!I52</f>
        <v>261</v>
      </c>
      <c r="L61" s="28">
        <f>OCT!I53</f>
        <v>556</v>
      </c>
      <c r="M61" s="30">
        <f>OCT!I54</f>
        <v>2.1302681992337167</v>
      </c>
    </row>
    <row r="62" spans="1:13" ht="12.75">
      <c r="A62" s="24" t="s">
        <v>52</v>
      </c>
      <c r="C62" s="28">
        <f>NOV!I42</f>
        <v>1159</v>
      </c>
      <c r="D62" s="28">
        <f>NOV!I43</f>
        <v>2571</v>
      </c>
      <c r="E62" s="30">
        <f>NOV!I44</f>
        <v>2.2182916307161347</v>
      </c>
      <c r="G62" s="28">
        <f>NOV!I47</f>
        <v>901</v>
      </c>
      <c r="H62" s="28">
        <f>NOV!I48</f>
        <v>2027</v>
      </c>
      <c r="I62" s="30">
        <f>NOV!I49</f>
        <v>2.249722530521643</v>
      </c>
      <c r="K62" s="28">
        <f>NOV!I52</f>
        <v>258</v>
      </c>
      <c r="L62" s="28">
        <f>NOV!I53</f>
        <v>544</v>
      </c>
      <c r="M62" s="30">
        <f>NOV!I54</f>
        <v>2.108527131782946</v>
      </c>
    </row>
    <row r="63" spans="1:17" ht="12.75">
      <c r="A63" s="24" t="s">
        <v>53</v>
      </c>
      <c r="C63" s="28">
        <f>DEC!I42</f>
        <v>1147</v>
      </c>
      <c r="D63" s="28">
        <f>DEC!I43</f>
        <v>2529</v>
      </c>
      <c r="E63" s="30">
        <f>DEC!I44</f>
        <v>2.2048823016564953</v>
      </c>
      <c r="G63" s="28">
        <f>DEC!I47</f>
        <v>898</v>
      </c>
      <c r="H63" s="28">
        <f>DEC!I48</f>
        <v>2002</v>
      </c>
      <c r="I63" s="30">
        <f>DEC!I49</f>
        <v>2.2293986636971046</v>
      </c>
      <c r="K63" s="28">
        <f>DEC!I52</f>
        <v>249</v>
      </c>
      <c r="L63" s="28">
        <f>DEC!I53</f>
        <v>527</v>
      </c>
      <c r="M63" s="30">
        <f>DEC!I54</f>
        <v>2.1164658634538154</v>
      </c>
      <c r="Q63" s="19"/>
    </row>
    <row r="64" spans="1:17" ht="12.75">
      <c r="A64" s="24" t="s">
        <v>54</v>
      </c>
      <c r="C64" s="28">
        <f>JAN!I42</f>
        <v>0</v>
      </c>
      <c r="D64" s="28">
        <f>JAN!I43</f>
        <v>0</v>
      </c>
      <c r="E64" s="30" t="e">
        <f>JAN!I44</f>
        <v>#DIV/0!</v>
      </c>
      <c r="G64" s="28">
        <f>JAN!I47</f>
        <v>0</v>
      </c>
      <c r="H64" s="28">
        <f>JAN!I48</f>
        <v>0</v>
      </c>
      <c r="I64" s="30" t="e">
        <f>JAN!I49</f>
        <v>#DIV/0!</v>
      </c>
      <c r="K64" s="28">
        <f>JAN!I52</f>
        <v>0</v>
      </c>
      <c r="L64" s="28">
        <f>JAN!I53</f>
        <v>0</v>
      </c>
      <c r="M64" s="30" t="e">
        <f>JAN!I54</f>
        <v>#DIV/0!</v>
      </c>
      <c r="Q64" s="19"/>
    </row>
    <row r="65" spans="1:17" ht="12.75">
      <c r="A65" s="24" t="s">
        <v>55</v>
      </c>
      <c r="C65" s="28">
        <f>FEB!I42</f>
        <v>0</v>
      </c>
      <c r="D65" s="28">
        <f>FEB!I43</f>
        <v>0</v>
      </c>
      <c r="E65" s="30" t="e">
        <f>FEB!I44</f>
        <v>#DIV/0!</v>
      </c>
      <c r="G65" s="28">
        <f>FEB!I47</f>
        <v>0</v>
      </c>
      <c r="H65" s="28">
        <f>FEB!I48</f>
        <v>0</v>
      </c>
      <c r="I65" s="30" t="e">
        <f>FEB!I49</f>
        <v>#DIV/0!</v>
      </c>
      <c r="K65" s="28">
        <f>FEB!I52</f>
        <v>0</v>
      </c>
      <c r="L65" s="28">
        <f>FEB!I53</f>
        <v>0</v>
      </c>
      <c r="M65" s="30" t="e">
        <f>FEB!I54</f>
        <v>#DIV/0!</v>
      </c>
      <c r="Q65" s="19"/>
    </row>
    <row r="66" spans="1:17" ht="12.75">
      <c r="A66" s="24" t="s">
        <v>56</v>
      </c>
      <c r="C66" s="28">
        <f>MAR!I42</f>
        <v>0</v>
      </c>
      <c r="D66" s="28">
        <f>MAR!I43</f>
        <v>0</v>
      </c>
      <c r="E66" s="30" t="e">
        <f>MAR!I44</f>
        <v>#DIV/0!</v>
      </c>
      <c r="G66" s="28">
        <f>MAR!I47</f>
        <v>0</v>
      </c>
      <c r="H66" s="28">
        <f>MAR!I48</f>
        <v>0</v>
      </c>
      <c r="I66" s="30" t="e">
        <f>MAR!I49</f>
        <v>#DIV/0!</v>
      </c>
      <c r="K66" s="28">
        <f>MAR!I52</f>
        <v>0</v>
      </c>
      <c r="L66" s="28">
        <f>MAR!I53</f>
        <v>0</v>
      </c>
      <c r="M66" s="30" t="e">
        <f>MAR!I54</f>
        <v>#DIV/0!</v>
      </c>
      <c r="Q66" s="19"/>
    </row>
    <row r="67" spans="1:17" ht="12.75">
      <c r="A67" s="24" t="s">
        <v>57</v>
      </c>
      <c r="C67" s="28">
        <f>APR!I42</f>
        <v>0</v>
      </c>
      <c r="D67" s="28">
        <f>APR!I43</f>
        <v>0</v>
      </c>
      <c r="E67" s="30" t="e">
        <f>APR!I44</f>
        <v>#DIV/0!</v>
      </c>
      <c r="G67" s="28">
        <f>APR!I47</f>
        <v>0</v>
      </c>
      <c r="H67" s="28">
        <f>APR!I48</f>
        <v>0</v>
      </c>
      <c r="I67" s="30" t="e">
        <f>APR!I49</f>
        <v>#DIV/0!</v>
      </c>
      <c r="K67" s="28">
        <f>APR!I52</f>
        <v>0</v>
      </c>
      <c r="L67" s="28">
        <f>APR!I53</f>
        <v>0</v>
      </c>
      <c r="M67" s="30" t="e">
        <f>APR!I54</f>
        <v>#DIV/0!</v>
      </c>
      <c r="Q67" s="19"/>
    </row>
    <row r="68" spans="1:17" ht="12.75">
      <c r="A68" s="24" t="s">
        <v>58</v>
      </c>
      <c r="C68" s="28">
        <f>MAY!I42</f>
        <v>0</v>
      </c>
      <c r="D68" s="28">
        <f>MAY!I43</f>
        <v>0</v>
      </c>
      <c r="E68" s="30" t="e">
        <f>MAY!I44</f>
        <v>#DIV/0!</v>
      </c>
      <c r="G68" s="28">
        <f>MAY!I47</f>
        <v>0</v>
      </c>
      <c r="H68" s="28">
        <f>MAY!I48</f>
        <v>0</v>
      </c>
      <c r="I68" s="30" t="e">
        <f>MAY!I49</f>
        <v>#DIV/0!</v>
      </c>
      <c r="K68" s="28">
        <f>MAY!I52</f>
        <v>0</v>
      </c>
      <c r="L68" s="28">
        <f>MAY!I53</f>
        <v>0</v>
      </c>
      <c r="M68" s="30" t="e">
        <f>MAY!I54</f>
        <v>#DIV/0!</v>
      </c>
      <c r="Q68" s="19"/>
    </row>
    <row r="69" spans="1:17" ht="12.75">
      <c r="A69" s="24" t="s">
        <v>59</v>
      </c>
      <c r="C69" s="28">
        <f>JUN!I42</f>
        <v>0</v>
      </c>
      <c r="D69" s="28">
        <f>JUN!I43</f>
        <v>0</v>
      </c>
      <c r="E69" s="30" t="e">
        <f>JUN!I44</f>
        <v>#DIV/0!</v>
      </c>
      <c r="G69" s="28">
        <f>JUN!I47</f>
        <v>0</v>
      </c>
      <c r="H69" s="28">
        <f>JUN!I48</f>
        <v>0</v>
      </c>
      <c r="I69" s="30" t="e">
        <f>JUN!I49</f>
        <v>#DIV/0!</v>
      </c>
      <c r="K69" s="28">
        <f>JUN!I52</f>
        <v>0</v>
      </c>
      <c r="L69" s="28">
        <f>JUN!I53</f>
        <v>0</v>
      </c>
      <c r="M69" s="30" t="e">
        <f>JUN!I54</f>
        <v>#DIV/0!</v>
      </c>
      <c r="Q69" s="19"/>
    </row>
    <row r="70" spans="1:17" ht="12.75">
      <c r="A70" s="29" t="s">
        <v>47</v>
      </c>
      <c r="C70" s="20">
        <f>SUM(C58:C69)/COUNTIF(C58:C69,"&lt;&gt;0")</f>
        <v>1156.5</v>
      </c>
      <c r="D70" s="20">
        <f>SUM(D58:D69)/COUNTIF(D58:D69,"&lt;&gt;0")</f>
        <v>2555.6666666666665</v>
      </c>
      <c r="E70" s="30">
        <f>D70/C70</f>
        <v>2.2098285055483498</v>
      </c>
      <c r="G70" s="20">
        <f>SUM(G58:G69)/COUNTIF(G58:G69,"&lt;&gt;0")</f>
        <v>895.6666666666666</v>
      </c>
      <c r="H70" s="20">
        <f>SUM(H58:H69)/COUNTIF(H58:H69,"&lt;&gt;0")</f>
        <v>2001.8333333333333</v>
      </c>
      <c r="I70" s="30">
        <f>H70/G70</f>
        <v>2.2350204689244513</v>
      </c>
      <c r="K70" s="20">
        <f>SUM(K58:K69)/COUNTIF(K58:K69,"&lt;&gt;0")</f>
        <v>260.5</v>
      </c>
      <c r="L70" s="20">
        <f>SUM(L58:L69)/COUNTIF(L58:L69,"&lt;&gt;0")</f>
        <v>553.8333333333334</v>
      </c>
      <c r="M70" s="30">
        <f>L70/K70</f>
        <v>2.126039667306462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JUL!I61</f>
        <v>268</v>
      </c>
      <c r="C81" s="28">
        <f>JUL!I62</f>
        <v>564</v>
      </c>
      <c r="D81" s="30">
        <f>JUL!I63</f>
        <v>2.1044776119402986</v>
      </c>
      <c r="F81" s="28">
        <f>JUL!I66</f>
        <v>119</v>
      </c>
      <c r="G81" s="28">
        <f>JUL!I67</f>
        <v>126</v>
      </c>
      <c r="H81" s="30">
        <f>JUL!I68</f>
        <v>1.0588235294117647</v>
      </c>
      <c r="J81" s="28">
        <f>JUL!I71</f>
        <v>114</v>
      </c>
      <c r="K81" s="28">
        <f>JUL!I72</f>
        <v>397</v>
      </c>
      <c r="L81" s="30">
        <f>JUL!I73</f>
        <v>3.482456140350877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AUG!I61</f>
        <v>268</v>
      </c>
      <c r="C82" s="28">
        <f>AUG!I62</f>
        <v>569</v>
      </c>
      <c r="D82" s="30">
        <f>AUG!I63</f>
        <v>2.123134328358209</v>
      </c>
      <c r="F82" s="28">
        <f>AUG!I66</f>
        <v>120</v>
      </c>
      <c r="G82" s="28">
        <f>AUG!I67</f>
        <v>127</v>
      </c>
      <c r="H82" s="30">
        <f>AUG!I68</f>
        <v>1.0583333333333333</v>
      </c>
      <c r="J82" s="28">
        <f>AUG!I71</f>
        <v>115</v>
      </c>
      <c r="K82" s="28">
        <f>AUG!I72</f>
        <v>401</v>
      </c>
      <c r="L82" s="30">
        <f>AUG!I73</f>
        <v>3.4869565217391303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SEP!I61</f>
        <v>261</v>
      </c>
      <c r="C83" s="28">
        <f>SEP!I62</f>
        <v>563</v>
      </c>
      <c r="D83" s="30">
        <f>SEP!I63</f>
        <v>2.157088122605364</v>
      </c>
      <c r="F83" s="28">
        <f>SEP!I66</f>
        <v>117</v>
      </c>
      <c r="G83" s="28">
        <f>SEP!I67</f>
        <v>129</v>
      </c>
      <c r="H83" s="30">
        <f>SEP!I68</f>
        <v>1.1025641025641026</v>
      </c>
      <c r="J83" s="28">
        <f>SEP!I71</f>
        <v>115</v>
      </c>
      <c r="K83" s="28">
        <f>SEP!I72</f>
        <v>403</v>
      </c>
      <c r="L83" s="30">
        <f>SEP!I73</f>
        <v>3.5043478260869567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OCT!I61</f>
        <v>261</v>
      </c>
      <c r="C84" s="28">
        <f>OCT!I62</f>
        <v>556</v>
      </c>
      <c r="D84" s="30">
        <f>OCT!I63</f>
        <v>2.1302681992337167</v>
      </c>
      <c r="F84" s="28">
        <f>OCT!I66</f>
        <v>119</v>
      </c>
      <c r="G84" s="28">
        <f>OCT!I67</f>
        <v>127</v>
      </c>
      <c r="H84" s="30">
        <f>OCT!I68</f>
        <v>1.0672268907563025</v>
      </c>
      <c r="J84" s="28">
        <f>OCT!I71</f>
        <v>117</v>
      </c>
      <c r="K84" s="28">
        <f>OCT!I67</f>
        <v>127</v>
      </c>
      <c r="L84" s="30">
        <f>OCT!I73</f>
        <v>3.4444444444444446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NOV!I61</f>
        <v>258</v>
      </c>
      <c r="C85" s="28">
        <f>NOV!I62</f>
        <v>544</v>
      </c>
      <c r="D85" s="30">
        <f>NOV!I63</f>
        <v>2.108527131782946</v>
      </c>
      <c r="F85" s="28">
        <f>NOV!I66</f>
        <v>116</v>
      </c>
      <c r="G85" s="28">
        <f>NOV!I67</f>
        <v>123</v>
      </c>
      <c r="H85" s="30">
        <f>NOV!I63</f>
        <v>2.108527131782946</v>
      </c>
      <c r="J85" s="28">
        <f>NOV!I71</f>
        <v>116</v>
      </c>
      <c r="K85" s="28">
        <f>NOV!I72</f>
        <v>392</v>
      </c>
      <c r="L85" s="30">
        <f>NOV!I73</f>
        <v>3.3793103448275863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DEC!I61</f>
        <v>249</v>
      </c>
      <c r="C86" s="28">
        <f>DEC!I62</f>
        <v>527</v>
      </c>
      <c r="D86" s="30">
        <f>DEC!I63</f>
        <v>2.1164658634538154</v>
      </c>
      <c r="F86" s="28">
        <f>DEC!I66</f>
        <v>114</v>
      </c>
      <c r="G86" s="28">
        <f>DEC!I67</f>
        <v>120</v>
      </c>
      <c r="H86" s="30">
        <f>DEC!I63</f>
        <v>2.1164658634538154</v>
      </c>
      <c r="J86" s="28">
        <f>DEC!I71</f>
        <v>108</v>
      </c>
      <c r="K86" s="28">
        <f>DEC!I72</f>
        <v>377</v>
      </c>
      <c r="L86" s="30">
        <f>DEC!I73</f>
        <v>3.490740740740741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JAN!I61</f>
        <v>0</v>
      </c>
      <c r="C87" s="28">
        <f>JAN!I62</f>
        <v>0</v>
      </c>
      <c r="D87" s="30" t="e">
        <f>JAN!I63</f>
        <v>#DIV/0!</v>
      </c>
      <c r="F87" s="28">
        <f>JAN!I66</f>
        <v>0</v>
      </c>
      <c r="G87" s="28">
        <f>JAN!I67</f>
        <v>0</v>
      </c>
      <c r="H87" s="30" t="e">
        <f>JAN!I68</f>
        <v>#DIV/0!</v>
      </c>
      <c r="J87" s="28">
        <f>JAN!I71</f>
        <v>0</v>
      </c>
      <c r="K87" s="28">
        <f>JAN!I72</f>
        <v>0</v>
      </c>
      <c r="L87" s="30" t="e">
        <f>JAN!I73</f>
        <v>#DIV/0!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FEB!I61</f>
        <v>0</v>
      </c>
      <c r="C88" s="28">
        <f>FEB!I62</f>
        <v>0</v>
      </c>
      <c r="D88" s="30" t="e">
        <f>FEB!I63</f>
        <v>#DIV/0!</v>
      </c>
      <c r="F88" s="28">
        <f>FEB!I66</f>
        <v>0</v>
      </c>
      <c r="G88" s="28">
        <f>FEB!I67</f>
        <v>0</v>
      </c>
      <c r="H88" s="30" t="e">
        <f>FEB!I68</f>
        <v>#DIV/0!</v>
      </c>
      <c r="J88" s="28">
        <f>FEB!I71</f>
        <v>0</v>
      </c>
      <c r="K88" s="28">
        <f>FEB!I72</f>
        <v>0</v>
      </c>
      <c r="L88" s="30" t="e">
        <f>FEB!I73</f>
        <v>#DIV/0!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MAR!I61</f>
        <v>0</v>
      </c>
      <c r="C89" s="28">
        <f>MAR!I62</f>
        <v>0</v>
      </c>
      <c r="D89" s="30" t="e">
        <f>MAR!I63</f>
        <v>#DIV/0!</v>
      </c>
      <c r="F89" s="28">
        <f>MAR!I66</f>
        <v>0</v>
      </c>
      <c r="G89" s="28">
        <f>MAR!I67</f>
        <v>0</v>
      </c>
      <c r="H89" s="30" t="e">
        <f>MAR!I68</f>
        <v>#DIV/0!</v>
      </c>
      <c r="J89" s="28">
        <f>MAR!I71</f>
        <v>0</v>
      </c>
      <c r="K89" s="28">
        <f>MAR!I72</f>
        <v>0</v>
      </c>
      <c r="L89" s="30" t="e">
        <f>MAR!I73</f>
        <v>#DIV/0!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APR!I61</f>
        <v>0</v>
      </c>
      <c r="C90" s="28">
        <f>APR!I62</f>
        <v>0</v>
      </c>
      <c r="D90" s="30" t="e">
        <f>APR!I63</f>
        <v>#DIV/0!</v>
      </c>
      <c r="F90" s="28">
        <f>APR!I66</f>
        <v>0</v>
      </c>
      <c r="G90" s="28">
        <f>APR!I67</f>
        <v>0</v>
      </c>
      <c r="H90" s="30" t="e">
        <f>APR!I68</f>
        <v>#DIV/0!</v>
      </c>
      <c r="J90" s="28">
        <f>APR!I71</f>
        <v>0</v>
      </c>
      <c r="K90" s="28">
        <f>APR!I72</f>
        <v>0</v>
      </c>
      <c r="L90" s="30" t="e">
        <f>APR!I73</f>
        <v>#DIV/0!</v>
      </c>
    </row>
    <row r="91" spans="1:12" ht="12.75">
      <c r="A91" s="24" t="s">
        <v>58</v>
      </c>
      <c r="B91" s="28">
        <f>MAY!I61</f>
        <v>0</v>
      </c>
      <c r="C91" s="28">
        <f>MAY!I62</f>
        <v>0</v>
      </c>
      <c r="D91" s="30" t="e">
        <f>MAY!I63</f>
        <v>#DIV/0!</v>
      </c>
      <c r="F91" s="28">
        <f>MAY!I66</f>
        <v>0</v>
      </c>
      <c r="G91" s="28">
        <f>MAY!I67</f>
        <v>0</v>
      </c>
      <c r="H91" s="30" t="e">
        <f>MAY!I68</f>
        <v>#DIV/0!</v>
      </c>
      <c r="J91" s="28">
        <f>MAY!I71</f>
        <v>0</v>
      </c>
      <c r="K91" s="28">
        <f>MAY!I72</f>
        <v>0</v>
      </c>
      <c r="L91" s="30" t="e">
        <f>MAY!I73</f>
        <v>#DIV/0!</v>
      </c>
    </row>
    <row r="92" spans="1:12" ht="12.75">
      <c r="A92" s="24" t="s">
        <v>59</v>
      </c>
      <c r="B92" s="28">
        <f>JUN!I61</f>
        <v>0</v>
      </c>
      <c r="C92" s="28">
        <f>JUN!I62</f>
        <v>0</v>
      </c>
      <c r="D92" s="30" t="e">
        <f>JUN!I63</f>
        <v>#DIV/0!</v>
      </c>
      <c r="F92" s="28">
        <f>JUN!I66</f>
        <v>0</v>
      </c>
      <c r="G92" s="28">
        <f>JUN!I67</f>
        <v>0</v>
      </c>
      <c r="H92" s="30" t="e">
        <f>JUN!I68</f>
        <v>#DIV/0!</v>
      </c>
      <c r="J92" s="28">
        <f>JUN!I71</f>
        <v>0</v>
      </c>
      <c r="K92" s="28">
        <f>JUN!I72</f>
        <v>0</v>
      </c>
      <c r="L92" s="30" t="e">
        <f>JUN!I73</f>
        <v>#DIV/0!</v>
      </c>
    </row>
    <row r="93" spans="1:12" ht="12.75">
      <c r="A93" s="29" t="s">
        <v>47</v>
      </c>
      <c r="B93" s="20">
        <f>SUM(B81:B92)/COUNTIF(B81:B92,"&lt;&gt;0")</f>
        <v>260.8333333333333</v>
      </c>
      <c r="C93" s="20">
        <f>SUM(C81:C92)/COUNTIF(C81:C92,"&lt;&gt;0")</f>
        <v>553.8333333333334</v>
      </c>
      <c r="D93" s="30">
        <f>C93/B93</f>
        <v>2.123322683706071</v>
      </c>
      <c r="F93" s="20">
        <f>SUM(F81:F92)/COUNTIF(F81:F92,"&lt;&gt;0")</f>
        <v>117.5</v>
      </c>
      <c r="G93" s="20">
        <f>SUM(G81:G92)/COUNTIF(G81:G92,"&lt;&gt;0")</f>
        <v>125.33333333333333</v>
      </c>
      <c r="H93" s="30">
        <f>G93/F93</f>
        <v>1.0666666666666667</v>
      </c>
      <c r="J93" s="20">
        <f>SUM(J81:J92)/COUNTIF(J81:J92,"&lt;&gt;0")</f>
        <v>114.16666666666667</v>
      </c>
      <c r="K93" s="20">
        <f>SUM(K81:K92)/COUNTIF(K81:K92,"&lt;&gt;0")</f>
        <v>349.5</v>
      </c>
      <c r="L93" s="30">
        <f>K93/J93</f>
        <v>3.0613138686131385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JUL!I76</f>
        <v>2</v>
      </c>
      <c r="C100" s="28">
        <f>JUL!I77</f>
        <v>6</v>
      </c>
      <c r="D100" s="30">
        <f>JUL!I78</f>
        <v>3</v>
      </c>
      <c r="F100" s="28">
        <f>JUL!I81</f>
        <v>33</v>
      </c>
      <c r="G100" s="28">
        <f>JUL!I82</f>
        <v>35</v>
      </c>
      <c r="H100" s="30">
        <f>JUL!I83</f>
        <v>1.0606060606060606</v>
      </c>
      <c r="J100" s="33"/>
      <c r="K100" s="33"/>
      <c r="L100" s="34"/>
      <c r="Q100" s="19"/>
    </row>
    <row r="101" spans="1:17" ht="12.75">
      <c r="A101" s="24" t="s">
        <v>49</v>
      </c>
      <c r="B101" s="28">
        <f>AUG!I76</f>
        <v>2</v>
      </c>
      <c r="C101" s="28">
        <f>AUG!I77</f>
        <v>8</v>
      </c>
      <c r="D101" s="30">
        <f>AUG!I78</f>
        <v>4</v>
      </c>
      <c r="F101" s="28">
        <f>AUG!I81</f>
        <v>31</v>
      </c>
      <c r="G101" s="28">
        <f>AUG!I82</f>
        <v>33</v>
      </c>
      <c r="H101" s="30">
        <f>AUG!I83</f>
        <v>1.064516129032258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SEP!I76</f>
        <v>0</v>
      </c>
      <c r="C102" s="28">
        <f>SEP!I77</f>
        <v>0</v>
      </c>
      <c r="D102" s="30" t="e">
        <f>SEP!I78</f>
        <v>#DIV/0!</v>
      </c>
      <c r="F102" s="28">
        <f>SEP!I81</f>
        <v>29</v>
      </c>
      <c r="G102" s="28">
        <f>SEP!I82</f>
        <v>31</v>
      </c>
      <c r="H102" s="30">
        <f>SEP!I83</f>
        <v>1.0689655172413792</v>
      </c>
      <c r="J102" s="33"/>
      <c r="K102" s="33"/>
      <c r="L102" s="34"/>
      <c r="Q102" s="19"/>
    </row>
    <row r="103" spans="1:17" ht="12.75">
      <c r="A103" s="24" t="s">
        <v>51</v>
      </c>
      <c r="B103" s="28">
        <f>OCT!I76</f>
        <v>0</v>
      </c>
      <c r="C103" s="28">
        <f>OCT!I77</f>
        <v>0</v>
      </c>
      <c r="D103" s="30" t="e">
        <f>OCT!I78</f>
        <v>#DIV/0!</v>
      </c>
      <c r="F103" s="28">
        <f>OCT!I81</f>
        <v>25</v>
      </c>
      <c r="G103" s="28">
        <f>OCT!I82</f>
        <v>26</v>
      </c>
      <c r="H103" s="30">
        <f>OCT!I83</f>
        <v>1.04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NOV!I76</f>
        <v>1</v>
      </c>
      <c r="C104" s="28">
        <f>NOV!I77</f>
        <v>3</v>
      </c>
      <c r="D104" s="30">
        <f>NOV!I78</f>
        <v>3</v>
      </c>
      <c r="F104" s="28">
        <f>NOV!I81</f>
        <v>25</v>
      </c>
      <c r="G104" s="28">
        <f>NOV!I82</f>
        <v>26</v>
      </c>
      <c r="H104" s="30">
        <f>NOV!I83</f>
        <v>1.04</v>
      </c>
      <c r="J104" s="33"/>
      <c r="K104" s="33"/>
      <c r="L104" s="34"/>
      <c r="Q104" s="19"/>
    </row>
    <row r="105" spans="1:17" ht="12.75">
      <c r="A105" s="24" t="s">
        <v>53</v>
      </c>
      <c r="B105" s="28">
        <f>DEC!I76</f>
        <v>1</v>
      </c>
      <c r="C105" s="28">
        <f>DEC!I77</f>
        <v>3</v>
      </c>
      <c r="D105" s="30">
        <f>DEC!I78</f>
        <v>3</v>
      </c>
      <c r="F105" s="28">
        <f>DEC!I81</f>
        <v>26</v>
      </c>
      <c r="G105" s="28">
        <f>DEC!I82</f>
        <v>27</v>
      </c>
      <c r="H105" s="30">
        <f>DEC!I83</f>
        <v>1.0384615384615385</v>
      </c>
      <c r="J105" s="33"/>
      <c r="K105" s="33"/>
      <c r="L105" s="34"/>
      <c r="Q105" s="19"/>
    </row>
    <row r="106" spans="1:17" ht="12.75">
      <c r="A106" s="24" t="s">
        <v>54</v>
      </c>
      <c r="B106" s="28">
        <f>JAN!I76</f>
        <v>0</v>
      </c>
      <c r="C106" s="28">
        <f>JAN!I77</f>
        <v>0</v>
      </c>
      <c r="D106" s="30" t="e">
        <f>JAN!I78</f>
        <v>#DIV/0!</v>
      </c>
      <c r="F106" s="28">
        <f>JAN!I81</f>
        <v>0</v>
      </c>
      <c r="G106" s="28">
        <f>JAN!I82</f>
        <v>0</v>
      </c>
      <c r="H106" s="30" t="e">
        <f>JAN!I83</f>
        <v>#DIV/0!</v>
      </c>
      <c r="J106" s="33"/>
      <c r="K106" s="33"/>
      <c r="L106" s="34"/>
      <c r="Q106" s="19"/>
    </row>
    <row r="107" spans="1:17" ht="12.75">
      <c r="A107" s="24" t="s">
        <v>55</v>
      </c>
      <c r="B107" s="28">
        <f>FEB!I76</f>
        <v>0</v>
      </c>
      <c r="C107" s="28">
        <f>FEB!I77</f>
        <v>0</v>
      </c>
      <c r="D107" s="30" t="e">
        <f>FEB!I78</f>
        <v>#DIV/0!</v>
      </c>
      <c r="F107" s="28">
        <f>FEB!I81</f>
        <v>0</v>
      </c>
      <c r="G107" s="28">
        <f>FEB!I82</f>
        <v>0</v>
      </c>
      <c r="H107" s="30" t="e">
        <f>FEB!I83</f>
        <v>#DIV/0!</v>
      </c>
      <c r="J107" s="33"/>
      <c r="K107" s="33"/>
      <c r="L107" s="34"/>
      <c r="Q107" s="19"/>
    </row>
    <row r="108" spans="1:17" ht="12.75">
      <c r="A108" s="24" t="s">
        <v>56</v>
      </c>
      <c r="B108" s="28">
        <f>MAR!I76</f>
        <v>0</v>
      </c>
      <c r="C108" s="28">
        <f>MAR!I77</f>
        <v>0</v>
      </c>
      <c r="D108" s="30" t="e">
        <f>MAR!I78</f>
        <v>#DIV/0!</v>
      </c>
      <c r="F108" s="28">
        <f>MAR!I81</f>
        <v>0</v>
      </c>
      <c r="G108" s="28">
        <f>MAR!I82</f>
        <v>0</v>
      </c>
      <c r="H108" s="30" t="e">
        <f>MAR!I83</f>
        <v>#DIV/0!</v>
      </c>
      <c r="J108" s="33"/>
      <c r="K108" s="33"/>
      <c r="L108" s="34"/>
      <c r="Q108" s="19"/>
    </row>
    <row r="109" spans="1:17" ht="12.75">
      <c r="A109" s="24" t="s">
        <v>57</v>
      </c>
      <c r="B109" s="28">
        <f>APR!I76</f>
        <v>0</v>
      </c>
      <c r="C109" s="28">
        <f>APR!I77</f>
        <v>0</v>
      </c>
      <c r="D109" s="30" t="e">
        <f>APR!I78</f>
        <v>#DIV/0!</v>
      </c>
      <c r="F109" s="28">
        <f>APR!I81</f>
        <v>0</v>
      </c>
      <c r="G109" s="28">
        <f>APR!I82</f>
        <v>0</v>
      </c>
      <c r="H109" s="30" t="e">
        <f>APR!I83</f>
        <v>#DIV/0!</v>
      </c>
      <c r="J109" s="33"/>
      <c r="K109" s="33"/>
      <c r="L109" s="34"/>
      <c r="Q109" s="19"/>
    </row>
    <row r="110" spans="1:17" ht="12.75">
      <c r="A110" s="24" t="s">
        <v>58</v>
      </c>
      <c r="B110" s="28">
        <f>MAY!I76</f>
        <v>0</v>
      </c>
      <c r="C110" s="28">
        <f>MAY!I77</f>
        <v>0</v>
      </c>
      <c r="D110" s="30" t="e">
        <f>MAY!I78</f>
        <v>#DIV/0!</v>
      </c>
      <c r="F110" s="28">
        <f>MAY!I81</f>
        <v>0</v>
      </c>
      <c r="G110" s="28">
        <f>MAY!I82</f>
        <v>0</v>
      </c>
      <c r="H110" s="30" t="e">
        <f>MAY!I83</f>
        <v>#DIV/0!</v>
      </c>
      <c r="J110" s="33"/>
      <c r="K110" s="33"/>
      <c r="L110" s="34"/>
      <c r="Q110" s="19"/>
    </row>
    <row r="111" spans="1:17" ht="12.75">
      <c r="A111" s="24" t="s">
        <v>59</v>
      </c>
      <c r="B111" s="28">
        <f>JUN!I76</f>
        <v>0</v>
      </c>
      <c r="C111" s="28">
        <f>JUN!I77</f>
        <v>0</v>
      </c>
      <c r="D111" s="30" t="e">
        <f>JUN!I78</f>
        <v>#DIV/0!</v>
      </c>
      <c r="F111" s="28">
        <f>JUN!I81</f>
        <v>0</v>
      </c>
      <c r="G111" s="28">
        <f>JUN!I82</f>
        <v>0</v>
      </c>
      <c r="H111" s="30" t="e">
        <f>JUN!I83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1.5</v>
      </c>
      <c r="C112" s="20">
        <f>SUM(C100:C111)/COUNTIF(C100:C111,"&lt;&gt;0")</f>
        <v>5</v>
      </c>
      <c r="D112" s="30">
        <f>C112/B112</f>
        <v>3.3333333333333335</v>
      </c>
      <c r="F112" s="20">
        <f>SUM(F100:F111)/COUNTIF(F100:F111,"&lt;&gt;0")</f>
        <v>28.166666666666668</v>
      </c>
      <c r="G112" s="20">
        <f>SUM(G100:G111)/COUNTIF(G100:G111,"&lt;&gt;0")</f>
        <v>29.666666666666668</v>
      </c>
      <c r="H112" s="30">
        <f>G112/F112</f>
        <v>1.0532544378698225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JUL!C119</f>
        <v>443021</v>
      </c>
      <c r="C122" s="28">
        <f>JUL!E119</f>
        <v>892</v>
      </c>
      <c r="D122" s="30">
        <f>JUL!F119</f>
        <v>496.6603139013453</v>
      </c>
      <c r="E122" s="28">
        <f>JUL!G119</f>
        <v>1986</v>
      </c>
      <c r="F122" s="30">
        <f>JUL!H119</f>
        <v>223.07200402819737</v>
      </c>
      <c r="H122" s="28">
        <f>JUL!C120</f>
        <v>128389</v>
      </c>
      <c r="I122" s="28">
        <f>JUL!E120</f>
        <v>268</v>
      </c>
      <c r="J122" s="30">
        <f>JUL!F120</f>
        <v>479.0634328358209</v>
      </c>
      <c r="K122" s="28">
        <f>JUL!G120</f>
        <v>564</v>
      </c>
      <c r="L122" s="30">
        <f>JUL!H120</f>
        <v>227.64007092198582</v>
      </c>
    </row>
    <row r="123" spans="1:12" ht="12.75">
      <c r="A123" s="24" t="s">
        <v>49</v>
      </c>
      <c r="B123" s="28">
        <f>AUG!C119</f>
        <v>441289</v>
      </c>
      <c r="C123" s="28">
        <f>AUG!E119</f>
        <v>890</v>
      </c>
      <c r="D123" s="30">
        <f>AUG!F119</f>
        <v>495.83033707865167</v>
      </c>
      <c r="E123" s="28">
        <f>AUG!G119</f>
        <v>1982</v>
      </c>
      <c r="F123" s="30">
        <f>AUG!H119</f>
        <v>222.64833501513624</v>
      </c>
      <c r="H123" s="28">
        <f>AUG!C120</f>
        <v>129993</v>
      </c>
      <c r="I123" s="28">
        <f>AUG!E120</f>
        <v>268</v>
      </c>
      <c r="J123" s="30">
        <f>AUG!F120</f>
        <v>485.0485074626866</v>
      </c>
      <c r="K123" s="28">
        <f>AUG!G120</f>
        <v>569</v>
      </c>
      <c r="L123" s="30">
        <f>AUG!H120</f>
        <v>228.45869947275924</v>
      </c>
    </row>
    <row r="124" spans="1:12" ht="12.75">
      <c r="A124" s="24" t="s">
        <v>50</v>
      </c>
      <c r="B124" s="28">
        <f>SEP!C119</f>
        <v>0</v>
      </c>
      <c r="C124" s="28">
        <f>SEP!E119</f>
        <v>0</v>
      </c>
      <c r="D124" s="30">
        <f>SEP!F119</f>
        <v>0</v>
      </c>
      <c r="E124" s="28">
        <f>SEP!G119</f>
        <v>0</v>
      </c>
      <c r="F124" s="30">
        <f>SEP!H119</f>
        <v>0</v>
      </c>
      <c r="H124" s="28">
        <f>SEP!C120</f>
        <v>0</v>
      </c>
      <c r="I124" s="28">
        <f>SEP!E120</f>
        <v>0</v>
      </c>
      <c r="J124" s="30">
        <f>SEP!F120</f>
        <v>0</v>
      </c>
      <c r="K124" s="28">
        <f>SEP!G120</f>
        <v>0</v>
      </c>
      <c r="L124" s="30">
        <f>SEP!H120</f>
        <v>0</v>
      </c>
    </row>
    <row r="125" spans="1:12" ht="12.75">
      <c r="A125" s="24" t="s">
        <v>51</v>
      </c>
      <c r="B125" s="28">
        <f>OCT!C119</f>
        <v>455390</v>
      </c>
      <c r="C125" s="28">
        <f>OCT!E119</f>
        <v>898</v>
      </c>
      <c r="D125" s="30">
        <f>OCT!F119</f>
        <v>507.11581291759467</v>
      </c>
      <c r="E125" s="28">
        <f>OCT!G119</f>
        <v>2013</v>
      </c>
      <c r="F125" s="30">
        <f>OCT!H119</f>
        <v>226.22454048683556</v>
      </c>
      <c r="H125" s="28">
        <f>OCT!C120</f>
        <v>128952</v>
      </c>
      <c r="I125" s="28">
        <f>OCT!E120</f>
        <v>261</v>
      </c>
      <c r="J125" s="30">
        <f>OCT!F120</f>
        <v>494.0689655172414</v>
      </c>
      <c r="K125" s="28">
        <f>OCT!G120</f>
        <v>556</v>
      </c>
      <c r="L125" s="30">
        <f>OCT!H120</f>
        <v>231.92805755395685</v>
      </c>
    </row>
    <row r="126" spans="1:12" ht="12.75">
      <c r="A126" s="24" t="s">
        <v>52</v>
      </c>
      <c r="B126" s="28">
        <f>NOV!C119</f>
        <v>458541</v>
      </c>
      <c r="C126" s="28">
        <f>NOV!E119</f>
        <v>901</v>
      </c>
      <c r="D126" s="30">
        <f>NOV!F119</f>
        <v>508.92452830188677</v>
      </c>
      <c r="E126" s="28">
        <f>NOV!G119</f>
        <v>2027</v>
      </c>
      <c r="F126" s="30">
        <f>NOV!H119</f>
        <v>226.21657622101628</v>
      </c>
      <c r="H126" s="28">
        <f>NOV!C120</f>
        <v>127254</v>
      </c>
      <c r="I126" s="28">
        <f>NOV!E120</f>
        <v>258</v>
      </c>
      <c r="J126" s="30">
        <f>NOV!F120</f>
        <v>493.2325581395349</v>
      </c>
      <c r="K126" s="28">
        <f>NOV!G120</f>
        <v>544</v>
      </c>
      <c r="L126" s="30">
        <f>NOV!H120</f>
        <v>233.92279411764707</v>
      </c>
    </row>
    <row r="127" spans="1:12" ht="12.75">
      <c r="A127" s="24" t="s">
        <v>53</v>
      </c>
      <c r="B127" s="28">
        <f>DEC!C119</f>
        <v>452849</v>
      </c>
      <c r="C127" s="28">
        <f>DEC!E119</f>
        <v>898</v>
      </c>
      <c r="D127" s="30">
        <f>DEC!F119</f>
        <v>504.28619153674833</v>
      </c>
      <c r="E127" s="28">
        <f>DEC!G119</f>
        <v>2002</v>
      </c>
      <c r="F127" s="30">
        <f>DEC!H119</f>
        <v>226.1983016983017</v>
      </c>
      <c r="H127" s="28">
        <f>DEC!C119</f>
        <v>452849</v>
      </c>
      <c r="I127" s="28">
        <f>DEC!E119</f>
        <v>898</v>
      </c>
      <c r="J127" s="30">
        <f>DEC!F120</f>
        <v>493.7951807228916</v>
      </c>
      <c r="K127" s="28">
        <f>DEC!G120</f>
        <v>527</v>
      </c>
      <c r="L127" s="30">
        <f>DEC!H120</f>
        <v>233.3111954459203</v>
      </c>
    </row>
    <row r="128" spans="1:12" ht="12.75">
      <c r="A128" s="24" t="s">
        <v>54</v>
      </c>
      <c r="B128" s="28">
        <f>JAN!C119</f>
        <v>0</v>
      </c>
      <c r="C128" s="28">
        <f>JAN!E119</f>
        <v>0</v>
      </c>
      <c r="D128" s="30" t="e">
        <f>JAN!F119</f>
        <v>#DIV/0!</v>
      </c>
      <c r="E128" s="28">
        <f>JAN!G119</f>
        <v>0</v>
      </c>
      <c r="F128" s="30" t="e">
        <f>JAN!H119</f>
        <v>#DIV/0!</v>
      </c>
      <c r="H128" s="28">
        <f>JAN!C120</f>
        <v>0</v>
      </c>
      <c r="I128" s="28">
        <f>JAN!E120</f>
        <v>0</v>
      </c>
      <c r="J128" s="30" t="e">
        <f>JAN!F120</f>
        <v>#DIV/0!</v>
      </c>
      <c r="K128" s="28">
        <f>JAN!G120</f>
        <v>0</v>
      </c>
      <c r="L128" s="30" t="e">
        <f>JAN!H120</f>
        <v>#DIV/0!</v>
      </c>
    </row>
    <row r="129" spans="1:12" ht="12.75">
      <c r="A129" s="24" t="s">
        <v>55</v>
      </c>
      <c r="B129" s="28">
        <f>FEB!C119</f>
        <v>0</v>
      </c>
      <c r="C129" s="28">
        <f>FEB!E119</f>
        <v>0</v>
      </c>
      <c r="D129" s="30" t="e">
        <f>FEB!F119</f>
        <v>#DIV/0!</v>
      </c>
      <c r="E129" s="28">
        <f>FEB!G119</f>
        <v>0</v>
      </c>
      <c r="F129" s="30" t="e">
        <f>FEB!H119</f>
        <v>#DIV/0!</v>
      </c>
      <c r="H129" s="28">
        <f>FEB!C120</f>
        <v>0</v>
      </c>
      <c r="I129" s="28">
        <f>FEB!E120</f>
        <v>0</v>
      </c>
      <c r="J129" s="30" t="e">
        <f>FEB!F120</f>
        <v>#DIV/0!</v>
      </c>
      <c r="K129" s="28">
        <f>FEB!G120</f>
        <v>0</v>
      </c>
      <c r="L129" s="30" t="e">
        <f>FEB!H120</f>
        <v>#DIV/0!</v>
      </c>
    </row>
    <row r="130" spans="1:17" ht="12.75">
      <c r="A130" s="24" t="s">
        <v>56</v>
      </c>
      <c r="B130" s="28">
        <f>MAR!C1117</f>
        <v>0</v>
      </c>
      <c r="C130" s="28">
        <f>MAR!E119</f>
        <v>0</v>
      </c>
      <c r="D130" s="30" t="e">
        <f>MAR!F119</f>
        <v>#DIV/0!</v>
      </c>
      <c r="E130" s="28">
        <f>MAR!G119</f>
        <v>0</v>
      </c>
      <c r="F130" s="30" t="e">
        <f>MAR!H119</f>
        <v>#DIV/0!</v>
      </c>
      <c r="H130" s="28">
        <f>MAR!C120</f>
        <v>0</v>
      </c>
      <c r="I130" s="28">
        <f>MAR!E120</f>
        <v>0</v>
      </c>
      <c r="J130" s="30" t="e">
        <f>MAR!F120</f>
        <v>#DIV/0!</v>
      </c>
      <c r="K130" s="28">
        <f>MAR!G120</f>
        <v>0</v>
      </c>
      <c r="L130" s="30" t="e">
        <f>MAR!H120</f>
        <v>#DIV/0!</v>
      </c>
      <c r="Q130" s="19"/>
    </row>
    <row r="131" spans="1:17" ht="12.75">
      <c r="A131" s="24" t="s">
        <v>57</v>
      </c>
      <c r="B131" s="28">
        <f>APR!C119</f>
        <v>0</v>
      </c>
      <c r="C131" s="28">
        <f>APR!E119</f>
        <v>0</v>
      </c>
      <c r="D131" s="30" t="e">
        <f>APR!F119</f>
        <v>#DIV/0!</v>
      </c>
      <c r="E131" s="28">
        <f>APR!G119</f>
        <v>0</v>
      </c>
      <c r="F131" s="30" t="e">
        <f>APR!H119</f>
        <v>#DIV/0!</v>
      </c>
      <c r="H131" s="28">
        <f>APR!C120</f>
        <v>0</v>
      </c>
      <c r="I131" s="28">
        <f>APR!E120</f>
        <v>0</v>
      </c>
      <c r="J131" s="30" t="e">
        <f>APR!F120</f>
        <v>#DIV/0!</v>
      </c>
      <c r="K131" s="28">
        <f>APR!G120</f>
        <v>0</v>
      </c>
      <c r="L131" s="30" t="e">
        <f>APR!H120</f>
        <v>#DIV/0!</v>
      </c>
      <c r="Q131" s="19"/>
    </row>
    <row r="132" spans="1:17" ht="12.75">
      <c r="A132" s="24" t="s">
        <v>58</v>
      </c>
      <c r="B132" s="28">
        <f>MAY!C119</f>
        <v>0</v>
      </c>
      <c r="C132" s="28">
        <f>MAY!E119</f>
        <v>0</v>
      </c>
      <c r="D132" s="30" t="e">
        <f>MAY!F119</f>
        <v>#DIV/0!</v>
      </c>
      <c r="E132" s="28">
        <f>MAY!G119</f>
        <v>0</v>
      </c>
      <c r="F132" s="30" t="e">
        <f>MAY!H119</f>
        <v>#DIV/0!</v>
      </c>
      <c r="H132" s="28">
        <f>MAY!C120</f>
        <v>0</v>
      </c>
      <c r="I132" s="28">
        <f>MAY!E120</f>
        <v>0</v>
      </c>
      <c r="J132" s="30" t="e">
        <f>MAY!F120</f>
        <v>#DIV/0!</v>
      </c>
      <c r="K132" s="28">
        <f>MAY!G120</f>
        <v>0</v>
      </c>
      <c r="L132" s="30" t="e">
        <f>MAY!H120</f>
        <v>#DIV/0!</v>
      </c>
      <c r="Q132" s="19"/>
    </row>
    <row r="133" spans="1:17" ht="12.75">
      <c r="A133" s="24" t="s">
        <v>59</v>
      </c>
      <c r="B133" s="28">
        <f>JUN!C119</f>
        <v>0</v>
      </c>
      <c r="C133" s="28">
        <f>JUN!E119</f>
        <v>0</v>
      </c>
      <c r="D133" s="30" t="e">
        <f>JUN!F119</f>
        <v>#DIV/0!</v>
      </c>
      <c r="E133" s="28">
        <f>JUN!G119</f>
        <v>0</v>
      </c>
      <c r="F133" s="30" t="e">
        <f>JUN!H119</f>
        <v>#DIV/0!</v>
      </c>
      <c r="H133" s="28">
        <f>JUN!C120</f>
        <v>0</v>
      </c>
      <c r="I133" s="28">
        <f>JUN!E120</f>
        <v>0</v>
      </c>
      <c r="J133" s="30" t="e">
        <f>JUN!F120</f>
        <v>#DIV/0!</v>
      </c>
      <c r="K133" s="28">
        <f>JUN!G120</f>
        <v>0</v>
      </c>
      <c r="L133" s="30" t="e">
        <f>JUN!H120</f>
        <v>#DIV/0!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450218</v>
      </c>
      <c r="C134" s="20">
        <f>SUM(C122:C133)/COUNTIF(C122:C133,"&lt;&gt;0")</f>
        <v>895.8</v>
      </c>
      <c r="D134" s="30">
        <f>B134/C134</f>
        <v>502.58763116767136</v>
      </c>
      <c r="E134" s="28">
        <f>SUM(E122:E133)/COUNTIF(E122:E133,"&lt;&gt;0")</f>
        <v>2002</v>
      </c>
      <c r="F134" s="30">
        <f>B134/E134</f>
        <v>224.8841158841159</v>
      </c>
      <c r="H134" s="20">
        <f>SUM(H122:H133)/COUNTIF(H122:H133,"&lt;&gt;0")</f>
        <v>193487.4</v>
      </c>
      <c r="I134" s="20">
        <f>SUM(I122:I133)/COUNTIF(I122:I133,"&lt;&gt;0")</f>
        <v>390.6</v>
      </c>
      <c r="J134" s="30">
        <f>H134/I134</f>
        <v>495.3594470046082</v>
      </c>
      <c r="K134" s="28">
        <f>SUM(K122:K133)/COUNTIF(K122:K133,"&lt;&gt;0")</f>
        <v>552</v>
      </c>
      <c r="L134" s="30">
        <f>H134/K134</f>
        <v>350.52065217391305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JUL!J130</f>
        <v>128389</v>
      </c>
      <c r="D142" s="28">
        <f>JUL!J131</f>
        <v>26017</v>
      </c>
      <c r="E142" s="28">
        <f>JUL!J132</f>
        <v>90944</v>
      </c>
      <c r="F142" s="28">
        <f>JUL!J133</f>
        <v>1317</v>
      </c>
      <c r="G142" s="28">
        <f>JUL!J134</f>
        <v>10111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AUG!J130</f>
        <v>129993</v>
      </c>
      <c r="D143" s="28">
        <f>AUG!J131</f>
        <v>26203</v>
      </c>
      <c r="E143" s="28">
        <f>AUG!J132</f>
        <v>92888</v>
      </c>
      <c r="F143" s="28">
        <f>AUG!J133</f>
        <v>1408</v>
      </c>
      <c r="G143" s="28">
        <f>AUG!J134</f>
        <v>9494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SEP!J130</f>
        <v>0</v>
      </c>
      <c r="D144" s="28">
        <f>SEP!J131</f>
        <v>0</v>
      </c>
      <c r="E144" s="28">
        <f>SEP!J132</f>
        <v>0</v>
      </c>
      <c r="F144" s="28">
        <f>SEP!J133</f>
        <v>0</v>
      </c>
      <c r="G144" s="28">
        <f>SEP!J134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OCT!J130</f>
        <v>128952</v>
      </c>
      <c r="D145" s="28">
        <f>OCT!J131</f>
        <v>27167</v>
      </c>
      <c r="E145" s="28">
        <f>OCT!J132</f>
        <v>94148</v>
      </c>
      <c r="F145" s="28">
        <f>OCT!J133</f>
        <v>0</v>
      </c>
      <c r="G145" s="28">
        <f>OCT!J134</f>
        <v>7637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NOV!J130</f>
        <v>127254</v>
      </c>
      <c r="D146" s="28">
        <f>NOV!J131</f>
        <v>26155</v>
      </c>
      <c r="E146" s="28">
        <f>NOV!J132</f>
        <v>92687</v>
      </c>
      <c r="F146" s="28">
        <f>NOV!J133</f>
        <v>872</v>
      </c>
      <c r="G146" s="28">
        <f>NOV!J134</f>
        <v>7540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DEC!J130</f>
        <v>122955</v>
      </c>
      <c r="D147" s="28">
        <f>DEC!J131</f>
        <v>25457</v>
      </c>
      <c r="E147" s="28">
        <f>DEC!J132</f>
        <v>89042</v>
      </c>
      <c r="F147" s="28">
        <f>DEC!J133</f>
        <v>584</v>
      </c>
      <c r="G147" s="28">
        <f>DEC!J134</f>
        <v>7872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JAN!J130</f>
        <v>0</v>
      </c>
      <c r="D148" s="28">
        <f>JAN!J131</f>
        <v>0</v>
      </c>
      <c r="E148" s="28">
        <f>JAN!J132</f>
        <v>0</v>
      </c>
      <c r="F148" s="28">
        <f>JAN!J133</f>
        <v>0</v>
      </c>
      <c r="G148" s="28">
        <f>JAN!J134</f>
        <v>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FEB!J130</f>
        <v>0</v>
      </c>
      <c r="D149" s="28">
        <f>FEB!J131</f>
        <v>0</v>
      </c>
      <c r="E149" s="28">
        <f>FEB!J132</f>
        <v>0</v>
      </c>
      <c r="F149" s="28">
        <f>FEB!J133</f>
        <v>0</v>
      </c>
      <c r="G149" s="28">
        <f>FEB!J134</f>
        <v>0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MAR!J130</f>
        <v>0</v>
      </c>
      <c r="D150" s="28">
        <f>MAR!J131</f>
        <v>0</v>
      </c>
      <c r="E150" s="28">
        <f>MAR!J132</f>
        <v>0</v>
      </c>
      <c r="F150" s="28">
        <f>MAR!J133</f>
        <v>0</v>
      </c>
      <c r="G150" s="28">
        <f>MAR!J134</f>
        <v>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APR!J130</f>
        <v>0</v>
      </c>
      <c r="D151" s="28">
        <f>APR!J131</f>
        <v>0</v>
      </c>
      <c r="E151" s="28">
        <f>APR!J132</f>
        <v>0</v>
      </c>
      <c r="F151" s="28">
        <f>APR!GJ33</f>
        <v>0</v>
      </c>
      <c r="G151" s="28">
        <f>APR!J134</f>
        <v>0</v>
      </c>
      <c r="H151" s="28"/>
    </row>
    <row r="152" spans="1:8" ht="12.75">
      <c r="A152" s="24" t="s">
        <v>58</v>
      </c>
      <c r="C152" s="28">
        <f>MAY!J130</f>
        <v>0</v>
      </c>
      <c r="D152" s="28">
        <f>MAY!J131</f>
        <v>0</v>
      </c>
      <c r="E152" s="28">
        <f>MAY!J132</f>
        <v>0</v>
      </c>
      <c r="F152" s="28">
        <f>MAY!J133</f>
        <v>0</v>
      </c>
      <c r="G152" s="28">
        <f>MAY!J134</f>
        <v>0</v>
      </c>
      <c r="H152" s="28"/>
    </row>
    <row r="153" spans="1:8" ht="12.75">
      <c r="A153" s="24" t="s">
        <v>59</v>
      </c>
      <c r="C153" s="28">
        <f>JUN!J130</f>
        <v>0</v>
      </c>
      <c r="D153" s="28">
        <f>JUN!J131</f>
        <v>0</v>
      </c>
      <c r="E153" s="28">
        <f>JUN!J132</f>
        <v>0</v>
      </c>
      <c r="F153" s="28">
        <f>JUN!J133</f>
        <v>0</v>
      </c>
      <c r="G153" s="28">
        <f>JUN!J134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127508.6</v>
      </c>
      <c r="D154" s="33">
        <f>SUM(D142:D153)/COUNTIF(D142:D153,"&lt;&gt;0")</f>
        <v>26199.8</v>
      </c>
      <c r="E154" s="33">
        <f>SUM(E142:E153)/COUNTIF(E142:E153,"&lt;&gt;0")</f>
        <v>91941.8</v>
      </c>
      <c r="F154" s="33">
        <f>SUM(F142:F153)/COUNTIF(F142:F153,"&lt;&gt;0")</f>
        <v>1045.25</v>
      </c>
      <c r="G154" s="33">
        <f>SUM(G142:G153)/COUNTIF(G142:G153,"&lt;&gt;0")</f>
        <v>8530.8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C37" sqref="C37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42187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8111</v>
      </c>
      <c r="C5" s="25">
        <v>95</v>
      </c>
      <c r="D5" s="25">
        <v>2401</v>
      </c>
      <c r="E5" s="25">
        <v>9897</v>
      </c>
      <c r="F5" s="25">
        <v>325</v>
      </c>
      <c r="G5" s="25">
        <v>91751</v>
      </c>
      <c r="H5" s="20">
        <f aca="true" t="shared" si="0" ref="H5:H11">SUM(B5:G5)</f>
        <v>112580</v>
      </c>
    </row>
    <row r="6" spans="1:14" ht="12.75">
      <c r="A6" s="4" t="s">
        <v>8</v>
      </c>
      <c r="B6" s="25">
        <v>5085</v>
      </c>
      <c r="C6" s="25">
        <v>18</v>
      </c>
      <c r="D6" s="25">
        <v>1158</v>
      </c>
      <c r="E6" s="25">
        <v>3368</v>
      </c>
      <c r="F6" s="25">
        <v>67</v>
      </c>
      <c r="G6" s="25">
        <v>39840</v>
      </c>
      <c r="H6" s="20">
        <f t="shared" si="0"/>
        <v>49536</v>
      </c>
      <c r="N6" s="19" t="s">
        <v>95</v>
      </c>
    </row>
    <row r="7" spans="1:14" ht="12.75">
      <c r="A7" s="4" t="s">
        <v>9</v>
      </c>
      <c r="B7" s="25">
        <v>622</v>
      </c>
      <c r="C7" s="25">
        <v>8</v>
      </c>
      <c r="D7" s="25">
        <v>141</v>
      </c>
      <c r="E7" s="25">
        <v>594</v>
      </c>
      <c r="F7" s="25">
        <v>11</v>
      </c>
      <c r="G7" s="25">
        <v>8483</v>
      </c>
      <c r="H7" s="20">
        <v>8483</v>
      </c>
      <c r="N7" s="19"/>
    </row>
    <row r="8" spans="1:16" ht="12.75">
      <c r="A8" s="4" t="s">
        <v>10</v>
      </c>
      <c r="B8" s="25">
        <v>1210</v>
      </c>
      <c r="C8" s="25">
        <v>1</v>
      </c>
      <c r="D8" s="25">
        <v>329</v>
      </c>
      <c r="E8" s="25">
        <v>1102</v>
      </c>
      <c r="F8" s="25">
        <v>30</v>
      </c>
      <c r="G8" s="25">
        <v>18129</v>
      </c>
      <c r="H8" s="20">
        <f t="shared" si="0"/>
        <v>20801</v>
      </c>
      <c r="N8" s="18" t="s">
        <v>4</v>
      </c>
      <c r="P8" s="19" t="s">
        <v>80</v>
      </c>
    </row>
    <row r="9" spans="1:16" ht="12.75">
      <c r="A9" s="4" t="s">
        <v>11</v>
      </c>
      <c r="B9" s="25">
        <v>397</v>
      </c>
      <c r="C9" s="25">
        <v>6</v>
      </c>
      <c r="D9" s="25">
        <v>35</v>
      </c>
      <c r="E9" s="25">
        <v>123</v>
      </c>
      <c r="F9" s="25">
        <v>3</v>
      </c>
      <c r="G9" s="25">
        <v>1986</v>
      </c>
      <c r="H9" s="20">
        <f t="shared" si="0"/>
        <v>2550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48</v>
      </c>
      <c r="C10" s="25">
        <v>0</v>
      </c>
      <c r="D10" s="25">
        <v>5</v>
      </c>
      <c r="E10" s="25">
        <v>23</v>
      </c>
      <c r="F10" s="25">
        <v>1</v>
      </c>
      <c r="G10" s="25">
        <v>300</v>
      </c>
      <c r="H10" s="20">
        <f t="shared" si="0"/>
        <v>377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1655</v>
      </c>
      <c r="C11" s="20">
        <f t="shared" si="1"/>
        <v>7</v>
      </c>
      <c r="D11" s="20">
        <f t="shared" si="1"/>
        <v>369</v>
      </c>
      <c r="E11" s="20">
        <f t="shared" si="1"/>
        <v>1248</v>
      </c>
      <c r="F11" s="20">
        <f t="shared" si="1"/>
        <v>34</v>
      </c>
      <c r="G11" s="20">
        <f t="shared" si="1"/>
        <v>20415</v>
      </c>
      <c r="H11" s="20">
        <f t="shared" si="0"/>
        <v>23728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15473</v>
      </c>
      <c r="C12" s="20">
        <f t="shared" si="2"/>
        <v>128</v>
      </c>
      <c r="D12" s="20">
        <f t="shared" si="2"/>
        <v>4069</v>
      </c>
      <c r="E12" s="20">
        <f t="shared" si="2"/>
        <v>15107</v>
      </c>
      <c r="F12" s="20">
        <f t="shared" si="2"/>
        <v>437</v>
      </c>
      <c r="G12" s="20">
        <f t="shared" si="2"/>
        <v>160489</v>
      </c>
      <c r="H12" s="20">
        <f t="shared" si="2"/>
        <v>194327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2523</v>
      </c>
      <c r="C16" s="25">
        <v>30</v>
      </c>
      <c r="D16" s="25">
        <v>2355</v>
      </c>
      <c r="E16" s="25">
        <v>9131</v>
      </c>
      <c r="F16" s="25">
        <v>284</v>
      </c>
      <c r="G16" s="25">
        <v>42080</v>
      </c>
      <c r="H16" s="20">
        <f aca="true" t="shared" si="3" ref="H16:H22">SUM(B16:G16)</f>
        <v>56403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1558</v>
      </c>
      <c r="C17" s="25">
        <v>4</v>
      </c>
      <c r="D17" s="25">
        <v>1137</v>
      </c>
      <c r="E17" s="25">
        <v>3235</v>
      </c>
      <c r="F17" s="25">
        <v>57</v>
      </c>
      <c r="G17" s="25">
        <v>19860</v>
      </c>
      <c r="H17" s="20">
        <f t="shared" si="3"/>
        <v>25851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195</v>
      </c>
      <c r="C18" s="25">
        <v>2</v>
      </c>
      <c r="D18" s="25">
        <v>140</v>
      </c>
      <c r="E18" s="25">
        <v>576</v>
      </c>
      <c r="F18" s="25">
        <v>10</v>
      </c>
      <c r="G18" s="25">
        <v>4250</v>
      </c>
      <c r="H18" s="20">
        <f t="shared" si="3"/>
        <v>5173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388</v>
      </c>
      <c r="C19" s="25">
        <v>1</v>
      </c>
      <c r="D19" s="25">
        <v>321</v>
      </c>
      <c r="E19" s="25">
        <v>1061</v>
      </c>
      <c r="F19" s="25">
        <v>28</v>
      </c>
      <c r="G19" s="25">
        <v>9068</v>
      </c>
      <c r="H19" s="20">
        <f t="shared" si="3"/>
        <v>10867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114</v>
      </c>
      <c r="C20" s="25">
        <v>2</v>
      </c>
      <c r="D20" s="25">
        <v>33</v>
      </c>
      <c r="E20" s="25">
        <v>117</v>
      </c>
      <c r="F20" s="25">
        <v>2</v>
      </c>
      <c r="G20" s="25">
        <v>892</v>
      </c>
      <c r="H20" s="20">
        <f t="shared" si="3"/>
        <v>1160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13</v>
      </c>
      <c r="C21" s="25">
        <v>0</v>
      </c>
      <c r="D21" s="25">
        <v>5</v>
      </c>
      <c r="E21" s="25">
        <v>22</v>
      </c>
      <c r="F21" s="25">
        <v>1</v>
      </c>
      <c r="G21" s="25">
        <v>134</v>
      </c>
      <c r="H21" s="20">
        <f t="shared" si="3"/>
        <v>175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515</v>
      </c>
      <c r="C22" s="20">
        <f t="shared" si="4"/>
        <v>3</v>
      </c>
      <c r="D22" s="20">
        <f t="shared" si="4"/>
        <v>359</v>
      </c>
      <c r="E22" s="20">
        <f t="shared" si="4"/>
        <v>1200</v>
      </c>
      <c r="F22" s="20">
        <f t="shared" si="4"/>
        <v>31</v>
      </c>
      <c r="G22" s="20">
        <f t="shared" si="4"/>
        <v>10094</v>
      </c>
      <c r="H22" s="20">
        <f t="shared" si="3"/>
        <v>12202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4791</v>
      </c>
      <c r="C23" s="20">
        <f t="shared" si="5"/>
        <v>39</v>
      </c>
      <c r="D23" s="20">
        <f t="shared" si="5"/>
        <v>3991</v>
      </c>
      <c r="E23" s="20">
        <f t="shared" si="5"/>
        <v>14142</v>
      </c>
      <c r="F23" s="20">
        <f t="shared" si="5"/>
        <v>382</v>
      </c>
      <c r="G23" s="20">
        <f t="shared" si="5"/>
        <v>76284</v>
      </c>
      <c r="H23" s="20">
        <f t="shared" si="5"/>
        <v>99629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1844862</v>
      </c>
      <c r="C27" s="25">
        <v>22587</v>
      </c>
      <c r="D27" s="25">
        <v>718893</v>
      </c>
      <c r="E27" s="25">
        <v>2124485</v>
      </c>
      <c r="F27" s="25">
        <v>97988</v>
      </c>
      <c r="G27" s="25">
        <v>20391356</v>
      </c>
      <c r="H27" s="20">
        <f aca="true" t="shared" si="6" ref="H27:H32">SUM(B27:G27)</f>
        <v>25200171</v>
      </c>
    </row>
    <row r="28" spans="1:8" ht="12.75">
      <c r="A28" s="4" t="s">
        <v>8</v>
      </c>
      <c r="B28" s="25">
        <v>1165074</v>
      </c>
      <c r="C28" s="25">
        <v>4156</v>
      </c>
      <c r="D28" s="25">
        <v>346745</v>
      </c>
      <c r="E28" s="25">
        <v>711346</v>
      </c>
      <c r="F28" s="25">
        <v>19723</v>
      </c>
      <c r="G28" s="25">
        <v>9151823</v>
      </c>
      <c r="H28" s="20">
        <f t="shared" si="6"/>
        <v>11398867</v>
      </c>
    </row>
    <row r="29" spans="1:8" ht="12.75">
      <c r="A29" s="4" t="s">
        <v>9</v>
      </c>
      <c r="B29" s="25">
        <v>139693</v>
      </c>
      <c r="C29" s="25">
        <v>2128</v>
      </c>
      <c r="D29" s="25">
        <v>41687</v>
      </c>
      <c r="E29" s="25">
        <v>124248</v>
      </c>
      <c r="F29" s="25">
        <v>3240</v>
      </c>
      <c r="G29" s="25">
        <v>1858223</v>
      </c>
      <c r="H29" s="20">
        <f t="shared" si="6"/>
        <v>2169219</v>
      </c>
    </row>
    <row r="30" spans="1:8" ht="12.75">
      <c r="A30" s="4" t="s">
        <v>10</v>
      </c>
      <c r="B30" s="25">
        <v>281035</v>
      </c>
      <c r="C30" s="25">
        <v>330</v>
      </c>
      <c r="D30" s="25">
        <v>96992</v>
      </c>
      <c r="E30" s="25">
        <v>238689</v>
      </c>
      <c r="F30" s="25">
        <v>9256</v>
      </c>
      <c r="G30" s="25">
        <v>4074430</v>
      </c>
      <c r="H30" s="20">
        <f t="shared" si="6"/>
        <v>4700732</v>
      </c>
    </row>
    <row r="31" spans="1:8" ht="12.75">
      <c r="A31" s="4" t="s">
        <v>11</v>
      </c>
      <c r="B31" s="25">
        <v>90944</v>
      </c>
      <c r="C31" s="25">
        <v>1317</v>
      </c>
      <c r="D31" s="25">
        <v>10111</v>
      </c>
      <c r="E31" s="25">
        <v>25163</v>
      </c>
      <c r="F31" s="25">
        <v>854</v>
      </c>
      <c r="G31" s="25">
        <v>443021</v>
      </c>
      <c r="H31" s="20">
        <f t="shared" si="6"/>
        <v>571410</v>
      </c>
    </row>
    <row r="32" spans="1:8" ht="12.75">
      <c r="A32" s="4" t="s">
        <v>12</v>
      </c>
      <c r="B32" s="25">
        <v>11524</v>
      </c>
      <c r="C32" s="25">
        <v>0</v>
      </c>
      <c r="D32" s="25">
        <v>1570</v>
      </c>
      <c r="E32" s="25">
        <v>4530</v>
      </c>
      <c r="F32" s="25">
        <v>290</v>
      </c>
      <c r="G32" s="25">
        <v>64333</v>
      </c>
      <c r="H32" s="20">
        <f t="shared" si="6"/>
        <v>82247</v>
      </c>
    </row>
    <row r="33" spans="1:8" ht="12.75">
      <c r="A33" s="4" t="s">
        <v>13</v>
      </c>
      <c r="B33" s="20">
        <f aca="true" t="shared" si="7" ref="B33:H33">SUM(B30:B32)</f>
        <v>383503</v>
      </c>
      <c r="C33" s="20">
        <f t="shared" si="7"/>
        <v>1647</v>
      </c>
      <c r="D33" s="20">
        <f t="shared" si="7"/>
        <v>108673</v>
      </c>
      <c r="E33" s="20">
        <f t="shared" si="7"/>
        <v>268382</v>
      </c>
      <c r="F33" s="20">
        <f t="shared" si="7"/>
        <v>10400</v>
      </c>
      <c r="G33" s="20">
        <f t="shared" si="7"/>
        <v>4581784</v>
      </c>
      <c r="H33" s="20">
        <f t="shared" si="7"/>
        <v>5354389</v>
      </c>
    </row>
    <row r="34" spans="1:8" ht="12.75">
      <c r="A34" s="4" t="s">
        <v>14</v>
      </c>
      <c r="B34" s="20">
        <f aca="true" t="shared" si="8" ref="B34:H34">SUM(B27+B28+B29+B33)</f>
        <v>3533132</v>
      </c>
      <c r="C34" s="20">
        <f t="shared" si="8"/>
        <v>30518</v>
      </c>
      <c r="D34" s="20">
        <f t="shared" si="8"/>
        <v>1215998</v>
      </c>
      <c r="E34" s="20">
        <f t="shared" si="8"/>
        <v>3228461</v>
      </c>
      <c r="F34" s="20">
        <f t="shared" si="8"/>
        <v>131351</v>
      </c>
      <c r="G34" s="20">
        <f t="shared" si="8"/>
        <v>35983186</v>
      </c>
      <c r="H34" s="20">
        <f t="shared" si="8"/>
        <v>44122646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99629</v>
      </c>
      <c r="D42" s="21">
        <f>H16</f>
        <v>56403</v>
      </c>
      <c r="E42" s="21">
        <f>H17</f>
        <v>25851</v>
      </c>
      <c r="F42" s="21">
        <f>H18</f>
        <v>5173</v>
      </c>
      <c r="G42" s="21">
        <f>H22</f>
        <v>12202</v>
      </c>
      <c r="H42" s="21">
        <f>H19</f>
        <v>10867</v>
      </c>
      <c r="I42" s="21">
        <f>H20</f>
        <v>1160</v>
      </c>
      <c r="J42" s="21">
        <f>H21</f>
        <v>175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194327</v>
      </c>
      <c r="D43" s="21">
        <f>H5</f>
        <v>112580</v>
      </c>
      <c r="E43" s="21">
        <f>H6</f>
        <v>49536</v>
      </c>
      <c r="F43" s="21">
        <f>H7</f>
        <v>8483</v>
      </c>
      <c r="G43" s="21">
        <f>H11</f>
        <v>23728</v>
      </c>
      <c r="H43" s="21">
        <f>H8</f>
        <v>20801</v>
      </c>
      <c r="I43" s="21">
        <f>H9</f>
        <v>2550</v>
      </c>
      <c r="J43" s="21">
        <f>H10</f>
        <v>377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1.9505063786648467</v>
      </c>
      <c r="D44" s="22">
        <f t="shared" si="9"/>
        <v>1.9959931209332837</v>
      </c>
      <c r="E44" s="22">
        <f t="shared" si="9"/>
        <v>1.9162121387954045</v>
      </c>
      <c r="F44" s="22">
        <f t="shared" si="9"/>
        <v>1.6398608157742123</v>
      </c>
      <c r="G44" s="22">
        <f t="shared" si="9"/>
        <v>1.9445992460252417</v>
      </c>
      <c r="H44" s="22">
        <f t="shared" si="9"/>
        <v>1.9141437379221495</v>
      </c>
      <c r="I44" s="22">
        <f t="shared" si="9"/>
        <v>2.1982758620689653</v>
      </c>
      <c r="J44" s="22">
        <f t="shared" si="9"/>
        <v>2.1542857142857144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76284</v>
      </c>
      <c r="D47" s="21">
        <f>G16</f>
        <v>42080</v>
      </c>
      <c r="E47" s="21">
        <f>G17</f>
        <v>19860</v>
      </c>
      <c r="F47" s="21">
        <f>G18</f>
        <v>4250</v>
      </c>
      <c r="G47" s="21">
        <f>G22</f>
        <v>10094</v>
      </c>
      <c r="H47" s="21">
        <f>G19</f>
        <v>9068</v>
      </c>
      <c r="I47" s="21">
        <f>G20</f>
        <v>892</v>
      </c>
      <c r="J47" s="21">
        <f>G21</f>
        <v>134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160489</v>
      </c>
      <c r="D48" s="21">
        <f>G5</f>
        <v>91751</v>
      </c>
      <c r="E48" s="21">
        <f>G6</f>
        <v>39840</v>
      </c>
      <c r="F48" s="21">
        <f>G7</f>
        <v>8483</v>
      </c>
      <c r="G48" s="21">
        <f>G11</f>
        <v>20415</v>
      </c>
      <c r="H48" s="21">
        <f>G8</f>
        <v>18129</v>
      </c>
      <c r="I48" s="21">
        <f>G9</f>
        <v>1986</v>
      </c>
      <c r="J48" s="21">
        <f>G10</f>
        <v>300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2.1038356667191023</v>
      </c>
      <c r="D49" s="22">
        <f t="shared" si="10"/>
        <v>2.1803944866920153</v>
      </c>
      <c r="E49" s="22">
        <f t="shared" si="10"/>
        <v>2.0060422960725077</v>
      </c>
      <c r="F49" s="22">
        <f t="shared" si="10"/>
        <v>1.996</v>
      </c>
      <c r="G49" s="22">
        <f t="shared" si="10"/>
        <v>2.022488607093323</v>
      </c>
      <c r="H49" s="22">
        <f t="shared" si="10"/>
        <v>1.9992280546978385</v>
      </c>
      <c r="I49" s="22">
        <f t="shared" si="10"/>
        <v>2.226457399103139</v>
      </c>
      <c r="J49" s="22">
        <f t="shared" si="10"/>
        <v>2.2388059701492535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23345</v>
      </c>
      <c r="D52" s="21">
        <f>SUM(B16:F16)</f>
        <v>14323</v>
      </c>
      <c r="E52" s="21">
        <f>SUM(B17:F17)</f>
        <v>5991</v>
      </c>
      <c r="F52" s="21">
        <f>SUM(B18:F18)</f>
        <v>923</v>
      </c>
      <c r="G52" s="21">
        <f>SUM(H52:J52)</f>
        <v>2108</v>
      </c>
      <c r="H52" s="21">
        <f>SUM(B19:F19)</f>
        <v>1799</v>
      </c>
      <c r="I52" s="21">
        <f>SUM(B20:F20)</f>
        <v>268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35214</v>
      </c>
      <c r="D53" s="21">
        <f>SUM(B5:F5)</f>
        <v>20829</v>
      </c>
      <c r="E53" s="21">
        <f>SUM(B6:F6)</f>
        <v>9696</v>
      </c>
      <c r="F53" s="21">
        <f>SUM(B7:F7)</f>
        <v>1376</v>
      </c>
      <c r="G53" s="21">
        <f>SUM(H53:J53)</f>
        <v>3313</v>
      </c>
      <c r="H53" s="21">
        <f>SUM(B8:F8)</f>
        <v>2672</v>
      </c>
      <c r="I53" s="21">
        <f>SUM(B9:F9)</f>
        <v>564</v>
      </c>
      <c r="J53" s="21">
        <f>SUM(B10:F10)</f>
        <v>77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1.5084172199614478</v>
      </c>
      <c r="D54" s="22">
        <f t="shared" si="11"/>
        <v>1.4542344480904839</v>
      </c>
      <c r="E54" s="22">
        <f t="shared" si="11"/>
        <v>1.6184276414621932</v>
      </c>
      <c r="F54" s="22">
        <f t="shared" si="11"/>
        <v>1.4907908992416035</v>
      </c>
      <c r="G54" s="22">
        <f t="shared" si="11"/>
        <v>1.5716318785578747</v>
      </c>
      <c r="H54" s="22">
        <f t="shared" si="11"/>
        <v>1.4852695942190106</v>
      </c>
      <c r="I54" s="22">
        <f t="shared" si="11"/>
        <v>2.1044776119402986</v>
      </c>
      <c r="J54" s="22">
        <f t="shared" si="11"/>
        <v>1.8780487804878048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23345</v>
      </c>
      <c r="D61" s="21">
        <f>SUM(B16:F16)</f>
        <v>14323</v>
      </c>
      <c r="E61" s="21">
        <f>SUM(B17:F17)</f>
        <v>5991</v>
      </c>
      <c r="F61" s="21">
        <f>SUM(B18:F18)</f>
        <v>923</v>
      </c>
      <c r="G61" s="21">
        <f>SUM(H61:J61)</f>
        <v>2108</v>
      </c>
      <c r="H61" s="21">
        <f>SUM(B19:F19)</f>
        <v>1799</v>
      </c>
      <c r="I61" s="21">
        <f>SUM(B20:F20)</f>
        <v>268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35214</v>
      </c>
      <c r="D62" s="21">
        <f>SUM(B5:F5)</f>
        <v>20829</v>
      </c>
      <c r="E62" s="21">
        <f>SUM(B6:F6)</f>
        <v>9696</v>
      </c>
      <c r="F62" s="21">
        <f>SUM(B7:F7)</f>
        <v>1376</v>
      </c>
      <c r="G62" s="21">
        <f>SUM(H62:J62)</f>
        <v>3313</v>
      </c>
      <c r="H62" s="21">
        <f>SUM(B8:F8)</f>
        <v>2672</v>
      </c>
      <c r="I62" s="21">
        <f>SUM(B9:F9)</f>
        <v>564</v>
      </c>
      <c r="J62" s="21">
        <f>SUM(B10:F10)</f>
        <v>77</v>
      </c>
      <c r="K62" s="21"/>
      <c r="N62" s="19"/>
    </row>
    <row r="63" spans="1:16" ht="12.75">
      <c r="A63" t="s">
        <v>22</v>
      </c>
      <c r="C63" s="22">
        <f aca="true" t="shared" si="12" ref="C63:J63">C62/C61</f>
        <v>1.5084172199614478</v>
      </c>
      <c r="D63" s="22">
        <f t="shared" si="12"/>
        <v>1.4542344480904839</v>
      </c>
      <c r="E63" s="22">
        <f t="shared" si="12"/>
        <v>1.6184276414621932</v>
      </c>
      <c r="F63" s="22">
        <f t="shared" si="12"/>
        <v>1.4907908992416035</v>
      </c>
      <c r="G63" s="22">
        <f t="shared" si="12"/>
        <v>1.5716318785578747</v>
      </c>
      <c r="H63" s="22">
        <f t="shared" si="12"/>
        <v>1.4852695942190106</v>
      </c>
      <c r="I63" s="22">
        <f t="shared" si="12"/>
        <v>2.1044776119402986</v>
      </c>
      <c r="J63" s="22">
        <f t="shared" si="12"/>
        <v>1.8780487804878048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14524</v>
      </c>
      <c r="D66" s="21">
        <f>SUM(E16:F16)</f>
        <v>9415</v>
      </c>
      <c r="E66" s="21">
        <f>SUM(E17:F17)</f>
        <v>3292</v>
      </c>
      <c r="F66" s="21">
        <f>SUM(E18:F18)</f>
        <v>586</v>
      </c>
      <c r="G66" s="21">
        <f>SUM(H66:J66)</f>
        <v>1231</v>
      </c>
      <c r="H66" s="21">
        <f>SUM(E19:F19)</f>
        <v>1089</v>
      </c>
      <c r="I66" s="21">
        <f>SUM(E20:F20)</f>
        <v>119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15544</v>
      </c>
      <c r="D67" s="21">
        <f>SUM(E5:F5)</f>
        <v>10222</v>
      </c>
      <c r="E67" s="21">
        <f>SUM(E6:F6)</f>
        <v>3435</v>
      </c>
      <c r="F67" s="21">
        <f>SUM(E7:F7)</f>
        <v>605</v>
      </c>
      <c r="G67" s="21">
        <f>SUM(H67:J67)</f>
        <v>1282</v>
      </c>
      <c r="H67" s="21">
        <f>SUM(E8:F8)</f>
        <v>1132</v>
      </c>
      <c r="I67" s="21">
        <f>SUM(E9:F9)</f>
        <v>126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1.07022858716607</v>
      </c>
      <c r="D68" s="22">
        <f t="shared" si="13"/>
        <v>1.0857142857142856</v>
      </c>
      <c r="E68" s="22">
        <f t="shared" si="13"/>
        <v>1.0434386391251518</v>
      </c>
      <c r="F68" s="22">
        <f t="shared" si="13"/>
        <v>1.0324232081911262</v>
      </c>
      <c r="G68" s="22">
        <f t="shared" si="13"/>
        <v>1.0414297319252641</v>
      </c>
      <c r="H68" s="22">
        <f t="shared" si="13"/>
        <v>1.039485766758494</v>
      </c>
      <c r="I68" s="22">
        <f t="shared" si="13"/>
        <v>1.0588235294117647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4791</v>
      </c>
      <c r="D71" s="21">
        <f>B16</f>
        <v>2523</v>
      </c>
      <c r="E71" s="21">
        <f>B17</f>
        <v>1558</v>
      </c>
      <c r="F71" s="21">
        <f>B18</f>
        <v>195</v>
      </c>
      <c r="G71" s="21">
        <f>SUM(H71:J71)</f>
        <v>515</v>
      </c>
      <c r="H71" s="21">
        <f>B19</f>
        <v>388</v>
      </c>
      <c r="I71" s="21">
        <f>B20</f>
        <v>114</v>
      </c>
      <c r="J71" s="21">
        <f>B21</f>
        <v>13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15473</v>
      </c>
      <c r="D72" s="21">
        <f>B5</f>
        <v>8111</v>
      </c>
      <c r="E72" s="21">
        <f>B6</f>
        <v>5085</v>
      </c>
      <c r="F72" s="21">
        <f>B7</f>
        <v>622</v>
      </c>
      <c r="G72" s="21">
        <f>SUM(H72:J72)</f>
        <v>1655</v>
      </c>
      <c r="H72" s="21">
        <f>B8</f>
        <v>1210</v>
      </c>
      <c r="I72" s="21">
        <f>B9</f>
        <v>397</v>
      </c>
      <c r="J72" s="21">
        <f>B10</f>
        <v>48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3.229597161344187</v>
      </c>
      <c r="D73" s="22">
        <f t="shared" si="14"/>
        <v>3.214823622671423</v>
      </c>
      <c r="E73" s="22">
        <f t="shared" si="14"/>
        <v>3.2637997432605905</v>
      </c>
      <c r="F73" s="22">
        <f t="shared" si="14"/>
        <v>3.18974358974359</v>
      </c>
      <c r="G73" s="22">
        <f t="shared" si="14"/>
        <v>3.2135922330097086</v>
      </c>
      <c r="H73" s="22">
        <f t="shared" si="14"/>
        <v>3.118556701030928</v>
      </c>
      <c r="I73" s="22">
        <f t="shared" si="14"/>
        <v>3.482456140350877</v>
      </c>
      <c r="J73" s="22">
        <f t="shared" si="14"/>
        <v>3.6923076923076925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39</v>
      </c>
      <c r="D76" s="21">
        <f>C16</f>
        <v>30</v>
      </c>
      <c r="E76" s="21">
        <f>C17</f>
        <v>4</v>
      </c>
      <c r="F76" s="21">
        <f>C18</f>
        <v>2</v>
      </c>
      <c r="G76" s="21">
        <f>SUM(H76:J76)</f>
        <v>3</v>
      </c>
      <c r="H76" s="21">
        <f>C19</f>
        <v>1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128</v>
      </c>
      <c r="D77" s="21">
        <f>C5</f>
        <v>95</v>
      </c>
      <c r="E77" s="21">
        <f>C6</f>
        <v>18</v>
      </c>
      <c r="F77" s="21">
        <f>C7</f>
        <v>8</v>
      </c>
      <c r="G77" s="21">
        <f>SUM(H77:J77)</f>
        <v>7</v>
      </c>
      <c r="H77" s="21">
        <f>C8</f>
        <v>1</v>
      </c>
      <c r="I77" s="21">
        <f>C9</f>
        <v>6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3.282051282051282</v>
      </c>
      <c r="D78" s="22">
        <f t="shared" si="15"/>
        <v>3.1666666666666665</v>
      </c>
      <c r="E78" s="22">
        <f t="shared" si="15"/>
        <v>4.5</v>
      </c>
      <c r="F78" s="22">
        <f t="shared" si="15"/>
        <v>4</v>
      </c>
      <c r="G78" s="22">
        <f t="shared" si="15"/>
        <v>2.3333333333333335</v>
      </c>
      <c r="H78" s="22">
        <f t="shared" si="15"/>
        <v>1</v>
      </c>
      <c r="I78" s="22">
        <f t="shared" si="15"/>
        <v>3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3991</v>
      </c>
      <c r="D81" s="21">
        <f>D16</f>
        <v>2355</v>
      </c>
      <c r="E81" s="21">
        <f>D17</f>
        <v>1137</v>
      </c>
      <c r="F81" s="21">
        <f>D18</f>
        <v>140</v>
      </c>
      <c r="G81" s="21">
        <f>SUM(H81:J81)</f>
        <v>359</v>
      </c>
      <c r="H81" s="21">
        <f>D19</f>
        <v>321</v>
      </c>
      <c r="I81" s="21">
        <f>D20</f>
        <v>33</v>
      </c>
      <c r="J81" s="21">
        <f>D21</f>
        <v>5</v>
      </c>
      <c r="K81" s="21"/>
    </row>
    <row r="82" spans="1:11" ht="12.75">
      <c r="A82" t="s">
        <v>21</v>
      </c>
      <c r="C82" s="21">
        <f>D12</f>
        <v>4069</v>
      </c>
      <c r="D82" s="21">
        <f>D5</f>
        <v>2401</v>
      </c>
      <c r="E82" s="21">
        <f>D6</f>
        <v>1158</v>
      </c>
      <c r="F82" s="21">
        <f>D7</f>
        <v>141</v>
      </c>
      <c r="G82" s="21">
        <f>SUM(H82:J82)</f>
        <v>369</v>
      </c>
      <c r="H82" s="21">
        <f>D8</f>
        <v>329</v>
      </c>
      <c r="I82" s="21">
        <f>D9</f>
        <v>35</v>
      </c>
      <c r="J82" s="21">
        <f>D10</f>
        <v>5</v>
      </c>
      <c r="K82" s="21"/>
    </row>
    <row r="83" spans="1:11" ht="12.75">
      <c r="A83" t="s">
        <v>22</v>
      </c>
      <c r="C83" s="22">
        <f aca="true" t="shared" si="16" ref="C83:J83">C82/C81</f>
        <v>1.019543973941368</v>
      </c>
      <c r="D83" s="22">
        <f t="shared" si="16"/>
        <v>1.0195329087048832</v>
      </c>
      <c r="E83" s="22">
        <f t="shared" si="16"/>
        <v>1.0184696569920844</v>
      </c>
      <c r="F83" s="22">
        <f t="shared" si="16"/>
        <v>1.0071428571428571</v>
      </c>
      <c r="G83" s="22">
        <f t="shared" si="16"/>
        <v>1.0278551532033426</v>
      </c>
      <c r="H83" s="22">
        <f t="shared" si="16"/>
        <v>1.0249221183800623</v>
      </c>
      <c r="I83" s="22">
        <f t="shared" si="16"/>
        <v>1.0606060606060606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44122646</v>
      </c>
      <c r="D94" s="21"/>
      <c r="E94" s="21">
        <f>SUM(E95:E96)</f>
        <v>99629</v>
      </c>
      <c r="F94" s="22">
        <f>C94/E94</f>
        <v>442.8695058667657</v>
      </c>
      <c r="G94" s="21">
        <f>SUM(G95:G96)</f>
        <v>195703</v>
      </c>
      <c r="H94" s="22">
        <f>C94/G94</f>
        <v>225.45717745767823</v>
      </c>
    </row>
    <row r="95" spans="1:8" ht="12.75">
      <c r="A95" t="s">
        <v>23</v>
      </c>
      <c r="C95" s="21">
        <f>G34</f>
        <v>35983186</v>
      </c>
      <c r="D95" s="21"/>
      <c r="E95" s="21">
        <f>G23</f>
        <v>76284</v>
      </c>
      <c r="F95" s="22">
        <f>C95/E95</f>
        <v>471.7003041266845</v>
      </c>
      <c r="G95" s="21">
        <f>G12</f>
        <v>160489</v>
      </c>
      <c r="H95" s="22">
        <f>C95/G95</f>
        <v>224.2096716908947</v>
      </c>
    </row>
    <row r="96" spans="1:8" ht="12.75">
      <c r="A96" t="s">
        <v>34</v>
      </c>
      <c r="C96" s="21">
        <f>SUM(B34:F34)</f>
        <v>8139460</v>
      </c>
      <c r="D96" s="21"/>
      <c r="E96" s="21">
        <f>SUM(B23:F23)</f>
        <v>23345</v>
      </c>
      <c r="F96" s="22">
        <f>C96/E96</f>
        <v>348.65967016491754</v>
      </c>
      <c r="G96" s="21">
        <f>SUM(B12:F12)</f>
        <v>35214</v>
      </c>
      <c r="H96" s="22">
        <f>C96/G96</f>
        <v>231.14272732435964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25200171</v>
      </c>
      <c r="D98" s="21"/>
      <c r="E98" s="21">
        <f>SUM(E99:E100)</f>
        <v>56403</v>
      </c>
      <c r="F98" s="22">
        <f>C98/E98</f>
        <v>446.78777724589116</v>
      </c>
      <c r="G98" s="21">
        <f>SUM(G99:G100)</f>
        <v>112580</v>
      </c>
      <c r="H98" s="22">
        <f>C98/G98</f>
        <v>223.84234322259726</v>
      </c>
      <c r="N98" s="19"/>
    </row>
    <row r="99" spans="1:16" ht="12.75">
      <c r="A99" t="s">
        <v>23</v>
      </c>
      <c r="C99" s="21">
        <f>G27</f>
        <v>20391356</v>
      </c>
      <c r="D99" s="21"/>
      <c r="E99" s="21">
        <f>G16</f>
        <v>42080</v>
      </c>
      <c r="F99" s="22">
        <f aca="true" t="shared" si="17" ref="F99:F114">C99/E99</f>
        <v>484.58545627376424</v>
      </c>
      <c r="G99" s="21">
        <f>G5</f>
        <v>91751</v>
      </c>
      <c r="H99" s="22">
        <f aca="true" t="shared" si="18" ref="H99:H114">C99/G99</f>
        <v>222.24668940937974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4808815</v>
      </c>
      <c r="D100" s="21"/>
      <c r="E100" s="21">
        <f>SUM(B16:F16)</f>
        <v>14323</v>
      </c>
      <c r="F100" s="22">
        <f t="shared" si="17"/>
        <v>335.74076659917614</v>
      </c>
      <c r="G100" s="21">
        <f>SUM(B5:F5)</f>
        <v>20829</v>
      </c>
      <c r="H100" s="22">
        <f t="shared" si="18"/>
        <v>230.87114119736904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11398867</v>
      </c>
      <c r="D102" s="21"/>
      <c r="E102" s="21">
        <f>SUM(E103:E104)</f>
        <v>25851</v>
      </c>
      <c r="F102" s="22">
        <f t="shared" si="17"/>
        <v>440.9449150903253</v>
      </c>
      <c r="G102" s="21">
        <f>SUM(G103:G104)</f>
        <v>49536</v>
      </c>
      <c r="H102" s="22">
        <f t="shared" si="18"/>
        <v>230.11278666020672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9151823</v>
      </c>
      <c r="D103" s="21"/>
      <c r="E103" s="21">
        <f>G17</f>
        <v>19860</v>
      </c>
      <c r="F103" s="22">
        <f t="shared" si="17"/>
        <v>460.81686807653574</v>
      </c>
      <c r="G103" s="21">
        <f>G6</f>
        <v>39840</v>
      </c>
      <c r="H103" s="22">
        <f t="shared" si="18"/>
        <v>229.7144327309237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2247044</v>
      </c>
      <c r="D104" s="21"/>
      <c r="E104" s="21">
        <f>SUM(B17:F17)</f>
        <v>5991</v>
      </c>
      <c r="F104" s="22">
        <f t="shared" si="17"/>
        <v>375.0699382406944</v>
      </c>
      <c r="G104" s="21">
        <f>SUM(B6:F6)</f>
        <v>9696</v>
      </c>
      <c r="H104" s="22">
        <f t="shared" si="18"/>
        <v>231.74958745874588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2169219</v>
      </c>
      <c r="D106" s="21"/>
      <c r="E106" s="21">
        <f>SUM(E107:E108)</f>
        <v>5173</v>
      </c>
      <c r="F106" s="22">
        <f t="shared" si="17"/>
        <v>419.3348153875894</v>
      </c>
      <c r="G106" s="21">
        <f>SUM(G107:G108)</f>
        <v>9859</v>
      </c>
      <c r="H106" s="22">
        <f t="shared" si="18"/>
        <v>220.02424180951414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1858223</v>
      </c>
      <c r="D107" s="21"/>
      <c r="E107" s="21">
        <f>G18</f>
        <v>4250</v>
      </c>
      <c r="F107" s="22">
        <f t="shared" si="17"/>
        <v>437.2289411764706</v>
      </c>
      <c r="G107" s="21">
        <f>G7</f>
        <v>8483</v>
      </c>
      <c r="H107" s="22">
        <f t="shared" si="18"/>
        <v>219.0525757397147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310996</v>
      </c>
      <c r="D108" s="21"/>
      <c r="E108" s="21">
        <f>SUM(B18:F18)</f>
        <v>923</v>
      </c>
      <c r="F108" s="22">
        <f t="shared" si="17"/>
        <v>336.94041170097506</v>
      </c>
      <c r="G108" s="21">
        <f>SUM(B7:F7)</f>
        <v>1376</v>
      </c>
      <c r="H108" s="22">
        <f t="shared" si="18"/>
        <v>226.01453488372093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5354389</v>
      </c>
      <c r="D110" s="21"/>
      <c r="E110" s="21">
        <f>SUM(E111:E112)</f>
        <v>12202</v>
      </c>
      <c r="F110" s="22">
        <f t="shared" si="17"/>
        <v>438.81240780199965</v>
      </c>
      <c r="G110" s="21">
        <f>SUM(G111:G112)</f>
        <v>23728</v>
      </c>
      <c r="H110" s="22">
        <f t="shared" si="18"/>
        <v>225.65698752528658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4581784</v>
      </c>
      <c r="D111" s="21"/>
      <c r="E111" s="21">
        <f>G22</f>
        <v>10094</v>
      </c>
      <c r="F111" s="22">
        <f t="shared" si="17"/>
        <v>453.91163067168617</v>
      </c>
      <c r="G111" s="21">
        <f>G11</f>
        <v>20415</v>
      </c>
      <c r="H111" s="22">
        <f t="shared" si="18"/>
        <v>224.43223120254714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772605</v>
      </c>
      <c r="D112" s="21"/>
      <c r="E112" s="21">
        <f>SUM(B22:F22)</f>
        <v>2108</v>
      </c>
      <c r="F112" s="22">
        <f t="shared" si="17"/>
        <v>366.51091081593927</v>
      </c>
      <c r="G112" s="21">
        <f>SUM(B11:F11)</f>
        <v>3313</v>
      </c>
      <c r="H112" s="22">
        <f t="shared" si="18"/>
        <v>233.20404467250228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4700732</v>
      </c>
      <c r="D114" s="21"/>
      <c r="E114" s="21">
        <f>SUM(E115:E116)</f>
        <v>10867</v>
      </c>
      <c r="F114" s="22">
        <f t="shared" si="17"/>
        <v>432.56943038557097</v>
      </c>
      <c r="G114" s="21">
        <f>SUM(G115:G116)</f>
        <v>20801</v>
      </c>
      <c r="H114" s="22">
        <f t="shared" si="18"/>
        <v>225.98586606413153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4074430</v>
      </c>
      <c r="D115" s="21"/>
      <c r="E115" s="21">
        <f>G19</f>
        <v>9068</v>
      </c>
      <c r="F115" s="22">
        <f aca="true" t="shared" si="19" ref="F115:F124">C115/E115</f>
        <v>449.31958535509483</v>
      </c>
      <c r="G115" s="21">
        <f>G8</f>
        <v>18129</v>
      </c>
      <c r="H115" s="22">
        <f aca="true" t="shared" si="20" ref="H115:H124">C115/G115</f>
        <v>224.7465386949087</v>
      </c>
    </row>
    <row r="116" spans="1:8" ht="12.75">
      <c r="A116" t="s">
        <v>34</v>
      </c>
      <c r="C116" s="21">
        <f>SUM(B30:F30)</f>
        <v>626302</v>
      </c>
      <c r="D116" s="21"/>
      <c r="E116" s="21">
        <f>SUM(B19:F19)</f>
        <v>1799</v>
      </c>
      <c r="F116" s="22">
        <f t="shared" si="19"/>
        <v>348.1389660922735</v>
      </c>
      <c r="G116" s="21">
        <f>SUM(B8:F8)</f>
        <v>2672</v>
      </c>
      <c r="H116" s="22">
        <f t="shared" si="20"/>
        <v>234.3944610778443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571410</v>
      </c>
      <c r="D118" s="21"/>
      <c r="E118" s="21">
        <f>SUM(E119:E120)</f>
        <v>1160</v>
      </c>
      <c r="F118" s="22">
        <f t="shared" si="19"/>
        <v>492.5948275862069</v>
      </c>
      <c r="G118" s="21">
        <f>SUM(G119:G120)</f>
        <v>2550</v>
      </c>
      <c r="H118" s="22">
        <f t="shared" si="20"/>
        <v>224.08235294117648</v>
      </c>
    </row>
    <row r="119" spans="1:8" ht="12.75">
      <c r="A119" t="s">
        <v>23</v>
      </c>
      <c r="C119" s="21">
        <f>G31</f>
        <v>443021</v>
      </c>
      <c r="D119" s="21"/>
      <c r="E119" s="21">
        <f>G20</f>
        <v>892</v>
      </c>
      <c r="F119" s="22">
        <f t="shared" si="19"/>
        <v>496.6603139013453</v>
      </c>
      <c r="G119" s="21">
        <f>G9</f>
        <v>1986</v>
      </c>
      <c r="H119" s="22">
        <f t="shared" si="20"/>
        <v>223.07200402819737</v>
      </c>
    </row>
    <row r="120" spans="1:8" ht="12.75">
      <c r="A120" t="s">
        <v>34</v>
      </c>
      <c r="C120" s="21">
        <f>SUM(B31:F31)</f>
        <v>128389</v>
      </c>
      <c r="D120" s="21"/>
      <c r="E120" s="21">
        <f>SUM(B20:F20)</f>
        <v>268</v>
      </c>
      <c r="F120" s="22">
        <f t="shared" si="19"/>
        <v>479.0634328358209</v>
      </c>
      <c r="G120" s="21">
        <f>SUM(B9:F9)</f>
        <v>564</v>
      </c>
      <c r="H120" s="22">
        <f t="shared" si="20"/>
        <v>227.64007092198582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82247</v>
      </c>
      <c r="D122" s="21"/>
      <c r="E122" s="21">
        <f>SUM(E123:E124)</f>
        <v>175</v>
      </c>
      <c r="F122" s="22">
        <f t="shared" si="19"/>
        <v>469.98285714285714</v>
      </c>
      <c r="G122" s="21">
        <f>SUM(G123:G124)</f>
        <v>377</v>
      </c>
      <c r="H122" s="22">
        <f t="shared" si="20"/>
        <v>218.16180371352786</v>
      </c>
    </row>
    <row r="123" spans="1:8" ht="12.75">
      <c r="A123" t="s">
        <v>23</v>
      </c>
      <c r="C123" s="21">
        <f>G32</f>
        <v>64333</v>
      </c>
      <c r="D123" s="21"/>
      <c r="E123" s="21">
        <f>G21</f>
        <v>134</v>
      </c>
      <c r="F123" s="22">
        <f t="shared" si="19"/>
        <v>480.0970149253731</v>
      </c>
      <c r="G123" s="21">
        <f>G10</f>
        <v>300</v>
      </c>
      <c r="H123" s="22">
        <f t="shared" si="20"/>
        <v>214.44333333333333</v>
      </c>
    </row>
    <row r="124" spans="1:8" ht="12.75">
      <c r="A124" t="s">
        <v>34</v>
      </c>
      <c r="C124" s="21">
        <f>SUM(B32:F32)</f>
        <v>17914</v>
      </c>
      <c r="D124" s="21"/>
      <c r="E124" s="21">
        <f>SUM(B21:F21)</f>
        <v>41</v>
      </c>
      <c r="F124" s="22">
        <f t="shared" si="19"/>
        <v>436.9268292682927</v>
      </c>
      <c r="G124" s="21">
        <f>SUM(B10:F10)</f>
        <v>77</v>
      </c>
      <c r="H124" s="22">
        <f t="shared" si="20"/>
        <v>232.64935064935065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8765762</v>
      </c>
      <c r="D130" s="21"/>
      <c r="E130" s="21">
        <f aca="true" t="shared" si="21" ref="E130:K130">SUM(E131:E134)</f>
        <v>4808815</v>
      </c>
      <c r="F130" s="21">
        <f t="shared" si="21"/>
        <v>2247044</v>
      </c>
      <c r="G130" s="21">
        <f t="shared" si="21"/>
        <v>310996</v>
      </c>
      <c r="H130" s="21">
        <f t="shared" si="21"/>
        <v>772605</v>
      </c>
      <c r="I130" s="21">
        <f t="shared" si="21"/>
        <v>626302</v>
      </c>
      <c r="J130" s="21">
        <f t="shared" si="21"/>
        <v>128389</v>
      </c>
      <c r="K130" s="21">
        <f t="shared" si="21"/>
        <v>17914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3607757</v>
      </c>
      <c r="D131" s="21"/>
      <c r="E131" s="21">
        <f>SUM(E27:F27)</f>
        <v>2222473</v>
      </c>
      <c r="F131" s="21">
        <f>SUM(E28:F28)</f>
        <v>731069</v>
      </c>
      <c r="G131" s="21">
        <f>SUM(E29:F29)</f>
        <v>127488</v>
      </c>
      <c r="H131" s="21">
        <f>SUM(I131:K131)</f>
        <v>278782</v>
      </c>
      <c r="I131" s="21">
        <f>SUM(E30:F30)</f>
        <v>247945</v>
      </c>
      <c r="J131" s="21">
        <f>SUM(E31:F31)</f>
        <v>26017</v>
      </c>
      <c r="K131" s="21">
        <f>SUM(E32:F32)</f>
        <v>4820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3814167</v>
      </c>
      <c r="D132" s="21"/>
      <c r="E132" s="21">
        <f>B27</f>
        <v>1844862</v>
      </c>
      <c r="F132" s="21">
        <f>B28</f>
        <v>1165074</v>
      </c>
      <c r="G132" s="21">
        <f>B29</f>
        <v>139693</v>
      </c>
      <c r="H132" s="21">
        <f>SUM(I132:K132)</f>
        <v>383503</v>
      </c>
      <c r="I132" s="21">
        <f>B30</f>
        <v>281035</v>
      </c>
      <c r="J132" s="21">
        <f>B31</f>
        <v>90944</v>
      </c>
      <c r="K132" s="21">
        <f>B32</f>
        <v>11524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30848</v>
      </c>
      <c r="D133" s="21"/>
      <c r="E133" s="21">
        <f>C27</f>
        <v>22587</v>
      </c>
      <c r="F133" s="21">
        <f>C28</f>
        <v>4156</v>
      </c>
      <c r="G133" s="21">
        <f>C29</f>
        <v>2128</v>
      </c>
      <c r="H133" s="21">
        <f>SUM(I133:K133)</f>
        <v>1647</v>
      </c>
      <c r="I133" s="21">
        <f>C30</f>
        <v>330</v>
      </c>
      <c r="J133" s="21">
        <f>C31</f>
        <v>1317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1312990</v>
      </c>
      <c r="D134" s="21"/>
      <c r="E134" s="21">
        <f>D27</f>
        <v>718893</v>
      </c>
      <c r="F134" s="21">
        <f>D28</f>
        <v>346745</v>
      </c>
      <c r="G134" s="21">
        <f>D29</f>
        <v>41687</v>
      </c>
      <c r="H134" s="21">
        <f>SUM(I134:K134)</f>
        <v>108673</v>
      </c>
      <c r="I134" s="21">
        <f>D30</f>
        <v>96992</v>
      </c>
      <c r="J134" s="21">
        <f>D31</f>
        <v>10111</v>
      </c>
      <c r="K134" s="21">
        <f>D32</f>
        <v>1570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3607757</v>
      </c>
      <c r="E140" s="22">
        <f>B140/C66</f>
        <v>248.3996832828422</v>
      </c>
      <c r="G140" s="22">
        <f>B140/C67</f>
        <v>232.0996525990736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3814167</v>
      </c>
      <c r="E141" s="22">
        <f>B141/C71</f>
        <v>796.1108328115216</v>
      </c>
      <c r="G141" s="22">
        <f>B141/C72</f>
        <v>246.50468558133522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30848</v>
      </c>
      <c r="E142" s="22">
        <f>B142/C76</f>
        <v>790.974358974359</v>
      </c>
      <c r="G142" s="22">
        <f>B142/C77</f>
        <v>241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1312990</v>
      </c>
      <c r="E143" s="22">
        <f>B143/C81</f>
        <v>328.9877223753445</v>
      </c>
      <c r="G143" s="22">
        <f>B143/C82</f>
        <v>322.68124846399604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JUL!B10</f>
        <v>48</v>
      </c>
      <c r="C5" s="20">
        <f>JUL!C10</f>
        <v>0</v>
      </c>
      <c r="D5" s="20">
        <f>JUL!D10</f>
        <v>5</v>
      </c>
      <c r="E5" s="20">
        <f>JUL!E10</f>
        <v>23</v>
      </c>
      <c r="F5" s="20">
        <f>JUL!F10</f>
        <v>1</v>
      </c>
      <c r="G5" s="20">
        <f>JUL!G10</f>
        <v>300</v>
      </c>
      <c r="H5" s="20">
        <f aca="true" t="shared" si="0" ref="H5:H16">SUM(B5:G5)</f>
        <v>377</v>
      </c>
    </row>
    <row r="6" spans="1:8" ht="12.75">
      <c r="A6" s="24" t="s">
        <v>49</v>
      </c>
      <c r="B6" s="20">
        <f>AUG!B10</f>
        <v>41</v>
      </c>
      <c r="C6" s="20">
        <f>AUG!C10</f>
        <v>0</v>
      </c>
      <c r="D6" s="20">
        <f>AUG!D10</f>
        <v>6</v>
      </c>
      <c r="E6" s="20">
        <f>AUG!E10</f>
        <v>24</v>
      </c>
      <c r="F6" s="20">
        <f>AUG!F10</f>
        <v>1</v>
      </c>
      <c r="G6" s="20">
        <f>AUG!G10</f>
        <v>309</v>
      </c>
      <c r="H6" s="20">
        <f t="shared" si="0"/>
        <v>381</v>
      </c>
    </row>
    <row r="7" spans="1:8" ht="12.75">
      <c r="A7" s="24" t="s">
        <v>50</v>
      </c>
      <c r="B7" s="20">
        <f>SEP!B10</f>
        <v>33</v>
      </c>
      <c r="C7" s="20">
        <f>SEP!C10</f>
        <v>0</v>
      </c>
      <c r="D7" s="20">
        <f>SEP!D10</f>
        <v>8</v>
      </c>
      <c r="E7" s="20">
        <f>SEP!E10</f>
        <v>23</v>
      </c>
      <c r="F7" s="20">
        <f>SEP!F10</f>
        <v>1</v>
      </c>
      <c r="G7" s="20">
        <f>SEP!G10</f>
        <v>338</v>
      </c>
      <c r="H7" s="20">
        <f t="shared" si="0"/>
        <v>403</v>
      </c>
    </row>
    <row r="8" spans="1:8" ht="12.75">
      <c r="A8" s="24" t="s">
        <v>51</v>
      </c>
      <c r="B8" s="20">
        <f>OCT!B10</f>
        <v>32</v>
      </c>
      <c r="C8" s="20">
        <f>OCT!C10</f>
        <v>0</v>
      </c>
      <c r="D8" s="20">
        <f>OCT!D10</f>
        <v>8</v>
      </c>
      <c r="E8" s="20">
        <f>OCT!E10</f>
        <v>22</v>
      </c>
      <c r="F8" s="20">
        <f>OCT!F10</f>
        <v>1</v>
      </c>
      <c r="G8" s="20">
        <f>OCT!G10</f>
        <v>309</v>
      </c>
      <c r="H8" s="20">
        <f t="shared" si="0"/>
        <v>372</v>
      </c>
    </row>
    <row r="9" spans="1:8" ht="12.75">
      <c r="A9" s="24" t="s">
        <v>52</v>
      </c>
      <c r="B9" s="20">
        <f>NOV!B10</f>
        <v>34</v>
      </c>
      <c r="C9" s="20">
        <f>NOV!C10</f>
        <v>0</v>
      </c>
      <c r="D9" s="20">
        <f>NOV!D10</f>
        <v>9</v>
      </c>
      <c r="E9" s="20">
        <f>NOV!E10</f>
        <v>22</v>
      </c>
      <c r="F9" s="20">
        <f>NOV!F10</f>
        <v>1</v>
      </c>
      <c r="G9" s="20">
        <f>NOV!G10</f>
        <v>307</v>
      </c>
      <c r="H9" s="20">
        <f t="shared" si="0"/>
        <v>373</v>
      </c>
    </row>
    <row r="10" spans="1:8" ht="12.75">
      <c r="A10" s="24" t="s">
        <v>53</v>
      </c>
      <c r="B10" s="20">
        <f>DEC!B10</f>
        <v>38</v>
      </c>
      <c r="C10" s="20">
        <f>DEC!C10</f>
        <v>0</v>
      </c>
      <c r="D10" s="20">
        <f>DEC!D10</f>
        <v>9</v>
      </c>
      <c r="E10" s="20">
        <f>DEC!E10</f>
        <v>24</v>
      </c>
      <c r="F10" s="20">
        <f>DEC!F10</f>
        <v>2</v>
      </c>
      <c r="G10" s="20">
        <f>DEC!G10</f>
        <v>295</v>
      </c>
      <c r="H10" s="20">
        <f t="shared" si="0"/>
        <v>368</v>
      </c>
    </row>
    <row r="11" spans="1:8" ht="12.75">
      <c r="A11" s="24" t="s">
        <v>54</v>
      </c>
      <c r="B11" s="20">
        <f>JAN!B10</f>
        <v>0</v>
      </c>
      <c r="C11" s="20">
        <f>JAN!C10</f>
        <v>0</v>
      </c>
      <c r="D11" s="20">
        <f>JAN!D10</f>
        <v>0</v>
      </c>
      <c r="E11" s="20">
        <f>JAN!E10</f>
        <v>0</v>
      </c>
      <c r="F11" s="20">
        <f>JAN!F10</f>
        <v>0</v>
      </c>
      <c r="G11" s="20">
        <f>JAN!G10</f>
        <v>0</v>
      </c>
      <c r="H11" s="20">
        <f t="shared" si="0"/>
        <v>0</v>
      </c>
    </row>
    <row r="12" spans="1:8" ht="12.75">
      <c r="A12" s="24" t="s">
        <v>55</v>
      </c>
      <c r="B12" s="20">
        <f>FEB!B10</f>
        <v>0</v>
      </c>
      <c r="C12" s="20">
        <f>FEB!C10</f>
        <v>0</v>
      </c>
      <c r="D12" s="20">
        <f>FEB!D10</f>
        <v>0</v>
      </c>
      <c r="E12" s="20">
        <f>FEB!E10</f>
        <v>0</v>
      </c>
      <c r="F12" s="20">
        <f>FEB!F10</f>
        <v>0</v>
      </c>
      <c r="G12" s="20">
        <f>FEB!G10</f>
        <v>0</v>
      </c>
      <c r="H12" s="20">
        <f t="shared" si="0"/>
        <v>0</v>
      </c>
    </row>
    <row r="13" spans="1:8" ht="12.75">
      <c r="A13" s="24" t="s">
        <v>56</v>
      </c>
      <c r="B13" s="20">
        <f>MAR!B10</f>
        <v>0</v>
      </c>
      <c r="C13" s="20">
        <f>MAR!C10</f>
        <v>0</v>
      </c>
      <c r="D13" s="20">
        <f>MAR!D10</f>
        <v>0</v>
      </c>
      <c r="E13" s="20">
        <f>MAR!E10</f>
        <v>0</v>
      </c>
      <c r="F13" s="20">
        <f>MAR!F10</f>
        <v>0</v>
      </c>
      <c r="G13" s="20">
        <f>MAR!G10</f>
        <v>0</v>
      </c>
      <c r="H13" s="20">
        <f t="shared" si="0"/>
        <v>0</v>
      </c>
    </row>
    <row r="14" spans="1:8" ht="12.75">
      <c r="A14" s="24" t="s">
        <v>57</v>
      </c>
      <c r="B14" s="20">
        <f>APR!B10</f>
        <v>0</v>
      </c>
      <c r="C14" s="20">
        <f>APR!C10</f>
        <v>0</v>
      </c>
      <c r="D14" s="20">
        <f>APR!D10</f>
        <v>0</v>
      </c>
      <c r="E14" s="20">
        <f>APR!E10</f>
        <v>0</v>
      </c>
      <c r="F14" s="20">
        <f>APR!F10</f>
        <v>0</v>
      </c>
      <c r="G14" s="20">
        <f>APR!G10</f>
        <v>0</v>
      </c>
      <c r="H14" s="20">
        <f t="shared" si="0"/>
        <v>0</v>
      </c>
    </row>
    <row r="15" spans="1:8" ht="12.75">
      <c r="A15" s="24" t="s">
        <v>58</v>
      </c>
      <c r="B15" s="20">
        <f>MAY!B10</f>
        <v>0</v>
      </c>
      <c r="C15" s="20">
        <f>MAY!C10</f>
        <v>0</v>
      </c>
      <c r="D15" s="20">
        <f>MAY!D10</f>
        <v>0</v>
      </c>
      <c r="E15" s="20">
        <f>MAY!E10</f>
        <v>0</v>
      </c>
      <c r="F15" s="20">
        <f>MAY!F10</f>
        <v>0</v>
      </c>
      <c r="G15" s="20">
        <f>MAY!G10</f>
        <v>0</v>
      </c>
      <c r="H15" s="20">
        <f t="shared" si="0"/>
        <v>0</v>
      </c>
    </row>
    <row r="16" spans="1:8" ht="12.75">
      <c r="A16" s="24" t="s">
        <v>59</v>
      </c>
      <c r="B16" s="20">
        <f>JUN!B10</f>
        <v>0</v>
      </c>
      <c r="C16" s="20">
        <f>JUN!C10</f>
        <v>0</v>
      </c>
      <c r="D16" s="20">
        <f>JUN!D10</f>
        <v>0</v>
      </c>
      <c r="E16" s="20">
        <f>JUN!E10</f>
        <v>0</v>
      </c>
      <c r="F16" s="20">
        <f>JUN!F10</f>
        <v>0</v>
      </c>
      <c r="G16" s="20">
        <f>JUN!G10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37.666666666666664</v>
      </c>
      <c r="C17" s="20" t="e">
        <f t="shared" si="1"/>
        <v>#DIV/0!</v>
      </c>
      <c r="D17" s="20">
        <f t="shared" si="1"/>
        <v>7.5</v>
      </c>
      <c r="E17" s="20">
        <f t="shared" si="1"/>
        <v>23</v>
      </c>
      <c r="F17" s="20">
        <f t="shared" si="1"/>
        <v>1.1666666666666667</v>
      </c>
      <c r="G17" s="20">
        <f t="shared" si="1"/>
        <v>309.6666666666667</v>
      </c>
      <c r="H17" s="20">
        <f t="shared" si="1"/>
        <v>379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JUL!B21</f>
        <v>13</v>
      </c>
      <c r="C21" s="23">
        <f>JUL!C21</f>
        <v>0</v>
      </c>
      <c r="D21" s="23">
        <f>JUL!D21</f>
        <v>5</v>
      </c>
      <c r="E21" s="23">
        <f>JUL!E21</f>
        <v>22</v>
      </c>
      <c r="F21" s="23">
        <f>JUL!F21</f>
        <v>1</v>
      </c>
      <c r="G21" s="23">
        <f>JUL!G21</f>
        <v>134</v>
      </c>
      <c r="H21" s="20">
        <f aca="true" t="shared" si="2" ref="H21:H32">SUM(B21:G21)</f>
        <v>175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AUG!B21</f>
        <v>11</v>
      </c>
      <c r="C22" s="23">
        <f>AUG!C21</f>
        <v>0</v>
      </c>
      <c r="D22" s="23">
        <f>AUG!D21</f>
        <v>6</v>
      </c>
      <c r="E22" s="23">
        <f>AUG!E21</f>
        <v>23</v>
      </c>
      <c r="F22" s="23">
        <f>AUG!F21</f>
        <v>1</v>
      </c>
      <c r="G22" s="23">
        <f>AUG!G21</f>
        <v>139</v>
      </c>
      <c r="H22" s="20">
        <f t="shared" si="2"/>
        <v>180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SEP!B21</f>
        <v>10</v>
      </c>
      <c r="C23" s="23">
        <f>SEP!C21</f>
        <v>0</v>
      </c>
      <c r="D23" s="23">
        <f>SEP!D21</f>
        <v>8</v>
      </c>
      <c r="E23" s="23">
        <f>SEP!E21</f>
        <v>22</v>
      </c>
      <c r="F23" s="23">
        <f>SEP!F21</f>
        <v>1</v>
      </c>
      <c r="G23" s="23">
        <f>SEP!G21</f>
        <v>148</v>
      </c>
      <c r="H23" s="20">
        <f t="shared" si="2"/>
        <v>189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OCT!B21</f>
        <v>9</v>
      </c>
      <c r="C24" s="23">
        <f>OCT!C21</f>
        <v>0</v>
      </c>
      <c r="D24" s="23">
        <f>OCT!D21</f>
        <v>8</v>
      </c>
      <c r="E24" s="23">
        <f>OCT!E21</f>
        <v>21</v>
      </c>
      <c r="F24" s="23">
        <f>OCT!F21</f>
        <v>1</v>
      </c>
      <c r="G24" s="23">
        <f>OCT!G21</f>
        <v>137</v>
      </c>
      <c r="H24" s="20">
        <f t="shared" si="2"/>
        <v>176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NOV!B21</f>
        <v>10</v>
      </c>
      <c r="C25" s="20">
        <f>NOV!C21</f>
        <v>0</v>
      </c>
      <c r="D25" s="20">
        <f>NOV!D21</f>
        <v>9</v>
      </c>
      <c r="E25" s="20">
        <f>NOV!E21</f>
        <v>21</v>
      </c>
      <c r="F25" s="20">
        <f>NOV!F21</f>
        <v>1</v>
      </c>
      <c r="G25" s="20">
        <f>NOV!G21</f>
        <v>141</v>
      </c>
      <c r="H25" s="20">
        <f t="shared" si="2"/>
        <v>182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DEC!B21</f>
        <v>12</v>
      </c>
      <c r="C26" s="20">
        <f>DEC!C21</f>
        <v>0</v>
      </c>
      <c r="D26" s="20">
        <f>DEC!D21</f>
        <v>9</v>
      </c>
      <c r="E26" s="20">
        <f>DEC!E21</f>
        <v>23</v>
      </c>
      <c r="F26" s="20">
        <f>DEC!F21</f>
        <v>2</v>
      </c>
      <c r="G26" s="20">
        <f>DEC!G21</f>
        <v>134</v>
      </c>
      <c r="H26" s="20">
        <f t="shared" si="2"/>
        <v>180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JAN!B21</f>
        <v>0</v>
      </c>
      <c r="C27" s="20">
        <f>JAN!C21</f>
        <v>0</v>
      </c>
      <c r="D27" s="20">
        <f>JAN!D21</f>
        <v>0</v>
      </c>
      <c r="E27" s="20">
        <f>JAN!E21</f>
        <v>0</v>
      </c>
      <c r="F27" s="20">
        <f>JAN!F21</f>
        <v>0</v>
      </c>
      <c r="G27" s="20">
        <f>JAN!G21</f>
        <v>0</v>
      </c>
      <c r="H27" s="20">
        <f t="shared" si="2"/>
        <v>0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FEB!B21</f>
        <v>0</v>
      </c>
      <c r="C28" s="20">
        <f>FEB!C21</f>
        <v>0</v>
      </c>
      <c r="D28" s="20">
        <f>FEB!D21</f>
        <v>0</v>
      </c>
      <c r="E28" s="20">
        <f>FEB!E21</f>
        <v>0</v>
      </c>
      <c r="F28" s="20">
        <f>FEB!F21</f>
        <v>0</v>
      </c>
      <c r="G28" s="20">
        <f>FEB!G21</f>
        <v>0</v>
      </c>
      <c r="H28" s="20">
        <f t="shared" si="2"/>
        <v>0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MAR!B21</f>
        <v>0</v>
      </c>
      <c r="C29" s="20">
        <f>MAR!C21</f>
        <v>0</v>
      </c>
      <c r="D29" s="20">
        <f>MAR!D21</f>
        <v>0</v>
      </c>
      <c r="E29" s="20">
        <f>MAR!E21</f>
        <v>0</v>
      </c>
      <c r="F29" s="20">
        <f>MAR!F21</f>
        <v>0</v>
      </c>
      <c r="G29" s="20">
        <f>MAR!G21</f>
        <v>0</v>
      </c>
      <c r="H29" s="20">
        <f t="shared" si="2"/>
        <v>0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APR!B21</f>
        <v>0</v>
      </c>
      <c r="C30" s="20">
        <f>APR!C21</f>
        <v>0</v>
      </c>
      <c r="D30" s="20">
        <f>APR!D21</f>
        <v>0</v>
      </c>
      <c r="E30" s="20">
        <f>APR!E21</f>
        <v>0</v>
      </c>
      <c r="F30" s="20">
        <f>APR!F21</f>
        <v>0</v>
      </c>
      <c r="G30" s="20">
        <f>APR!G21</f>
        <v>0</v>
      </c>
      <c r="H30" s="20">
        <f t="shared" si="2"/>
        <v>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MAY!B21</f>
        <v>0</v>
      </c>
      <c r="C31" s="20">
        <f>MAY!C21</f>
        <v>0</v>
      </c>
      <c r="D31" s="20">
        <f>MAY!D21</f>
        <v>0</v>
      </c>
      <c r="E31" s="20">
        <f>MAY!E21</f>
        <v>0</v>
      </c>
      <c r="F31" s="20">
        <f>MAY!F21</f>
        <v>0</v>
      </c>
      <c r="G31" s="20">
        <f>MAY!G21</f>
        <v>0</v>
      </c>
      <c r="H31" s="20">
        <f t="shared" si="2"/>
        <v>0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JUN!B21</f>
        <v>0</v>
      </c>
      <c r="C32" s="20">
        <f>JUN!C21</f>
        <v>0</v>
      </c>
      <c r="D32" s="20">
        <f>JUN!D21</f>
        <v>0</v>
      </c>
      <c r="E32" s="20">
        <f>JUN!E21</f>
        <v>0</v>
      </c>
      <c r="F32" s="20">
        <f>JUN!F21</f>
        <v>0</v>
      </c>
      <c r="G32" s="20">
        <f>JUN!G21</f>
        <v>0</v>
      </c>
      <c r="H32" s="20">
        <f t="shared" si="2"/>
        <v>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10.833333333333334</v>
      </c>
      <c r="C33" s="20" t="e">
        <f t="shared" si="3"/>
        <v>#DIV/0!</v>
      </c>
      <c r="D33" s="20">
        <f t="shared" si="3"/>
        <v>7.5</v>
      </c>
      <c r="E33" s="20">
        <f t="shared" si="3"/>
        <v>22</v>
      </c>
      <c r="F33" s="20">
        <f t="shared" si="3"/>
        <v>1.1666666666666667</v>
      </c>
      <c r="G33" s="20">
        <f t="shared" si="3"/>
        <v>138.83333333333334</v>
      </c>
      <c r="H33" s="20">
        <f t="shared" si="3"/>
        <v>180.33333333333334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JUL!B32</f>
        <v>11524</v>
      </c>
      <c r="C37" s="20">
        <f>JUL!C32</f>
        <v>0</v>
      </c>
      <c r="D37" s="20">
        <f>JUL!D32</f>
        <v>1570</v>
      </c>
      <c r="E37" s="20">
        <f>JUL!E32</f>
        <v>4530</v>
      </c>
      <c r="F37" s="20">
        <f>JUL!F32</f>
        <v>290</v>
      </c>
      <c r="G37" s="20">
        <f>JUL!G32</f>
        <v>64333</v>
      </c>
      <c r="H37" s="20">
        <f aca="true" t="shared" si="4" ref="H37:H48">SUM(B37:G37)</f>
        <v>82247</v>
      </c>
    </row>
    <row r="38" spans="1:8" ht="12.75">
      <c r="A38" s="24" t="s">
        <v>49</v>
      </c>
      <c r="B38" s="20">
        <f>AUG!B32</f>
        <v>9789</v>
      </c>
      <c r="C38" s="20">
        <f>AUG!C32</f>
        <v>0</v>
      </c>
      <c r="D38" s="20">
        <f>AUG!D32</f>
        <v>1860</v>
      </c>
      <c r="E38" s="20">
        <f>AUG!E32</f>
        <v>4820</v>
      </c>
      <c r="F38" s="20">
        <f>AUG!F32</f>
        <v>290</v>
      </c>
      <c r="G38" s="20">
        <f>AUG!G32</f>
        <v>64355</v>
      </c>
      <c r="H38" s="20">
        <f t="shared" si="4"/>
        <v>81114</v>
      </c>
    </row>
    <row r="39" spans="1:17" ht="12.75">
      <c r="A39" s="24" t="s">
        <v>50</v>
      </c>
      <c r="B39" s="20">
        <f>SEP!B32</f>
        <v>8255</v>
      </c>
      <c r="C39" s="20">
        <f>SEP!C32</f>
        <v>0</v>
      </c>
      <c r="D39" s="20">
        <f>SEP!D32</f>
        <v>2480</v>
      </c>
      <c r="E39" s="20">
        <f>SEP!E32</f>
        <v>4574</v>
      </c>
      <c r="F39" s="20">
        <f>SEP!F32</f>
        <v>290</v>
      </c>
      <c r="G39" s="20">
        <f>SEP!G32</f>
        <v>68773</v>
      </c>
      <c r="H39" s="20">
        <f t="shared" si="4"/>
        <v>84372</v>
      </c>
      <c r="Q39" s="19"/>
    </row>
    <row r="40" spans="1:17" ht="12.75">
      <c r="A40" s="24" t="s">
        <v>51</v>
      </c>
      <c r="B40" s="20">
        <f>OCT!B32</f>
        <v>7957</v>
      </c>
      <c r="C40" s="20">
        <f>OCT!C32</f>
        <v>0</v>
      </c>
      <c r="D40" s="20">
        <f>OCT!D32</f>
        <v>2500</v>
      </c>
      <c r="E40" s="20">
        <f>OCT!E32</f>
        <v>4355</v>
      </c>
      <c r="F40" s="20">
        <f>OCT!F32</f>
        <v>293</v>
      </c>
      <c r="G40" s="20">
        <f>OCT!G32</f>
        <v>64165</v>
      </c>
      <c r="H40" s="20">
        <f t="shared" si="4"/>
        <v>79270</v>
      </c>
      <c r="Q40" s="19"/>
    </row>
    <row r="41" spans="1:17" ht="12.75">
      <c r="A41" s="24" t="s">
        <v>52</v>
      </c>
      <c r="B41" s="20">
        <f>NOV!B32</f>
        <v>8542</v>
      </c>
      <c r="C41" s="20">
        <f>NOV!C32</f>
        <v>0</v>
      </c>
      <c r="D41" s="20">
        <f>NOV!D32</f>
        <v>2834</v>
      </c>
      <c r="E41" s="20">
        <f>NOV!E32</f>
        <v>4406</v>
      </c>
      <c r="F41" s="20">
        <f>NOV!F32</f>
        <v>293</v>
      </c>
      <c r="G41" s="20">
        <f>NOV!G32</f>
        <v>63713</v>
      </c>
      <c r="H41" s="20">
        <f t="shared" si="4"/>
        <v>79788</v>
      </c>
      <c r="Q41" s="19"/>
    </row>
    <row r="42" spans="1:17" ht="12.75">
      <c r="A42" s="24" t="s">
        <v>53</v>
      </c>
      <c r="B42" s="20">
        <f>DEC!B32</f>
        <v>8809</v>
      </c>
      <c r="C42" s="20">
        <f>DEC!C32</f>
        <v>0</v>
      </c>
      <c r="D42" s="20">
        <f>DEC!D32</f>
        <v>2836</v>
      </c>
      <c r="E42" s="20">
        <f>DEC!E32</f>
        <v>4742</v>
      </c>
      <c r="F42" s="20">
        <f>DEC!F32</f>
        <v>729</v>
      </c>
      <c r="G42" s="20">
        <f>DEC!G32</f>
        <v>60213</v>
      </c>
      <c r="H42" s="20">
        <f t="shared" si="4"/>
        <v>77329</v>
      </c>
      <c r="Q42" s="19"/>
    </row>
    <row r="43" spans="1:17" ht="12.75">
      <c r="A43" s="24" t="s">
        <v>54</v>
      </c>
      <c r="B43" s="20">
        <f>JAN!B32</f>
        <v>0</v>
      </c>
      <c r="C43" s="20">
        <f>JAN!C32</f>
        <v>0</v>
      </c>
      <c r="D43" s="20">
        <f>JAN!D32</f>
        <v>0</v>
      </c>
      <c r="E43" s="20">
        <f>JAN!E32</f>
        <v>0</v>
      </c>
      <c r="F43" s="20">
        <f>JAN!F32</f>
        <v>0</v>
      </c>
      <c r="G43" s="20">
        <f>JAN!G32</f>
        <v>0</v>
      </c>
      <c r="H43" s="20">
        <f t="shared" si="4"/>
        <v>0</v>
      </c>
      <c r="Q43" s="19"/>
    </row>
    <row r="44" spans="1:17" ht="12.75">
      <c r="A44" s="24" t="s">
        <v>55</v>
      </c>
      <c r="B44" s="20">
        <f>FEB!B32</f>
        <v>0</v>
      </c>
      <c r="C44" s="20">
        <f>FEB!C32</f>
        <v>0</v>
      </c>
      <c r="D44" s="20">
        <f>FEB!D32</f>
        <v>0</v>
      </c>
      <c r="E44" s="20">
        <f>FEB!E32</f>
        <v>0</v>
      </c>
      <c r="F44" s="20">
        <f>FEB!F32</f>
        <v>0</v>
      </c>
      <c r="G44" s="20">
        <f>FEB!G32</f>
        <v>0</v>
      </c>
      <c r="H44" s="20">
        <f t="shared" si="4"/>
        <v>0</v>
      </c>
      <c r="Q44" s="19"/>
    </row>
    <row r="45" spans="1:17" ht="12.75">
      <c r="A45" s="24" t="s">
        <v>56</v>
      </c>
      <c r="B45" s="20">
        <f>MAR!B32</f>
        <v>0</v>
      </c>
      <c r="C45" s="20">
        <f>MAR!C32</f>
        <v>0</v>
      </c>
      <c r="D45" s="20">
        <f>MAR!D32</f>
        <v>0</v>
      </c>
      <c r="E45" s="20">
        <f>MAR!E32</f>
        <v>0</v>
      </c>
      <c r="F45" s="20">
        <f>MAR!F32</f>
        <v>0</v>
      </c>
      <c r="G45" s="20">
        <f>MAR!G32</f>
        <v>0</v>
      </c>
      <c r="H45" s="20">
        <f t="shared" si="4"/>
        <v>0</v>
      </c>
      <c r="Q45" s="19"/>
    </row>
    <row r="46" spans="1:17" ht="12.75">
      <c r="A46" s="24" t="s">
        <v>57</v>
      </c>
      <c r="B46" s="20">
        <f>APR!B32</f>
        <v>0</v>
      </c>
      <c r="C46" s="20">
        <f>APR!C32</f>
        <v>0</v>
      </c>
      <c r="D46" s="20">
        <f>APR!D32</f>
        <v>0</v>
      </c>
      <c r="E46" s="20">
        <f>APR!E32</f>
        <v>0</v>
      </c>
      <c r="F46" s="20">
        <f>APR!F32</f>
        <v>0</v>
      </c>
      <c r="G46" s="20">
        <f>APR!G32</f>
        <v>0</v>
      </c>
      <c r="H46" s="20">
        <f t="shared" si="4"/>
        <v>0</v>
      </c>
      <c r="Q46" s="19"/>
    </row>
    <row r="47" spans="1:17" ht="12.75">
      <c r="A47" s="24" t="s">
        <v>58</v>
      </c>
      <c r="B47" s="20">
        <f>MAY!B32</f>
        <v>0</v>
      </c>
      <c r="C47" s="20">
        <f>MAY!C32</f>
        <v>0</v>
      </c>
      <c r="D47" s="20">
        <f>MAY!D32</f>
        <v>0</v>
      </c>
      <c r="E47" s="20">
        <f>MAY!E32</f>
        <v>0</v>
      </c>
      <c r="F47" s="20">
        <f>MAY!F32</f>
        <v>0</v>
      </c>
      <c r="G47" s="20">
        <f>MAY!G32</f>
        <v>0</v>
      </c>
      <c r="H47" s="20">
        <f t="shared" si="4"/>
        <v>0</v>
      </c>
      <c r="Q47" s="19"/>
    </row>
    <row r="48" spans="1:17" ht="12.75">
      <c r="A48" s="24" t="s">
        <v>59</v>
      </c>
      <c r="B48" s="20">
        <f>JUN!B32</f>
        <v>0</v>
      </c>
      <c r="C48" s="20">
        <f>JUN!C32</f>
        <v>0</v>
      </c>
      <c r="D48" s="20">
        <f>JUN!D32</f>
        <v>0</v>
      </c>
      <c r="E48" s="20">
        <f>JUN!E32</f>
        <v>0</v>
      </c>
      <c r="F48" s="20">
        <f>JUN!F32</f>
        <v>0</v>
      </c>
      <c r="G48" s="20">
        <f>JUN!G32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9146</v>
      </c>
      <c r="C49" s="20" t="e">
        <f t="shared" si="5"/>
        <v>#DIV/0!</v>
      </c>
      <c r="D49" s="20">
        <f t="shared" si="5"/>
        <v>2346.6666666666665</v>
      </c>
      <c r="E49" s="20">
        <f t="shared" si="5"/>
        <v>4571.166666666667</v>
      </c>
      <c r="F49" s="20">
        <f t="shared" si="5"/>
        <v>364.1666666666667</v>
      </c>
      <c r="G49" s="20">
        <f t="shared" si="5"/>
        <v>64258.666666666664</v>
      </c>
      <c r="H49" s="20">
        <f t="shared" si="5"/>
        <v>80686.66666666667</v>
      </c>
      <c r="Q49" s="19"/>
    </row>
    <row r="50" spans="1:17" ht="12.75">
      <c r="A50" s="17"/>
      <c r="B50" s="20"/>
      <c r="C50" s="20"/>
      <c r="D50" s="20"/>
      <c r="E50" s="20"/>
      <c r="F50" s="20"/>
      <c r="G50" s="20"/>
      <c r="H50" s="20"/>
      <c r="I50" s="20"/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JUL!J42</f>
        <v>175</v>
      </c>
      <c r="D58" s="28">
        <f>JUL!J43</f>
        <v>377</v>
      </c>
      <c r="E58" s="30">
        <f>JUL!J44</f>
        <v>2.1542857142857144</v>
      </c>
      <c r="G58" s="28">
        <f>JUL!J47</f>
        <v>134</v>
      </c>
      <c r="H58" s="28">
        <f>JUL!J48</f>
        <v>300</v>
      </c>
      <c r="I58" s="30">
        <f>JUL!J49</f>
        <v>2.2388059701492535</v>
      </c>
      <c r="K58" s="28">
        <f>JUL!J52</f>
        <v>41</v>
      </c>
      <c r="L58" s="28">
        <f>JUL!J53</f>
        <v>77</v>
      </c>
      <c r="M58" s="30">
        <f>JUL!J54</f>
        <v>1.8780487804878048</v>
      </c>
    </row>
    <row r="59" spans="1:13" ht="12.75">
      <c r="A59" s="24" t="s">
        <v>49</v>
      </c>
      <c r="C59" s="28">
        <f>AUG!J42</f>
        <v>180</v>
      </c>
      <c r="D59" s="28">
        <f>AUG!J43</f>
        <v>381</v>
      </c>
      <c r="E59" s="30">
        <f>AUG!J44</f>
        <v>2.1166666666666667</v>
      </c>
      <c r="G59" s="28">
        <f>AUG!J47</f>
        <v>139</v>
      </c>
      <c r="H59" s="28">
        <f>AUG!J48</f>
        <v>309</v>
      </c>
      <c r="I59" s="30">
        <f>AUG!J49</f>
        <v>2.223021582733813</v>
      </c>
      <c r="K59" s="28">
        <f>AUG!J52</f>
        <v>41</v>
      </c>
      <c r="L59" s="28">
        <f>AUG!J53</f>
        <v>72</v>
      </c>
      <c r="M59" s="30">
        <f>AUG!J54</f>
        <v>1.7560975609756098</v>
      </c>
    </row>
    <row r="60" spans="1:13" ht="12.75">
      <c r="A60" s="24" t="s">
        <v>50</v>
      </c>
      <c r="C60" s="28">
        <f>SEP!J42</f>
        <v>189</v>
      </c>
      <c r="D60" s="28">
        <f>SEP!J43</f>
        <v>403</v>
      </c>
      <c r="E60" s="30">
        <f>SEP!J44</f>
        <v>2.132275132275132</v>
      </c>
      <c r="G60" s="28">
        <f>SEP!J47</f>
        <v>148</v>
      </c>
      <c r="H60" s="28">
        <f>SEP!J48</f>
        <v>338</v>
      </c>
      <c r="I60" s="30">
        <f>SEP!J49</f>
        <v>2.2837837837837838</v>
      </c>
      <c r="K60" s="28">
        <f>SEP!J52</f>
        <v>41</v>
      </c>
      <c r="L60" s="28">
        <f>SEP!J53</f>
        <v>65</v>
      </c>
      <c r="M60" s="30">
        <f>SEP!J54</f>
        <v>1.5853658536585367</v>
      </c>
    </row>
    <row r="61" spans="1:13" ht="12.75">
      <c r="A61" s="24" t="s">
        <v>51</v>
      </c>
      <c r="C61" s="28">
        <f>OCT!J42</f>
        <v>176</v>
      </c>
      <c r="D61" s="28">
        <f>OCT!J43</f>
        <v>372</v>
      </c>
      <c r="E61" s="30">
        <f>OCT!J44</f>
        <v>2.1136363636363638</v>
      </c>
      <c r="G61" s="28">
        <f>OCT!J47</f>
        <v>137</v>
      </c>
      <c r="H61" s="28">
        <f>OCT!J48</f>
        <v>309</v>
      </c>
      <c r="I61" s="30">
        <f>OCT!J49</f>
        <v>2.2554744525547443</v>
      </c>
      <c r="K61" s="28">
        <f>OCT!J52</f>
        <v>39</v>
      </c>
      <c r="L61" s="28">
        <f>OCT!J53</f>
        <v>63</v>
      </c>
      <c r="M61" s="30">
        <f>OCT!J54</f>
        <v>1.6153846153846154</v>
      </c>
    </row>
    <row r="62" spans="1:13" ht="12.75">
      <c r="A62" s="24" t="s">
        <v>52</v>
      </c>
      <c r="C62" s="28">
        <f>NOV!J42</f>
        <v>182</v>
      </c>
      <c r="D62" s="28">
        <f>NOV!J43</f>
        <v>373</v>
      </c>
      <c r="E62" s="30">
        <f>NOV!J44</f>
        <v>2.0494505494505493</v>
      </c>
      <c r="G62" s="28">
        <f>NOV!J47</f>
        <v>141</v>
      </c>
      <c r="H62" s="28">
        <f>NOV!J48</f>
        <v>307</v>
      </c>
      <c r="I62" s="30">
        <f>NOV!J49</f>
        <v>2.1773049645390072</v>
      </c>
      <c r="K62" s="28">
        <f>NOV!J52</f>
        <v>41</v>
      </c>
      <c r="L62" s="28">
        <f>NOV!J53</f>
        <v>66</v>
      </c>
      <c r="M62" s="30">
        <f>NOV!J54</f>
        <v>1.6097560975609757</v>
      </c>
    </row>
    <row r="63" spans="1:17" ht="12.75">
      <c r="A63" s="24" t="s">
        <v>53</v>
      </c>
      <c r="C63" s="28">
        <f>DEC!J42</f>
        <v>180</v>
      </c>
      <c r="D63" s="28">
        <f>DEC!J43</f>
        <v>368</v>
      </c>
      <c r="E63" s="30">
        <f>DEC!J44</f>
        <v>2.0444444444444443</v>
      </c>
      <c r="G63" s="28">
        <f>DEC!J47</f>
        <v>134</v>
      </c>
      <c r="H63" s="28">
        <f>DEC!J48</f>
        <v>295</v>
      </c>
      <c r="I63" s="30">
        <f>DEC!J49</f>
        <v>2.201492537313433</v>
      </c>
      <c r="K63" s="28">
        <f>DEC!J52</f>
        <v>46</v>
      </c>
      <c r="L63" s="28">
        <f>DEC!J53</f>
        <v>73</v>
      </c>
      <c r="M63" s="30">
        <f>DEC!J54</f>
        <v>1.5869565217391304</v>
      </c>
      <c r="Q63" s="19"/>
    </row>
    <row r="64" spans="1:17" ht="12.75">
      <c r="A64" s="24" t="s">
        <v>54</v>
      </c>
      <c r="C64" s="28">
        <f>JAN!J42</f>
        <v>0</v>
      </c>
      <c r="D64" s="28">
        <f>JAN!J43</f>
        <v>0</v>
      </c>
      <c r="E64" s="30" t="e">
        <f>JAN!J44</f>
        <v>#DIV/0!</v>
      </c>
      <c r="G64" s="28">
        <f>JAN!J47</f>
        <v>0</v>
      </c>
      <c r="H64" s="28">
        <f>JAN!J48</f>
        <v>0</v>
      </c>
      <c r="I64" s="30" t="e">
        <f>JAN!J49</f>
        <v>#DIV/0!</v>
      </c>
      <c r="K64" s="28">
        <f>JAN!J52</f>
        <v>0</v>
      </c>
      <c r="L64" s="28">
        <f>JAN!J53</f>
        <v>0</v>
      </c>
      <c r="M64" s="30" t="e">
        <f>JAN!J54</f>
        <v>#DIV/0!</v>
      </c>
      <c r="Q64" s="19"/>
    </row>
    <row r="65" spans="1:17" ht="12.75">
      <c r="A65" s="24" t="s">
        <v>55</v>
      </c>
      <c r="C65" s="28">
        <f>FEB!J42</f>
        <v>0</v>
      </c>
      <c r="D65" s="28">
        <f>FEB!J43</f>
        <v>0</v>
      </c>
      <c r="E65" s="30" t="e">
        <f>FEB!J44</f>
        <v>#DIV/0!</v>
      </c>
      <c r="G65" s="28">
        <f>FEB!J47</f>
        <v>0</v>
      </c>
      <c r="H65" s="28">
        <f>FEB!J48</f>
        <v>0</v>
      </c>
      <c r="I65" s="30" t="e">
        <f>FEB!J49</f>
        <v>#DIV/0!</v>
      </c>
      <c r="K65" s="28">
        <f>FEB!J52</f>
        <v>0</v>
      </c>
      <c r="L65" s="28">
        <f>FEB!J53</f>
        <v>0</v>
      </c>
      <c r="M65" s="30" t="e">
        <f>FEB!J54</f>
        <v>#DIV/0!</v>
      </c>
      <c r="Q65" s="19"/>
    </row>
    <row r="66" spans="1:17" ht="12.75">
      <c r="A66" s="24" t="s">
        <v>56</v>
      </c>
      <c r="C66" s="28">
        <f>MAR!J42</f>
        <v>0</v>
      </c>
      <c r="D66" s="28">
        <f>MAR!J43</f>
        <v>0</v>
      </c>
      <c r="E66" s="30" t="e">
        <f>MAR!J44</f>
        <v>#DIV/0!</v>
      </c>
      <c r="G66" s="28">
        <f>MAR!J47</f>
        <v>0</v>
      </c>
      <c r="H66" s="28">
        <f>MAR!J48</f>
        <v>0</v>
      </c>
      <c r="I66" s="30" t="e">
        <f>MAR!J49</f>
        <v>#DIV/0!</v>
      </c>
      <c r="K66" s="28">
        <f>MAR!J52</f>
        <v>0</v>
      </c>
      <c r="L66" s="28">
        <f>MAR!J53</f>
        <v>0</v>
      </c>
      <c r="M66" s="30" t="e">
        <f>MAR!J54</f>
        <v>#DIV/0!</v>
      </c>
      <c r="Q66" s="19"/>
    </row>
    <row r="67" spans="1:17" ht="12.75">
      <c r="A67" s="24" t="s">
        <v>57</v>
      </c>
      <c r="C67" s="28">
        <f>APR!J42</f>
        <v>0</v>
      </c>
      <c r="D67" s="28">
        <f>APR!J43</f>
        <v>0</v>
      </c>
      <c r="E67" s="30" t="e">
        <f>APR!J44</f>
        <v>#DIV/0!</v>
      </c>
      <c r="G67" s="28">
        <f>APR!J47</f>
        <v>0</v>
      </c>
      <c r="H67" s="28">
        <f>APR!J48</f>
        <v>0</v>
      </c>
      <c r="I67" s="30" t="e">
        <f>APR!J49</f>
        <v>#DIV/0!</v>
      </c>
      <c r="K67" s="28">
        <f>APR!J52</f>
        <v>0</v>
      </c>
      <c r="L67" s="28">
        <f>APR!J53</f>
        <v>0</v>
      </c>
      <c r="M67" s="30" t="e">
        <f>APR!J54</f>
        <v>#DIV/0!</v>
      </c>
      <c r="Q67" s="19"/>
    </row>
    <row r="68" spans="1:17" ht="12.75">
      <c r="A68" s="24" t="s">
        <v>58</v>
      </c>
      <c r="C68" s="28">
        <f>MAY!J42</f>
        <v>0</v>
      </c>
      <c r="D68" s="28">
        <f>MAY!J43</f>
        <v>0</v>
      </c>
      <c r="E68" s="30" t="e">
        <f>MAY!J44</f>
        <v>#DIV/0!</v>
      </c>
      <c r="G68" s="28">
        <f>MAY!J47</f>
        <v>0</v>
      </c>
      <c r="H68" s="28">
        <f>MAY!J48</f>
        <v>0</v>
      </c>
      <c r="I68" s="30" t="e">
        <f>MAY!J49</f>
        <v>#DIV/0!</v>
      </c>
      <c r="K68" s="28">
        <f>MAY!J52</f>
        <v>0</v>
      </c>
      <c r="L68" s="28">
        <f>MAY!J53</f>
        <v>0</v>
      </c>
      <c r="M68" s="30" t="e">
        <f>MAY!J54</f>
        <v>#DIV/0!</v>
      </c>
      <c r="Q68" s="19"/>
    </row>
    <row r="69" spans="1:17" ht="12.75">
      <c r="A69" s="24" t="s">
        <v>59</v>
      </c>
      <c r="C69" s="28">
        <f>JUN!J42</f>
        <v>0</v>
      </c>
      <c r="D69" s="28">
        <f>JUN!J43</f>
        <v>0</v>
      </c>
      <c r="E69" s="30" t="e">
        <f>JUN!J44</f>
        <v>#DIV/0!</v>
      </c>
      <c r="G69" s="28">
        <f>JUN!J47</f>
        <v>0</v>
      </c>
      <c r="H69" s="28">
        <f>JUN!J48</f>
        <v>0</v>
      </c>
      <c r="I69" s="30" t="e">
        <f>JUN!J49</f>
        <v>#DIV/0!</v>
      </c>
      <c r="K69" s="28">
        <f>JUN!J52</f>
        <v>0</v>
      </c>
      <c r="L69" s="28">
        <f>JUN!J53</f>
        <v>0</v>
      </c>
      <c r="M69" s="30" t="e">
        <f>JUN!J54</f>
        <v>#DIV/0!</v>
      </c>
      <c r="Q69" s="19"/>
    </row>
    <row r="70" spans="1:17" ht="12.75">
      <c r="A70" s="29" t="s">
        <v>47</v>
      </c>
      <c r="C70" s="20">
        <f>SUM(C58:C69)/COUNTIF(C58:C69,"&lt;&gt;0")</f>
        <v>180.33333333333334</v>
      </c>
      <c r="D70" s="20">
        <f>SUM(D58:D69)/COUNTIF(D58:D69,"&lt;&gt;0")</f>
        <v>379</v>
      </c>
      <c r="E70" s="30">
        <f>D70/C70</f>
        <v>2.1016635859519406</v>
      </c>
      <c r="G70" s="20">
        <f>SUM(G58:G69)/COUNTIF(G58:G69,"&lt;&gt;0")</f>
        <v>138.83333333333334</v>
      </c>
      <c r="H70" s="20">
        <f>SUM(H58:H69)/COUNTIF(H58:H69,"&lt;&gt;0")</f>
        <v>309.6666666666667</v>
      </c>
      <c r="I70" s="30">
        <f>H70/G70</f>
        <v>2.2304921968787514</v>
      </c>
      <c r="K70" s="20">
        <f>SUM(K58:K69)/COUNTIF(K58:K69,"&lt;&gt;0")</f>
        <v>41.5</v>
      </c>
      <c r="L70" s="20">
        <f>SUM(L58:L69)/COUNTIF(L58:L69,"&lt;&gt;0")</f>
        <v>69.33333333333333</v>
      </c>
      <c r="M70" s="30">
        <f>L70/K70</f>
        <v>1.6706827309236947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JUL!J61</f>
        <v>41</v>
      </c>
      <c r="C81" s="28">
        <f>JUL!J62</f>
        <v>77</v>
      </c>
      <c r="D81" s="30">
        <f>JUL!J63</f>
        <v>1.8780487804878048</v>
      </c>
      <c r="F81" s="28">
        <f>JUL!J66</f>
        <v>23</v>
      </c>
      <c r="G81" s="28">
        <f>JUL!J67</f>
        <v>24</v>
      </c>
      <c r="H81" s="30">
        <f>JUL!J68</f>
        <v>1.0434782608695652</v>
      </c>
      <c r="J81" s="28">
        <f>JUL!J71</f>
        <v>13</v>
      </c>
      <c r="K81" s="28">
        <f>JUL!J72</f>
        <v>48</v>
      </c>
      <c r="L81" s="30">
        <f>JUL!F73</f>
        <v>3.18974358974359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AUG!J61</f>
        <v>41</v>
      </c>
      <c r="C82" s="28">
        <f>AUG!J62</f>
        <v>72</v>
      </c>
      <c r="D82" s="30">
        <f>AUG!J63</f>
        <v>1.7560975609756098</v>
      </c>
      <c r="F82" s="28">
        <f>AUG!J66</f>
        <v>24</v>
      </c>
      <c r="G82" s="28">
        <f>AUG!J67</f>
        <v>25</v>
      </c>
      <c r="H82" s="30">
        <f>AUG!J68</f>
        <v>1.0416666666666667</v>
      </c>
      <c r="J82" s="28">
        <f>AUG!J71</f>
        <v>11</v>
      </c>
      <c r="K82" s="28">
        <f>AUG!J72</f>
        <v>41</v>
      </c>
      <c r="L82" s="30">
        <f>AUG!J73</f>
        <v>3.727272727272727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SEP!J61</f>
        <v>41</v>
      </c>
      <c r="C83" s="28">
        <f>SEP!J62</f>
        <v>65</v>
      </c>
      <c r="D83" s="30">
        <f>SEP!J63</f>
        <v>1.5853658536585367</v>
      </c>
      <c r="F83" s="28">
        <f>SEP!J66</f>
        <v>23</v>
      </c>
      <c r="G83" s="28">
        <f>SEP!J67</f>
        <v>24</v>
      </c>
      <c r="H83" s="30">
        <f>SEP!J68</f>
        <v>1.0434782608695652</v>
      </c>
      <c r="J83" s="28">
        <f>SEP!J71</f>
        <v>10</v>
      </c>
      <c r="K83" s="28">
        <f>SEP!J72</f>
        <v>33</v>
      </c>
      <c r="L83" s="30">
        <f>SEP!J73</f>
        <v>3.3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OCT!J61</f>
        <v>39</v>
      </c>
      <c r="C84" s="28">
        <f>OCT!J62</f>
        <v>63</v>
      </c>
      <c r="D84" s="30">
        <f>OCT!J63</f>
        <v>1.6153846153846154</v>
      </c>
      <c r="F84" s="28">
        <f>OCT!J66</f>
        <v>22</v>
      </c>
      <c r="G84" s="28">
        <f>OCT!J67</f>
        <v>23</v>
      </c>
      <c r="H84" s="30">
        <f>OCT!J68</f>
        <v>1.0454545454545454</v>
      </c>
      <c r="J84" s="28">
        <f>OCT!J71</f>
        <v>9</v>
      </c>
      <c r="K84" s="28">
        <f>OCT!J67</f>
        <v>23</v>
      </c>
      <c r="L84" s="30">
        <f>OCT!J73</f>
        <v>3.5555555555555554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NOV!J61</f>
        <v>41</v>
      </c>
      <c r="C85" s="28">
        <f>NOV!J62</f>
        <v>66</v>
      </c>
      <c r="D85" s="30">
        <f>NOV!J63</f>
        <v>1.6097560975609757</v>
      </c>
      <c r="F85" s="28">
        <f>NOV!J66</f>
        <v>22</v>
      </c>
      <c r="G85" s="28">
        <f>NOV!J67</f>
        <v>23</v>
      </c>
      <c r="H85" s="30">
        <f>NOV!J63</f>
        <v>1.6097560975609757</v>
      </c>
      <c r="J85" s="28">
        <f>NOV!J71</f>
        <v>10</v>
      </c>
      <c r="K85" s="28">
        <f>NOV!J72</f>
        <v>34</v>
      </c>
      <c r="L85" s="30">
        <f>NOV!J73</f>
        <v>3.4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DEC!J61</f>
        <v>46</v>
      </c>
      <c r="C86" s="28">
        <f>DEC!J62</f>
        <v>73</v>
      </c>
      <c r="D86" s="30">
        <f>DEC!J63</f>
        <v>1.5869565217391304</v>
      </c>
      <c r="F86" s="28">
        <f>DEC!J66</f>
        <v>25</v>
      </c>
      <c r="G86" s="28">
        <f>DEC!J67</f>
        <v>26</v>
      </c>
      <c r="H86" s="30">
        <f>DEC!J63</f>
        <v>1.5869565217391304</v>
      </c>
      <c r="J86" s="28">
        <f>DEC!J71</f>
        <v>12</v>
      </c>
      <c r="K86" s="28">
        <f>DEC!J72</f>
        <v>38</v>
      </c>
      <c r="L86" s="30">
        <f>DEC!J73</f>
        <v>3.1666666666666665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JAN!J61</f>
        <v>0</v>
      </c>
      <c r="C87" s="28">
        <f>JAN!J62</f>
        <v>0</v>
      </c>
      <c r="D87" s="30" t="e">
        <f>JAN!J63</f>
        <v>#DIV/0!</v>
      </c>
      <c r="F87" s="28">
        <f>JAN!J66</f>
        <v>0</v>
      </c>
      <c r="G87" s="28">
        <f>JAN!J67</f>
        <v>0</v>
      </c>
      <c r="H87" s="30" t="e">
        <f>JAN!J68</f>
        <v>#DIV/0!</v>
      </c>
      <c r="J87" s="28">
        <f>JAN!J71</f>
        <v>0</v>
      </c>
      <c r="K87" s="28">
        <f>JAN!J72</f>
        <v>0</v>
      </c>
      <c r="L87" s="30" t="e">
        <f>JAN!J73</f>
        <v>#DIV/0!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FEB!J61</f>
        <v>0</v>
      </c>
      <c r="C88" s="28">
        <f>FEB!J62</f>
        <v>0</v>
      </c>
      <c r="D88" s="30" t="e">
        <f>FEB!J63</f>
        <v>#DIV/0!</v>
      </c>
      <c r="F88" s="28">
        <f>FEB!J66</f>
        <v>0</v>
      </c>
      <c r="G88" s="28">
        <f>FEB!J67</f>
        <v>0</v>
      </c>
      <c r="H88" s="30" t="e">
        <f>FEB!J68</f>
        <v>#DIV/0!</v>
      </c>
      <c r="J88" s="28">
        <f>FEB!J71</f>
        <v>0</v>
      </c>
      <c r="K88" s="28">
        <f>FEB!J72</f>
        <v>0</v>
      </c>
      <c r="L88" s="30" t="e">
        <f>FEB!J73</f>
        <v>#DIV/0!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MAR!J61</f>
        <v>0</v>
      </c>
      <c r="C89" s="28">
        <f>MAR!J62</f>
        <v>0</v>
      </c>
      <c r="D89" s="30" t="e">
        <f>MAR!J63</f>
        <v>#DIV/0!</v>
      </c>
      <c r="F89" s="28">
        <f>MAR!J66</f>
        <v>0</v>
      </c>
      <c r="G89" s="28">
        <f>MAR!J67</f>
        <v>0</v>
      </c>
      <c r="H89" s="30" t="e">
        <f>MAR!J68</f>
        <v>#DIV/0!</v>
      </c>
      <c r="J89" s="28">
        <f>MAR!J71</f>
        <v>0</v>
      </c>
      <c r="K89" s="28">
        <f>MAR!J72</f>
        <v>0</v>
      </c>
      <c r="L89" s="30" t="e">
        <f>MAR!J73</f>
        <v>#DIV/0!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APR!J61</f>
        <v>0</v>
      </c>
      <c r="C90" s="28">
        <f>APR!J62</f>
        <v>0</v>
      </c>
      <c r="D90" s="30" t="e">
        <f>APR!J63</f>
        <v>#DIV/0!</v>
      </c>
      <c r="F90" s="28">
        <f>APR!J66</f>
        <v>0</v>
      </c>
      <c r="G90" s="28">
        <f>APR!J67</f>
        <v>0</v>
      </c>
      <c r="H90" s="30" t="e">
        <f>APR!J68</f>
        <v>#DIV/0!</v>
      </c>
      <c r="J90" s="28">
        <f>APR!J71</f>
        <v>0</v>
      </c>
      <c r="K90" s="28">
        <f>APR!J72</f>
        <v>0</v>
      </c>
      <c r="L90" s="30" t="e">
        <f>APR!J73</f>
        <v>#DIV/0!</v>
      </c>
    </row>
    <row r="91" spans="1:12" ht="12.75">
      <c r="A91" s="24" t="s">
        <v>58</v>
      </c>
      <c r="B91" s="28">
        <f>MAY!J61</f>
        <v>0</v>
      </c>
      <c r="C91" s="28">
        <f>MAY!J62</f>
        <v>0</v>
      </c>
      <c r="D91" s="30" t="e">
        <f>MAY!J63</f>
        <v>#DIV/0!</v>
      </c>
      <c r="F91" s="28">
        <f>MAY!J66</f>
        <v>0</v>
      </c>
      <c r="G91" s="28">
        <f>MAY!J67</f>
        <v>0</v>
      </c>
      <c r="H91" s="30" t="e">
        <f>MAY!J68</f>
        <v>#DIV/0!</v>
      </c>
      <c r="J91" s="28">
        <f>MAY!J71</f>
        <v>0</v>
      </c>
      <c r="K91" s="28">
        <f>MAY!J72</f>
        <v>0</v>
      </c>
      <c r="L91" s="30" t="e">
        <f>MAY!J73</f>
        <v>#DIV/0!</v>
      </c>
    </row>
    <row r="92" spans="1:12" ht="12.75">
      <c r="A92" s="24" t="s">
        <v>59</v>
      </c>
      <c r="B92" s="28">
        <f>JUN!J61</f>
        <v>0</v>
      </c>
      <c r="C92" s="28">
        <f>JUN!J62</f>
        <v>0</v>
      </c>
      <c r="D92" s="30" t="e">
        <f>JUN!J63</f>
        <v>#DIV/0!</v>
      </c>
      <c r="F92" s="28">
        <f>JUN!J66</f>
        <v>0</v>
      </c>
      <c r="G92" s="28">
        <f>JUN!J67</f>
        <v>0</v>
      </c>
      <c r="H92" s="30" t="e">
        <f>JUN!J68</f>
        <v>#DIV/0!</v>
      </c>
      <c r="J92" s="28">
        <f>JUN!J71</f>
        <v>0</v>
      </c>
      <c r="K92" s="28">
        <f>JUN!J72</f>
        <v>0</v>
      </c>
      <c r="L92" s="30" t="e">
        <f>JUN!J73</f>
        <v>#DIV/0!</v>
      </c>
    </row>
    <row r="93" spans="1:12" ht="12.75">
      <c r="A93" s="29" t="s">
        <v>47</v>
      </c>
      <c r="B93" s="20">
        <f>SUM(B81:B92)/COUNTIF(B81:B92,"&lt;&gt;0")</f>
        <v>41.5</v>
      </c>
      <c r="C93" s="20">
        <f>SUM(C81:C92)/COUNTIF(C81:C92,"&lt;&gt;0")</f>
        <v>69.33333333333333</v>
      </c>
      <c r="D93" s="30">
        <f>C93/B93</f>
        <v>1.6706827309236947</v>
      </c>
      <c r="F93" s="20">
        <f>SUM(F81:F92)/COUNTIF(F81:F92,"&lt;&gt;0")</f>
        <v>23.166666666666668</v>
      </c>
      <c r="G93" s="20">
        <f>SUM(G81:G92)/COUNTIF(G81:G92,"&lt;&gt;0")</f>
        <v>24.166666666666668</v>
      </c>
      <c r="H93" s="30">
        <f>G93/F93</f>
        <v>1.0431654676258992</v>
      </c>
      <c r="J93" s="20">
        <f>SUM(J81:J92)/COUNTIF(J81:J92,"&lt;&gt;0")</f>
        <v>10.833333333333334</v>
      </c>
      <c r="K93" s="20">
        <f>SUM(K81:K92)/COUNTIF(K81:K92,"&lt;&gt;0")</f>
        <v>36.166666666666664</v>
      </c>
      <c r="L93" s="30">
        <f>K93/J93</f>
        <v>3.338461538461538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JUL!J76</f>
        <v>0</v>
      </c>
      <c r="C100" s="28">
        <f>JUL!J77</f>
        <v>0</v>
      </c>
      <c r="D100" s="30" t="e">
        <f>JUL!J78</f>
        <v>#DIV/0!</v>
      </c>
      <c r="F100" s="28">
        <f>JUL!J81</f>
        <v>5</v>
      </c>
      <c r="G100" s="28">
        <f>JUL!J82</f>
        <v>5</v>
      </c>
      <c r="H100" s="30">
        <f>JUL!J83</f>
        <v>1</v>
      </c>
      <c r="J100" s="33"/>
      <c r="K100" s="33"/>
      <c r="L100" s="34"/>
      <c r="Q100" s="19"/>
    </row>
    <row r="101" spans="1:17" ht="12.75">
      <c r="A101" s="24" t="s">
        <v>49</v>
      </c>
      <c r="B101" s="28">
        <f>AUG!J76</f>
        <v>0</v>
      </c>
      <c r="C101" s="28">
        <f>AUG!J77</f>
        <v>0</v>
      </c>
      <c r="D101" s="30" t="e">
        <f>AUG!J78</f>
        <v>#DIV/0!</v>
      </c>
      <c r="F101" s="28">
        <f>AUG!J81</f>
        <v>6</v>
      </c>
      <c r="G101" s="28">
        <f>AUG!J82</f>
        <v>6</v>
      </c>
      <c r="H101" s="30">
        <f>AUG!J83</f>
        <v>1</v>
      </c>
      <c r="J101" s="33"/>
      <c r="K101" s="33"/>
      <c r="L101" s="34"/>
      <c r="Q101" s="19"/>
    </row>
    <row r="102" spans="1:17" ht="12.75">
      <c r="A102" s="24" t="s">
        <v>50</v>
      </c>
      <c r="B102" s="28">
        <f>SEP!J76</f>
        <v>0</v>
      </c>
      <c r="C102" s="28">
        <f>SEP!J77</f>
        <v>0</v>
      </c>
      <c r="D102" s="30" t="e">
        <f>SEP!J78</f>
        <v>#DIV/0!</v>
      </c>
      <c r="F102" s="28">
        <f>SEP!J81</f>
        <v>8</v>
      </c>
      <c r="G102" s="28">
        <f>SEP!J82</f>
        <v>8</v>
      </c>
      <c r="H102" s="30">
        <f>SEP!J83</f>
        <v>1</v>
      </c>
      <c r="J102" s="33"/>
      <c r="K102" s="33"/>
      <c r="L102" s="34"/>
      <c r="Q102" s="19"/>
    </row>
    <row r="103" spans="1:17" ht="12.75">
      <c r="A103" s="24" t="s">
        <v>51</v>
      </c>
      <c r="B103" s="28">
        <f>OCT!J76</f>
        <v>0</v>
      </c>
      <c r="C103" s="28">
        <f>OCT!J77</f>
        <v>0</v>
      </c>
      <c r="D103" s="30" t="e">
        <f>OCT!J78</f>
        <v>#DIV/0!</v>
      </c>
      <c r="F103" s="28">
        <f>OCT!J81</f>
        <v>8</v>
      </c>
      <c r="G103" s="28">
        <f>OCT!J82</f>
        <v>8</v>
      </c>
      <c r="H103" s="30">
        <f>OCT!J83</f>
        <v>1</v>
      </c>
      <c r="J103" s="33"/>
      <c r="K103" s="33"/>
      <c r="L103" s="34"/>
      <c r="Q103" s="19"/>
    </row>
    <row r="104" spans="1:17" ht="12.75">
      <c r="A104" s="24" t="s">
        <v>52</v>
      </c>
      <c r="B104" s="28">
        <f>NOV!J76</f>
        <v>0</v>
      </c>
      <c r="C104" s="28">
        <f>NOV!J77</f>
        <v>0</v>
      </c>
      <c r="D104" s="30" t="e">
        <f>NOV!J78</f>
        <v>#DIV/0!</v>
      </c>
      <c r="F104" s="28">
        <f>NOV!J81</f>
        <v>9</v>
      </c>
      <c r="G104" s="28">
        <f>NOV!J82</f>
        <v>9</v>
      </c>
      <c r="H104" s="30">
        <f>NOV!J83</f>
        <v>1</v>
      </c>
      <c r="J104" s="33"/>
      <c r="K104" s="33"/>
      <c r="L104" s="34"/>
      <c r="Q104" s="19"/>
    </row>
    <row r="105" spans="1:17" ht="12.75">
      <c r="A105" s="24" t="s">
        <v>53</v>
      </c>
      <c r="B105" s="28">
        <f>DEC!J76</f>
        <v>0</v>
      </c>
      <c r="C105" s="28">
        <f>DEC!J77</f>
        <v>0</v>
      </c>
      <c r="D105" s="30" t="e">
        <f>DEC!J78</f>
        <v>#DIV/0!</v>
      </c>
      <c r="F105" s="28">
        <f>DEC!J81</f>
        <v>9</v>
      </c>
      <c r="G105" s="28">
        <f>DEC!J82</f>
        <v>9</v>
      </c>
      <c r="H105" s="30">
        <f>DEC!J83</f>
        <v>1</v>
      </c>
      <c r="J105" s="33"/>
      <c r="K105" s="33"/>
      <c r="L105" s="34"/>
      <c r="Q105" s="19"/>
    </row>
    <row r="106" spans="1:17" ht="12.75">
      <c r="A106" s="24" t="s">
        <v>54</v>
      </c>
      <c r="B106" s="28">
        <f>JAN!J76</f>
        <v>0</v>
      </c>
      <c r="C106" s="28">
        <f>JAN!J77</f>
        <v>0</v>
      </c>
      <c r="D106" s="30" t="e">
        <f>JAN!J78</f>
        <v>#DIV/0!</v>
      </c>
      <c r="F106" s="28">
        <f>JAN!J81</f>
        <v>0</v>
      </c>
      <c r="G106" s="28">
        <f>JAN!J82</f>
        <v>0</v>
      </c>
      <c r="H106" s="30" t="e">
        <f>JAN!J83</f>
        <v>#DIV/0!</v>
      </c>
      <c r="J106" s="33"/>
      <c r="K106" s="33"/>
      <c r="L106" s="34"/>
      <c r="Q106" s="19"/>
    </row>
    <row r="107" spans="1:17" ht="12.75">
      <c r="A107" s="24" t="s">
        <v>55</v>
      </c>
      <c r="B107" s="28">
        <f>FEB!J76</f>
        <v>0</v>
      </c>
      <c r="C107" s="28">
        <f>FEB!J77</f>
        <v>0</v>
      </c>
      <c r="D107" s="30" t="e">
        <f>FEB!J78</f>
        <v>#DIV/0!</v>
      </c>
      <c r="F107" s="28">
        <f>FEB!J81</f>
        <v>0</v>
      </c>
      <c r="G107" s="28">
        <f>FEB!J82</f>
        <v>0</v>
      </c>
      <c r="H107" s="30" t="e">
        <f>FEB!J83</f>
        <v>#DIV/0!</v>
      </c>
      <c r="J107" s="33"/>
      <c r="K107" s="33"/>
      <c r="L107" s="34"/>
      <c r="Q107" s="19"/>
    </row>
    <row r="108" spans="1:17" ht="12.75">
      <c r="A108" s="24" t="s">
        <v>56</v>
      </c>
      <c r="B108" s="28">
        <f>MAR!J76</f>
        <v>0</v>
      </c>
      <c r="C108" s="28">
        <f>MAR!J77</f>
        <v>0</v>
      </c>
      <c r="D108" s="30" t="e">
        <f>MAR!J78</f>
        <v>#DIV/0!</v>
      </c>
      <c r="F108" s="28">
        <f>MAR!J81</f>
        <v>0</v>
      </c>
      <c r="G108" s="28">
        <f>MAR!J82</f>
        <v>0</v>
      </c>
      <c r="H108" s="30" t="e">
        <f>MAR!J83</f>
        <v>#DIV/0!</v>
      </c>
      <c r="J108" s="33"/>
      <c r="K108" s="33"/>
      <c r="L108" s="34"/>
      <c r="Q108" s="19"/>
    </row>
    <row r="109" spans="1:17" ht="12.75">
      <c r="A109" s="24" t="s">
        <v>57</v>
      </c>
      <c r="B109" s="28">
        <f>APR!J76</f>
        <v>0</v>
      </c>
      <c r="C109" s="28">
        <f>APR!J77</f>
        <v>0</v>
      </c>
      <c r="D109" s="30" t="e">
        <f>APR!J78</f>
        <v>#DIV/0!</v>
      </c>
      <c r="F109" s="28">
        <f>APR!J81</f>
        <v>0</v>
      </c>
      <c r="G109" s="28">
        <f>APR!J82</f>
        <v>0</v>
      </c>
      <c r="H109" s="30" t="e">
        <f>APR!J83</f>
        <v>#DIV/0!</v>
      </c>
      <c r="J109" s="33"/>
      <c r="K109" s="33"/>
      <c r="L109" s="34"/>
      <c r="Q109" s="19"/>
    </row>
    <row r="110" spans="1:17" ht="12.75">
      <c r="A110" s="24" t="s">
        <v>58</v>
      </c>
      <c r="B110" s="28">
        <f>MAY!J76</f>
        <v>0</v>
      </c>
      <c r="C110" s="28">
        <f>MAY!J77</f>
        <v>0</v>
      </c>
      <c r="D110" s="30" t="e">
        <f>MAY!J78</f>
        <v>#DIV/0!</v>
      </c>
      <c r="F110" s="28">
        <f>MAY!J81</f>
        <v>0</v>
      </c>
      <c r="G110" s="28">
        <f>MAY!J82</f>
        <v>0</v>
      </c>
      <c r="H110" s="30" t="e">
        <f>MAY!J83</f>
        <v>#DIV/0!</v>
      </c>
      <c r="J110" s="33"/>
      <c r="K110" s="33"/>
      <c r="L110" s="34"/>
      <c r="Q110" s="19"/>
    </row>
    <row r="111" spans="1:17" ht="12.75">
      <c r="A111" s="24" t="s">
        <v>59</v>
      </c>
      <c r="B111" s="28">
        <f>JUN!J76</f>
        <v>0</v>
      </c>
      <c r="C111" s="28">
        <f>JUN!J77</f>
        <v>0</v>
      </c>
      <c r="D111" s="30" t="e">
        <f>JUN!J78</f>
        <v>#DIV/0!</v>
      </c>
      <c r="F111" s="28">
        <f>JUN!J81</f>
        <v>0</v>
      </c>
      <c r="G111" s="28">
        <f>JUN!J82</f>
        <v>0</v>
      </c>
      <c r="H111" s="30" t="e">
        <f>JUN!J83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 t="e">
        <f>SUM(B100:B111)/COUNTIF(B100:B111,"&lt;&gt;0")</f>
        <v>#DIV/0!</v>
      </c>
      <c r="C112" s="20" t="e">
        <f>SUM(C100:C111)/COUNTIF(C100:C111,"&lt;&gt;0")</f>
        <v>#DIV/0!</v>
      </c>
      <c r="D112" s="30" t="e">
        <f>C112/B112</f>
        <v>#DIV/0!</v>
      </c>
      <c r="F112" s="20">
        <f>SUM(F100:F111)/COUNTIF(F100:F111,"&lt;&gt;0")</f>
        <v>7.5</v>
      </c>
      <c r="G112" s="20">
        <f>SUM(G100:G111)/COUNTIF(G100:G111,"&lt;&gt;0")</f>
        <v>7.5</v>
      </c>
      <c r="H112" s="30">
        <f>G112/F112</f>
        <v>1</v>
      </c>
      <c r="J112" s="20"/>
      <c r="K112" s="20"/>
      <c r="L112" s="34"/>
      <c r="Q112" s="19"/>
    </row>
    <row r="113" ht="12.75"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JUL!C123</f>
        <v>64333</v>
      </c>
      <c r="C122" s="28">
        <f>JUL!E123</f>
        <v>134</v>
      </c>
      <c r="D122" s="30">
        <f>JUL!F123</f>
        <v>480.0970149253731</v>
      </c>
      <c r="E122" s="28">
        <f>JUL!G123</f>
        <v>300</v>
      </c>
      <c r="F122" s="30">
        <f>JUL!H123</f>
        <v>214.44333333333333</v>
      </c>
      <c r="H122" s="28">
        <f>JUL!C124</f>
        <v>17914</v>
      </c>
      <c r="I122" s="28">
        <f>JUL!E124</f>
        <v>41</v>
      </c>
      <c r="J122" s="30">
        <f>JUL!F124</f>
        <v>436.9268292682927</v>
      </c>
      <c r="K122" s="28">
        <f>JUL!G124</f>
        <v>77</v>
      </c>
      <c r="L122" s="30">
        <f>JUL!H124</f>
        <v>232.64935064935065</v>
      </c>
    </row>
    <row r="123" spans="1:12" ht="12.75">
      <c r="A123" s="24" t="s">
        <v>49</v>
      </c>
      <c r="B123" s="28">
        <f>AUG!C123</f>
        <v>64355</v>
      </c>
      <c r="C123" s="28">
        <f>AUG!E123</f>
        <v>139</v>
      </c>
      <c r="D123" s="30">
        <f>AUG!F123</f>
        <v>462.9856115107914</v>
      </c>
      <c r="E123" s="28">
        <f>AUG!G123</f>
        <v>309</v>
      </c>
      <c r="F123" s="30">
        <f>AUG!H123</f>
        <v>208.26860841423948</v>
      </c>
      <c r="H123" s="28">
        <f>AUG!C124</f>
        <v>16759</v>
      </c>
      <c r="I123" s="28">
        <f>AUG!E124</f>
        <v>41</v>
      </c>
      <c r="J123" s="30">
        <f>AUG!F124</f>
        <v>408.7560975609756</v>
      </c>
      <c r="K123" s="28">
        <f>AUG!G124</f>
        <v>72</v>
      </c>
      <c r="L123" s="30">
        <f>AUG!H124</f>
        <v>232.76388888888889</v>
      </c>
    </row>
    <row r="124" spans="1:12" ht="12.75">
      <c r="A124" s="24" t="s">
        <v>50</v>
      </c>
      <c r="B124" s="28">
        <f>SEP!C123</f>
        <v>0</v>
      </c>
      <c r="C124" s="28">
        <f>SEP!E123</f>
        <v>0</v>
      </c>
      <c r="D124" s="30">
        <f>SEP!F123</f>
        <v>0</v>
      </c>
      <c r="E124" s="28">
        <f>SEP!G123</f>
        <v>0</v>
      </c>
      <c r="F124" s="30">
        <f>SEP!H123</f>
        <v>0</v>
      </c>
      <c r="H124" s="28">
        <f>SEP!C124</f>
        <v>0</v>
      </c>
      <c r="I124" s="28">
        <f>SEP!E124</f>
        <v>0</v>
      </c>
      <c r="J124" s="30">
        <f>SEP!F124</f>
        <v>0</v>
      </c>
      <c r="K124" s="28">
        <f>SEP!G124</f>
        <v>0</v>
      </c>
      <c r="L124" s="30">
        <f>SEP!H124</f>
        <v>0</v>
      </c>
    </row>
    <row r="125" spans="1:12" ht="12.75">
      <c r="A125" s="24" t="s">
        <v>51</v>
      </c>
      <c r="B125" s="28">
        <f>OCT!C123</f>
        <v>64165</v>
      </c>
      <c r="C125" s="28">
        <f>OCT!E123</f>
        <v>137</v>
      </c>
      <c r="D125" s="30">
        <f>OCT!F123</f>
        <v>468.35766423357666</v>
      </c>
      <c r="E125" s="28">
        <f>OCT!G123</f>
        <v>309</v>
      </c>
      <c r="F125" s="30">
        <f>OCT!H123</f>
        <v>207.6537216828479</v>
      </c>
      <c r="H125" s="28">
        <f>OCT!C124</f>
        <v>15105</v>
      </c>
      <c r="I125" s="28">
        <f>OCT!E124</f>
        <v>39</v>
      </c>
      <c r="J125" s="30">
        <f>OCT!F124</f>
        <v>387.3076923076923</v>
      </c>
      <c r="K125" s="28">
        <f>OCT!G124</f>
        <v>63</v>
      </c>
      <c r="L125" s="30">
        <f>OCT!H124</f>
        <v>239.76190476190476</v>
      </c>
    </row>
    <row r="126" spans="1:12" ht="12.75">
      <c r="A126" s="24" t="s">
        <v>52</v>
      </c>
      <c r="B126" s="28">
        <f>NOV!C123</f>
        <v>63713</v>
      </c>
      <c r="C126" s="28">
        <f>NOV!E123</f>
        <v>141</v>
      </c>
      <c r="D126" s="30">
        <f>NOV!F123</f>
        <v>451.86524822695037</v>
      </c>
      <c r="E126" s="28">
        <f>NOV!G123</f>
        <v>307</v>
      </c>
      <c r="F126" s="30">
        <f>NOV!H123</f>
        <v>207.5342019543974</v>
      </c>
      <c r="H126" s="28">
        <f>NOV!C124</f>
        <v>16075</v>
      </c>
      <c r="I126" s="28">
        <f>NOV!E124</f>
        <v>41</v>
      </c>
      <c r="J126" s="30">
        <f>NOV!F124</f>
        <v>392.0731707317073</v>
      </c>
      <c r="K126" s="28">
        <f>NOV!G124</f>
        <v>66</v>
      </c>
      <c r="L126" s="30">
        <f>NOV!H124</f>
        <v>243.56060606060606</v>
      </c>
    </row>
    <row r="127" spans="1:12" ht="12.75">
      <c r="A127" s="24" t="s">
        <v>53</v>
      </c>
      <c r="B127" s="28">
        <f>DEC!C123</f>
        <v>60213</v>
      </c>
      <c r="C127" s="28">
        <f>DEC!E123</f>
        <v>134</v>
      </c>
      <c r="D127" s="30">
        <f>DEC!F123</f>
        <v>449.35074626865674</v>
      </c>
      <c r="E127" s="28">
        <f>DEC!G123</f>
        <v>295</v>
      </c>
      <c r="F127" s="30">
        <f>DEC!H123</f>
        <v>204.11186440677966</v>
      </c>
      <c r="H127" s="28">
        <f>DEC!C124</f>
        <v>17116</v>
      </c>
      <c r="I127" s="28">
        <f>DEC!E124</f>
        <v>46</v>
      </c>
      <c r="J127" s="30">
        <f>DEC!F124</f>
        <v>372.0869565217391</v>
      </c>
      <c r="K127" s="28">
        <f>DEC!G124</f>
        <v>73</v>
      </c>
      <c r="L127" s="30">
        <f>DEC!H124</f>
        <v>234.46575342465752</v>
      </c>
    </row>
    <row r="128" spans="1:12" ht="12.75">
      <c r="A128" s="24" t="s">
        <v>54</v>
      </c>
      <c r="B128" s="28">
        <f>JAN!C123</f>
        <v>0</v>
      </c>
      <c r="C128" s="28">
        <f>JAN!E123</f>
        <v>0</v>
      </c>
      <c r="D128" s="30" t="e">
        <f>JAN!F123</f>
        <v>#DIV/0!</v>
      </c>
      <c r="E128" s="28">
        <f>JAN!G123</f>
        <v>0</v>
      </c>
      <c r="F128" s="30" t="e">
        <f>JAN!H123</f>
        <v>#DIV/0!</v>
      </c>
      <c r="H128" s="28">
        <f>JAN!C124</f>
        <v>0</v>
      </c>
      <c r="I128" s="28">
        <f>JAN!E124</f>
        <v>0</v>
      </c>
      <c r="J128" s="30" t="e">
        <f>JAN!F124</f>
        <v>#DIV/0!</v>
      </c>
      <c r="K128" s="28">
        <f>JAN!G124</f>
        <v>0</v>
      </c>
      <c r="L128" s="30" t="e">
        <f>JAN!H124</f>
        <v>#DIV/0!</v>
      </c>
    </row>
    <row r="129" spans="1:12" ht="12.75">
      <c r="A129" s="24" t="s">
        <v>55</v>
      </c>
      <c r="B129" s="28">
        <f>FEB!C123</f>
        <v>0</v>
      </c>
      <c r="C129" s="28">
        <f>FEB!E123</f>
        <v>0</v>
      </c>
      <c r="D129" s="30" t="e">
        <f>FEB!F123</f>
        <v>#DIV/0!</v>
      </c>
      <c r="E129" s="28">
        <f>FEB!G123</f>
        <v>0</v>
      </c>
      <c r="F129" s="30" t="e">
        <f>FEB!H123</f>
        <v>#DIV/0!</v>
      </c>
      <c r="H129" s="28">
        <f>FEB!C124</f>
        <v>0</v>
      </c>
      <c r="I129" s="28">
        <f>FEB!E124</f>
        <v>0</v>
      </c>
      <c r="J129" s="30" t="e">
        <f>FEB!F124</f>
        <v>#DIV/0!</v>
      </c>
      <c r="K129" s="28">
        <f>FEB!G124</f>
        <v>0</v>
      </c>
      <c r="L129" s="30" t="e">
        <f>FEB!H124</f>
        <v>#DIV/0!</v>
      </c>
    </row>
    <row r="130" spans="1:17" ht="12.75">
      <c r="A130" s="24" t="s">
        <v>56</v>
      </c>
      <c r="B130" s="28">
        <f>MAR!C123</f>
        <v>0</v>
      </c>
      <c r="C130" s="28">
        <f>MAR!E123</f>
        <v>0</v>
      </c>
      <c r="D130" s="30" t="e">
        <f>MAR!F123</f>
        <v>#DIV/0!</v>
      </c>
      <c r="E130" s="28">
        <f>MAR!G123</f>
        <v>0</v>
      </c>
      <c r="F130" s="30" t="e">
        <f>MAR!H123</f>
        <v>#DIV/0!</v>
      </c>
      <c r="H130" s="28">
        <f>MAR!C124</f>
        <v>0</v>
      </c>
      <c r="I130" s="28">
        <f>MAR!E124</f>
        <v>0</v>
      </c>
      <c r="J130" s="30" t="e">
        <f>MAR!F124</f>
        <v>#DIV/0!</v>
      </c>
      <c r="K130" s="28">
        <f>MAR!G124</f>
        <v>0</v>
      </c>
      <c r="L130" s="30" t="e">
        <f>MAR!H124</f>
        <v>#DIV/0!</v>
      </c>
      <c r="Q130" s="19"/>
    </row>
    <row r="131" spans="1:17" ht="12.75">
      <c r="A131" s="24" t="s">
        <v>57</v>
      </c>
      <c r="B131" s="28">
        <f>APR!C123</f>
        <v>0</v>
      </c>
      <c r="C131" s="28">
        <f>APR!E123</f>
        <v>0</v>
      </c>
      <c r="D131" s="30" t="e">
        <f>APR!F123</f>
        <v>#DIV/0!</v>
      </c>
      <c r="E131" s="28">
        <f>APR!G123</f>
        <v>0</v>
      </c>
      <c r="F131" s="30" t="e">
        <f>APR!H123</f>
        <v>#DIV/0!</v>
      </c>
      <c r="H131" s="28">
        <f>APR!C124</f>
        <v>0</v>
      </c>
      <c r="I131" s="28">
        <f>APR!E124</f>
        <v>0</v>
      </c>
      <c r="J131" s="30" t="e">
        <f>APR!F124</f>
        <v>#DIV/0!</v>
      </c>
      <c r="K131" s="28">
        <f>APR!G124</f>
        <v>0</v>
      </c>
      <c r="L131" s="30" t="e">
        <f>APR!H124</f>
        <v>#DIV/0!</v>
      </c>
      <c r="Q131" s="19"/>
    </row>
    <row r="132" spans="1:17" ht="12.75">
      <c r="A132" s="24" t="s">
        <v>58</v>
      </c>
      <c r="B132" s="28">
        <f>MAY!C123</f>
        <v>0</v>
      </c>
      <c r="C132" s="28">
        <f>MAY!E123</f>
        <v>0</v>
      </c>
      <c r="D132" s="30" t="e">
        <f>MAY!F123</f>
        <v>#DIV/0!</v>
      </c>
      <c r="E132" s="28">
        <f>MAY!G123</f>
        <v>0</v>
      </c>
      <c r="F132" s="30" t="e">
        <f>MAY!H107</f>
        <v>#DIV/0!</v>
      </c>
      <c r="H132" s="28">
        <f>MAY!C124</f>
        <v>0</v>
      </c>
      <c r="I132" s="28">
        <f>MAY!E124</f>
        <v>0</v>
      </c>
      <c r="J132" s="30" t="e">
        <f>MAY!F124</f>
        <v>#DIV/0!</v>
      </c>
      <c r="K132" s="28">
        <f>MAY!G124</f>
        <v>0</v>
      </c>
      <c r="L132" s="30" t="e">
        <f>MAY!H124</f>
        <v>#DIV/0!</v>
      </c>
      <c r="Q132" s="19"/>
    </row>
    <row r="133" spans="1:17" ht="12.75">
      <c r="A133" s="24" t="s">
        <v>59</v>
      </c>
      <c r="B133" s="28">
        <f>JUN!C123</f>
        <v>0</v>
      </c>
      <c r="C133" s="28">
        <f>JUN!E123</f>
        <v>0</v>
      </c>
      <c r="D133" s="30" t="e">
        <f>JUN!F123</f>
        <v>#DIV/0!</v>
      </c>
      <c r="E133" s="28">
        <f>JUN!G123</f>
        <v>0</v>
      </c>
      <c r="F133" s="30" t="e">
        <f>JUN!H123</f>
        <v>#DIV/0!</v>
      </c>
      <c r="H133" s="28">
        <f>JUN!C124</f>
        <v>0</v>
      </c>
      <c r="I133" s="28">
        <f>JUN!E124</f>
        <v>0</v>
      </c>
      <c r="J133" s="30" t="e">
        <f>JUN!F124</f>
        <v>#DIV/0!</v>
      </c>
      <c r="K133" s="28">
        <f>JUN!G124</f>
        <v>0</v>
      </c>
      <c r="L133" s="30" t="e">
        <f>JUN!H124</f>
        <v>#DIV/0!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63355.8</v>
      </c>
      <c r="C134" s="20">
        <f>SUM(C122:C133)/COUNTIF(C122:C133,"&lt;&gt;0")</f>
        <v>137</v>
      </c>
      <c r="D134" s="30">
        <f>B134/C134</f>
        <v>462.45109489051094</v>
      </c>
      <c r="E134" s="28">
        <f>SUM(E122:E133)/COUNTIF(E122:E133,"&lt;&gt;0")</f>
        <v>304</v>
      </c>
      <c r="F134" s="30">
        <f>B134/E134</f>
        <v>208.40723684210528</v>
      </c>
      <c r="H134" s="20">
        <f>SUM(H122:H133)/COUNTIF(H122:H133,"&lt;&gt;0")</f>
        <v>16593.8</v>
      </c>
      <c r="I134" s="20">
        <f>SUM(I122:I133)/COUNTIF(I122:I133,"&lt;&gt;0")</f>
        <v>41.6</v>
      </c>
      <c r="J134" s="30">
        <f>H134/I134</f>
        <v>398.88942307692304</v>
      </c>
      <c r="K134" s="28">
        <f>SUM(K122:K133)/COUNTIF(K122:K133,"&lt;&gt;0")</f>
        <v>70.2</v>
      </c>
      <c r="L134" s="30">
        <f>H134/K134</f>
        <v>236.37891737891735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JUL!K130</f>
        <v>17914</v>
      </c>
      <c r="D142" s="28">
        <f>JUL!K131</f>
        <v>4820</v>
      </c>
      <c r="E142" s="28">
        <f>JUL!K132</f>
        <v>11524</v>
      </c>
      <c r="F142" s="28">
        <f>JUL!K133</f>
        <v>0</v>
      </c>
      <c r="G142" s="28">
        <f>JUL!K134</f>
        <v>1570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AUG!K130</f>
        <v>16759</v>
      </c>
      <c r="D143" s="28">
        <f>AUG!K131</f>
        <v>5110</v>
      </c>
      <c r="E143" s="28">
        <f>AUG!K132</f>
        <v>9789</v>
      </c>
      <c r="F143" s="28">
        <f>AUG!K133</f>
        <v>0</v>
      </c>
      <c r="G143" s="28">
        <f>AUG!K134</f>
        <v>1860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SEP!K130</f>
        <v>0</v>
      </c>
      <c r="D144" s="28">
        <f>SEP!K131</f>
        <v>0</v>
      </c>
      <c r="E144" s="28">
        <f>SEP!K132</f>
        <v>0</v>
      </c>
      <c r="F144" s="28">
        <f>SEP!K133</f>
        <v>0</v>
      </c>
      <c r="G144" s="28">
        <f>SEP!K134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OCT!K130</f>
        <v>15105</v>
      </c>
      <c r="D145" s="28">
        <f>OCT!K131</f>
        <v>4648</v>
      </c>
      <c r="E145" s="28">
        <f>OCT!K132</f>
        <v>7957</v>
      </c>
      <c r="F145" s="28">
        <f>OCT!K133</f>
        <v>0</v>
      </c>
      <c r="G145" s="28">
        <f>OCT!K134</f>
        <v>2500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NOV!K130</f>
        <v>16075</v>
      </c>
      <c r="D146" s="28">
        <f>NOV!K131</f>
        <v>4699</v>
      </c>
      <c r="E146" s="28">
        <f>NOV!K132</f>
        <v>8542</v>
      </c>
      <c r="F146" s="28">
        <f>NOV!K133</f>
        <v>0</v>
      </c>
      <c r="G146" s="28">
        <f>NOV!K134</f>
        <v>2834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DEC!K130</f>
        <v>17116</v>
      </c>
      <c r="D147" s="28">
        <f>DEC!K131</f>
        <v>5471</v>
      </c>
      <c r="E147" s="28">
        <f>DEC!K132</f>
        <v>8809</v>
      </c>
      <c r="F147" s="28">
        <f>DEC!K133</f>
        <v>0</v>
      </c>
      <c r="G147" s="28">
        <f>DEC!K134</f>
        <v>2836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JAN!K130</f>
        <v>0</v>
      </c>
      <c r="D148" s="28">
        <f>JAN!K131</f>
        <v>0</v>
      </c>
      <c r="E148" s="28">
        <f>JAN!K132</f>
        <v>0</v>
      </c>
      <c r="F148" s="28">
        <f>JAN!K133</f>
        <v>0</v>
      </c>
      <c r="G148" s="28">
        <f>JAN!K134</f>
        <v>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FEB!K130</f>
        <v>0</v>
      </c>
      <c r="D149" s="28">
        <f>FEB!K131</f>
        <v>0</v>
      </c>
      <c r="E149" s="28">
        <f>FEB!K132</f>
        <v>0</v>
      </c>
      <c r="F149" s="28">
        <f>FEB!K133</f>
        <v>0</v>
      </c>
      <c r="G149" s="28">
        <f>FEB!K134</f>
        <v>0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MAR!K130</f>
        <v>0</v>
      </c>
      <c r="D150" s="28">
        <f>MAR!K131</f>
        <v>0</v>
      </c>
      <c r="E150" s="28">
        <f>MAR!K132</f>
        <v>0</v>
      </c>
      <c r="F150" s="28">
        <f>MAR!K133</f>
        <v>0</v>
      </c>
      <c r="G150" s="28">
        <f>MAR!K134</f>
        <v>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APR!K130</f>
        <v>0</v>
      </c>
      <c r="D151" s="28">
        <f>APR!K131</f>
        <v>0</v>
      </c>
      <c r="E151" s="28">
        <f>APR!K132</f>
        <v>0</v>
      </c>
      <c r="F151" s="28">
        <f>APR!K133</f>
        <v>0</v>
      </c>
      <c r="G151" s="28">
        <f>APR!K134</f>
        <v>0</v>
      </c>
      <c r="H151" s="28"/>
    </row>
    <row r="152" spans="1:8" ht="12.75">
      <c r="A152" s="24" t="s">
        <v>58</v>
      </c>
      <c r="C152" s="28">
        <f>MAY!K130</f>
        <v>0</v>
      </c>
      <c r="D152" s="28">
        <f>MAY!K131</f>
        <v>0</v>
      </c>
      <c r="E152" s="28">
        <f>MAY!K132</f>
        <v>0</v>
      </c>
      <c r="F152" s="28">
        <f>MAY!K133</f>
        <v>0</v>
      </c>
      <c r="G152" s="28">
        <f>MAY!K134</f>
        <v>0</v>
      </c>
      <c r="H152" s="28"/>
    </row>
    <row r="153" spans="1:8" ht="12.75">
      <c r="A153" s="24" t="s">
        <v>59</v>
      </c>
      <c r="C153" s="28">
        <f>JUN!K130</f>
        <v>0</v>
      </c>
      <c r="D153" s="28">
        <f>JUN!K131</f>
        <v>0</v>
      </c>
      <c r="E153" s="28">
        <f>JUN!K132</f>
        <v>0</v>
      </c>
      <c r="F153" s="28">
        <f>JUN!K133</f>
        <v>0</v>
      </c>
      <c r="G153" s="28">
        <f>JUN!K134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16593.8</v>
      </c>
      <c r="D154" s="33">
        <f>SUM(D142:D153)/COUNTIF(D142:D153,"&lt;&gt;0")</f>
        <v>4949.6</v>
      </c>
      <c r="E154" s="33">
        <f>SUM(E142:E153)/COUNTIF(E142:E153,"&lt;&gt;0")</f>
        <v>9324.2</v>
      </c>
      <c r="F154" s="33" t="e">
        <f>SUM(F142:F153)/COUNTIF(F142:F153,"&lt;&gt;0")</f>
        <v>#DIV/0!</v>
      </c>
      <c r="G154" s="33">
        <f>SUM(G142:G153)/COUNTIF(G142:G153,"&lt;&gt;0")</f>
        <v>2320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0.140625" style="0" customWidth="1"/>
    <col min="16" max="16" width="4.00390625" style="0" customWidth="1"/>
    <col min="17" max="17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46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24" t="s">
        <v>48</v>
      </c>
      <c r="B5" s="20">
        <f>JUL!B11</f>
        <v>1655</v>
      </c>
      <c r="C5" s="20">
        <f>JUL!C11</f>
        <v>7</v>
      </c>
      <c r="D5" s="20">
        <f>JUL!D11</f>
        <v>369</v>
      </c>
      <c r="E5" s="20">
        <f>JUL!E11</f>
        <v>1248</v>
      </c>
      <c r="F5" s="20">
        <f>JUL!F11</f>
        <v>34</v>
      </c>
      <c r="G5" s="20">
        <f>JUL!G11</f>
        <v>20415</v>
      </c>
      <c r="H5" s="20">
        <f aca="true" t="shared" si="0" ref="H5:H16">SUM(B5:G5)</f>
        <v>23728</v>
      </c>
    </row>
    <row r="6" spans="1:8" ht="12.75">
      <c r="A6" s="24" t="s">
        <v>49</v>
      </c>
      <c r="B6" s="20">
        <f>AUG!B11</f>
        <v>1697</v>
      </c>
      <c r="C6" s="20">
        <f>AUG!C11</f>
        <v>16</v>
      </c>
      <c r="D6" s="20">
        <f>AUG!D11</f>
        <v>383</v>
      </c>
      <c r="E6" s="20">
        <f>AUG!E11</f>
        <v>1243</v>
      </c>
      <c r="F6" s="20">
        <f>AUG!F11</f>
        <v>31</v>
      </c>
      <c r="G6" s="20">
        <f>AUG!G11</f>
        <v>20329</v>
      </c>
      <c r="H6" s="20">
        <f t="shared" si="0"/>
        <v>23699</v>
      </c>
    </row>
    <row r="7" spans="1:8" ht="12.75">
      <c r="A7" s="24" t="s">
        <v>50</v>
      </c>
      <c r="B7" s="20">
        <f>SEP!B11</f>
        <v>1657</v>
      </c>
      <c r="C7" s="20">
        <f>SEP!C11</f>
        <v>7</v>
      </c>
      <c r="D7" s="20">
        <f>SEP!D11</f>
        <v>392</v>
      </c>
      <c r="E7" s="20">
        <f>SEP!E11</f>
        <v>1236</v>
      </c>
      <c r="F7" s="20">
        <f>SEP!F11</f>
        <v>31</v>
      </c>
      <c r="G7" s="20">
        <f>SEP!G11</f>
        <v>20562</v>
      </c>
      <c r="H7" s="20">
        <f t="shared" si="0"/>
        <v>23885</v>
      </c>
    </row>
    <row r="8" spans="1:8" ht="12.75">
      <c r="A8" s="24" t="s">
        <v>51</v>
      </c>
      <c r="B8" s="20">
        <f>OCT!B11</f>
        <v>1632</v>
      </c>
      <c r="C8" s="20">
        <f>OCT!C11</f>
        <v>2</v>
      </c>
      <c r="D8" s="20">
        <f>OCT!D11</f>
        <v>412</v>
      </c>
      <c r="E8" s="20">
        <f>OCT!E11</f>
        <v>1240</v>
      </c>
      <c r="F8" s="20">
        <f>OCT!F11</f>
        <v>35</v>
      </c>
      <c r="G8" s="20">
        <f>OCT!G11</f>
        <v>20610</v>
      </c>
      <c r="H8" s="20">
        <f t="shared" si="0"/>
        <v>23931</v>
      </c>
    </row>
    <row r="9" spans="1:8" ht="12.75">
      <c r="A9" s="24" t="s">
        <v>52</v>
      </c>
      <c r="B9" s="20">
        <f>NOV!B11</f>
        <v>1569</v>
      </c>
      <c r="C9" s="20">
        <f>NOV!C11</f>
        <v>3</v>
      </c>
      <c r="D9" s="20">
        <f>NOV!D11</f>
        <v>419</v>
      </c>
      <c r="E9" s="20">
        <f>NOV!E11</f>
        <v>1224</v>
      </c>
      <c r="F9" s="20">
        <f>NOV!F11</f>
        <v>32</v>
      </c>
      <c r="G9" s="20">
        <f>NOV!G11</f>
        <v>20538</v>
      </c>
      <c r="H9" s="20">
        <f t="shared" si="0"/>
        <v>23785</v>
      </c>
    </row>
    <row r="10" spans="1:8" ht="12.75">
      <c r="A10" s="24" t="s">
        <v>53</v>
      </c>
      <c r="B10" s="20">
        <f>DEC!B11</f>
        <v>1574</v>
      </c>
      <c r="C10" s="20">
        <f>DEC!C11</f>
        <v>3</v>
      </c>
      <c r="D10" s="20">
        <f>DEC!D11</f>
        <v>427</v>
      </c>
      <c r="E10" s="20">
        <f>DEC!E11</f>
        <v>1239</v>
      </c>
      <c r="F10" s="20">
        <f>DEC!F11</f>
        <v>33</v>
      </c>
      <c r="G10" s="20">
        <f>DEC!G11</f>
        <v>20412</v>
      </c>
      <c r="H10" s="20">
        <f t="shared" si="0"/>
        <v>23688</v>
      </c>
    </row>
    <row r="11" spans="1:8" ht="12.75">
      <c r="A11" s="24" t="s">
        <v>54</v>
      </c>
      <c r="B11" s="20">
        <f>JAN!B11</f>
        <v>0</v>
      </c>
      <c r="C11" s="20">
        <f>JAN!C11</f>
        <v>0</v>
      </c>
      <c r="D11" s="20">
        <f>JAN!D11</f>
        <v>0</v>
      </c>
      <c r="E11" s="20">
        <f>JAN!E11</f>
        <v>0</v>
      </c>
      <c r="F11" s="20">
        <f>JAN!F11</f>
        <v>0</v>
      </c>
      <c r="G11" s="20">
        <f>JAN!G11</f>
        <v>0</v>
      </c>
      <c r="H11" s="20">
        <f t="shared" si="0"/>
        <v>0</v>
      </c>
    </row>
    <row r="12" spans="1:8" ht="12.75">
      <c r="A12" s="24" t="s">
        <v>55</v>
      </c>
      <c r="B12" s="20">
        <f>FEB!B11</f>
        <v>0</v>
      </c>
      <c r="C12" s="20">
        <f>FEB!C11</f>
        <v>0</v>
      </c>
      <c r="D12" s="20">
        <f>FEB!D11</f>
        <v>0</v>
      </c>
      <c r="E12" s="20">
        <f>FEB!E11</f>
        <v>0</v>
      </c>
      <c r="F12" s="20">
        <f>FEB!F11</f>
        <v>0</v>
      </c>
      <c r="G12" s="20">
        <f>FEB!G11</f>
        <v>0</v>
      </c>
      <c r="H12" s="20">
        <f t="shared" si="0"/>
        <v>0</v>
      </c>
    </row>
    <row r="13" spans="1:8" ht="12.75">
      <c r="A13" s="24" t="s">
        <v>56</v>
      </c>
      <c r="B13" s="20">
        <f>MAR!B11</f>
        <v>0</v>
      </c>
      <c r="C13" s="20">
        <f>MAR!C11</f>
        <v>0</v>
      </c>
      <c r="D13" s="20">
        <f>MAR!D11</f>
        <v>0</v>
      </c>
      <c r="E13" s="20">
        <f>MAR!E11</f>
        <v>0</v>
      </c>
      <c r="F13" s="20">
        <f>MAR!F11</f>
        <v>0</v>
      </c>
      <c r="G13" s="20">
        <f>MAR!G11</f>
        <v>0</v>
      </c>
      <c r="H13" s="20">
        <f t="shared" si="0"/>
        <v>0</v>
      </c>
    </row>
    <row r="14" spans="1:8" ht="12.75">
      <c r="A14" s="24" t="s">
        <v>57</v>
      </c>
      <c r="B14" s="20">
        <f>APR!B11</f>
        <v>0</v>
      </c>
      <c r="C14" s="20">
        <f>APR!C11</f>
        <v>0</v>
      </c>
      <c r="D14" s="20">
        <f>APR!D11</f>
        <v>0</v>
      </c>
      <c r="E14" s="20">
        <f>APR!E11</f>
        <v>0</v>
      </c>
      <c r="F14" s="20">
        <f>APR!F11</f>
        <v>0</v>
      </c>
      <c r="G14" s="20">
        <f>APR!G11</f>
        <v>0</v>
      </c>
      <c r="H14" s="20">
        <f t="shared" si="0"/>
        <v>0</v>
      </c>
    </row>
    <row r="15" spans="1:8" ht="12.75">
      <c r="A15" s="24" t="s">
        <v>58</v>
      </c>
      <c r="B15" s="20">
        <f>MAY!B11</f>
        <v>0</v>
      </c>
      <c r="C15" s="20">
        <f>MAY!C11</f>
        <v>0</v>
      </c>
      <c r="D15" s="20">
        <f>MAY!D11</f>
        <v>0</v>
      </c>
      <c r="E15" s="20">
        <f>MAY!E11</f>
        <v>0</v>
      </c>
      <c r="F15" s="20">
        <f>MAY!F11</f>
        <v>0</v>
      </c>
      <c r="G15" s="20">
        <f>MAY!G11</f>
        <v>0</v>
      </c>
      <c r="H15" s="20">
        <f t="shared" si="0"/>
        <v>0</v>
      </c>
    </row>
    <row r="16" spans="1:8" ht="12.75">
      <c r="A16" s="24" t="s">
        <v>59</v>
      </c>
      <c r="B16" s="20">
        <f>JUN!B11</f>
        <v>0</v>
      </c>
      <c r="C16" s="20">
        <f>JUN!C11</f>
        <v>0</v>
      </c>
      <c r="D16" s="20">
        <f>JUN!D11</f>
        <v>0</v>
      </c>
      <c r="E16" s="20">
        <f>JUN!E11</f>
        <v>0</v>
      </c>
      <c r="F16" s="20">
        <f>JUN!F11</f>
        <v>0</v>
      </c>
      <c r="G16" s="20">
        <f>JUN!G11</f>
        <v>0</v>
      </c>
      <c r="H16" s="20">
        <f t="shared" si="0"/>
        <v>0</v>
      </c>
    </row>
    <row r="17" spans="1:17" ht="12.75">
      <c r="A17" s="17" t="s">
        <v>47</v>
      </c>
      <c r="B17" s="20">
        <f aca="true" t="shared" si="1" ref="B17:H17">SUM(B5:B16)/COUNTIF(B5:B16,"&lt;&gt;0")</f>
        <v>1630.6666666666667</v>
      </c>
      <c r="C17" s="20">
        <f t="shared" si="1"/>
        <v>6.333333333333333</v>
      </c>
      <c r="D17" s="20">
        <f t="shared" si="1"/>
        <v>400.3333333333333</v>
      </c>
      <c r="E17" s="20">
        <f t="shared" si="1"/>
        <v>1238.3333333333333</v>
      </c>
      <c r="F17" s="20">
        <f t="shared" si="1"/>
        <v>32.666666666666664</v>
      </c>
      <c r="G17" s="20">
        <f t="shared" si="1"/>
        <v>20477.666666666668</v>
      </c>
      <c r="H17" s="20">
        <f t="shared" si="1"/>
        <v>23786</v>
      </c>
      <c r="Q17" s="19" t="s">
        <v>95</v>
      </c>
    </row>
    <row r="18" ht="12.75">
      <c r="Q18" s="19"/>
    </row>
    <row r="19" spans="1:19" ht="12.75">
      <c r="A19" s="2" t="s">
        <v>15</v>
      </c>
      <c r="B19" s="3"/>
      <c r="C19" s="3"/>
      <c r="D19" s="3"/>
      <c r="E19" s="3"/>
      <c r="F19" s="3"/>
      <c r="G19" s="3"/>
      <c r="H19" s="3"/>
      <c r="I19" s="3"/>
      <c r="Q19" s="18" t="s">
        <v>4</v>
      </c>
      <c r="S19" s="19" t="s">
        <v>80</v>
      </c>
    </row>
    <row r="20" spans="1:19" ht="12.75">
      <c r="A20" s="1" t="s">
        <v>46</v>
      </c>
      <c r="B20" s="14" t="s">
        <v>63</v>
      </c>
      <c r="C20" s="14" t="s">
        <v>62</v>
      </c>
      <c r="D20" s="14" t="s">
        <v>2</v>
      </c>
      <c r="E20" s="14" t="s">
        <v>3</v>
      </c>
      <c r="F20" s="14" t="s">
        <v>4</v>
      </c>
      <c r="G20" s="14" t="s">
        <v>5</v>
      </c>
      <c r="H20" s="14" t="s">
        <v>6</v>
      </c>
      <c r="Q20" s="18" t="s">
        <v>22</v>
      </c>
      <c r="S20" s="19" t="s">
        <v>81</v>
      </c>
    </row>
    <row r="21" spans="1:19" ht="12.75">
      <c r="A21" s="24" t="s">
        <v>48</v>
      </c>
      <c r="B21" s="23">
        <f>JUL!B22</f>
        <v>515</v>
      </c>
      <c r="C21" s="23">
        <f>JUL!C22</f>
        <v>3</v>
      </c>
      <c r="D21" s="23">
        <f>JUL!D22</f>
        <v>359</v>
      </c>
      <c r="E21" s="23">
        <f>JUL!E22</f>
        <v>1200</v>
      </c>
      <c r="F21" s="23">
        <f>JUL!F22</f>
        <v>31</v>
      </c>
      <c r="G21" s="23">
        <f>JUL!G22</f>
        <v>10094</v>
      </c>
      <c r="H21" s="20">
        <f aca="true" t="shared" si="2" ref="H21:H32">SUM(B21:G21)</f>
        <v>12202</v>
      </c>
      <c r="Q21" s="18" t="s">
        <v>34</v>
      </c>
      <c r="S21" s="19" t="s">
        <v>82</v>
      </c>
    </row>
    <row r="22" spans="1:19" ht="12.75">
      <c r="A22" s="24" t="s">
        <v>49</v>
      </c>
      <c r="B22" s="23">
        <f>AUG!B22</f>
        <v>523</v>
      </c>
      <c r="C22" s="23">
        <f>AUG!C22</f>
        <v>4</v>
      </c>
      <c r="D22" s="23">
        <f>AUG!D22</f>
        <v>373</v>
      </c>
      <c r="E22" s="23">
        <f>AUG!E22</f>
        <v>1193</v>
      </c>
      <c r="F22" s="23">
        <f>AUG!F22</f>
        <v>29</v>
      </c>
      <c r="G22" s="23">
        <f>AUG!G22</f>
        <v>10066</v>
      </c>
      <c r="H22" s="20">
        <f t="shared" si="2"/>
        <v>12188</v>
      </c>
      <c r="Q22" s="18" t="s">
        <v>23</v>
      </c>
      <c r="S22" s="19" t="s">
        <v>83</v>
      </c>
    </row>
    <row r="23" spans="1:19" ht="12.75">
      <c r="A23" s="24" t="s">
        <v>50</v>
      </c>
      <c r="B23" s="23">
        <f>SEP!B22</f>
        <v>520</v>
      </c>
      <c r="C23" s="23">
        <f>SEP!C22</f>
        <v>2</v>
      </c>
      <c r="D23" s="23">
        <f>SEP!D22</f>
        <v>384</v>
      </c>
      <c r="E23" s="23">
        <f>SEP!E22</f>
        <v>1186</v>
      </c>
      <c r="F23" s="23">
        <f>SEP!F22</f>
        <v>30</v>
      </c>
      <c r="G23" s="23">
        <f>SEP!G22</f>
        <v>10170</v>
      </c>
      <c r="H23" s="20">
        <f t="shared" si="2"/>
        <v>12292</v>
      </c>
      <c r="Q23" s="18" t="s">
        <v>2</v>
      </c>
      <c r="S23" s="19" t="s">
        <v>84</v>
      </c>
    </row>
    <row r="24" spans="1:19" ht="12.75">
      <c r="A24" s="24" t="s">
        <v>51</v>
      </c>
      <c r="B24" s="23">
        <f>OCT!B22</f>
        <v>511</v>
      </c>
      <c r="C24" s="23">
        <f>OCT!C22</f>
        <v>1</v>
      </c>
      <c r="D24" s="23">
        <f>OCT!D22</f>
        <v>405</v>
      </c>
      <c r="E24" s="23">
        <f>OCT!E22</f>
        <v>1192</v>
      </c>
      <c r="F24" s="23">
        <f>OCT!F22</f>
        <v>34</v>
      </c>
      <c r="G24" s="23">
        <f>OCT!G22</f>
        <v>10114</v>
      </c>
      <c r="H24" s="20">
        <f t="shared" si="2"/>
        <v>12257</v>
      </c>
      <c r="Q24" s="18" t="s">
        <v>8</v>
      </c>
      <c r="S24" s="19" t="s">
        <v>85</v>
      </c>
    </row>
    <row r="25" spans="1:19" ht="12.75">
      <c r="A25" s="24" t="s">
        <v>52</v>
      </c>
      <c r="B25" s="20">
        <f>NOV!B22</f>
        <v>497</v>
      </c>
      <c r="C25" s="20">
        <f>NOV!C22</f>
        <v>1</v>
      </c>
      <c r="D25" s="20">
        <f>NOV!D22</f>
        <v>412</v>
      </c>
      <c r="E25" s="20">
        <f>NOV!E22</f>
        <v>1175</v>
      </c>
      <c r="F25" s="20">
        <f>NOV!F22</f>
        <v>31</v>
      </c>
      <c r="G25" s="20">
        <f>NOV!G22</f>
        <v>10110</v>
      </c>
      <c r="H25" s="20">
        <f t="shared" si="2"/>
        <v>12226</v>
      </c>
      <c r="Q25" s="18" t="s">
        <v>20</v>
      </c>
      <c r="S25" s="19" t="s">
        <v>86</v>
      </c>
    </row>
    <row r="26" spans="1:19" ht="12.75">
      <c r="A26" s="24" t="s">
        <v>53</v>
      </c>
      <c r="B26" s="20">
        <f>DEC!B22</f>
        <v>499</v>
      </c>
      <c r="C26" s="20">
        <f>DEC!C22</f>
        <v>1</v>
      </c>
      <c r="D26" s="20">
        <f>DEC!D22</f>
        <v>420</v>
      </c>
      <c r="E26" s="20">
        <f>DEC!E22</f>
        <v>1186</v>
      </c>
      <c r="F26" s="20">
        <f>DEC!F22</f>
        <v>32</v>
      </c>
      <c r="G26" s="20">
        <f>DEC!G22</f>
        <v>10057</v>
      </c>
      <c r="H26" s="20">
        <f t="shared" si="2"/>
        <v>12195</v>
      </c>
      <c r="Q26" s="18" t="s">
        <v>1</v>
      </c>
      <c r="S26" s="19" t="s">
        <v>87</v>
      </c>
    </row>
    <row r="27" spans="1:19" ht="12.75">
      <c r="A27" s="24" t="s">
        <v>54</v>
      </c>
      <c r="B27" s="20">
        <f>JAN!B22</f>
        <v>0</v>
      </c>
      <c r="C27" s="20">
        <f>JAN!C22</f>
        <v>0</v>
      </c>
      <c r="D27" s="20">
        <f>JAN!D22</f>
        <v>0</v>
      </c>
      <c r="E27" s="20">
        <f>JAN!E22</f>
        <v>1156</v>
      </c>
      <c r="F27" s="20">
        <f>JAN!F22</f>
        <v>0</v>
      </c>
      <c r="G27" s="20">
        <f>JAN!G22</f>
        <v>0</v>
      </c>
      <c r="H27" s="20">
        <f t="shared" si="2"/>
        <v>1156</v>
      </c>
      <c r="Q27" s="18" t="s">
        <v>9</v>
      </c>
      <c r="S27" s="19" t="s">
        <v>88</v>
      </c>
    </row>
    <row r="28" spans="1:19" ht="12.75">
      <c r="A28" s="24" t="s">
        <v>55</v>
      </c>
      <c r="B28" s="20">
        <f>FEB!B22</f>
        <v>0</v>
      </c>
      <c r="C28" s="20">
        <f>FEB!C22</f>
        <v>0</v>
      </c>
      <c r="D28" s="20">
        <f>FEB!D22</f>
        <v>0</v>
      </c>
      <c r="E28" s="20">
        <f>FEB!E22</f>
        <v>0</v>
      </c>
      <c r="F28" s="20">
        <f>FEB!F22</f>
        <v>0</v>
      </c>
      <c r="G28" s="20">
        <f>FEB!G22</f>
        <v>0</v>
      </c>
      <c r="H28" s="20">
        <f t="shared" si="2"/>
        <v>0</v>
      </c>
      <c r="Q28" s="18" t="s">
        <v>13</v>
      </c>
      <c r="S28" s="19" t="s">
        <v>96</v>
      </c>
    </row>
    <row r="29" spans="1:19" ht="12.75">
      <c r="A29" s="24" t="s">
        <v>56</v>
      </c>
      <c r="B29" s="20">
        <f>MAR!B22</f>
        <v>0</v>
      </c>
      <c r="C29" s="20">
        <f>MAR!C22</f>
        <v>0</v>
      </c>
      <c r="D29" s="20">
        <f>MAR!D22</f>
        <v>0</v>
      </c>
      <c r="E29" s="20">
        <f>MAR!E22</f>
        <v>0</v>
      </c>
      <c r="F29" s="20">
        <f>MAR!F22</f>
        <v>0</v>
      </c>
      <c r="G29" s="20">
        <f>MAR!G22</f>
        <v>0</v>
      </c>
      <c r="H29" s="20">
        <f t="shared" si="2"/>
        <v>0</v>
      </c>
      <c r="Q29" s="18" t="s">
        <v>5</v>
      </c>
      <c r="S29" s="19" t="s">
        <v>89</v>
      </c>
    </row>
    <row r="30" spans="1:19" ht="12.75">
      <c r="A30" s="24" t="s">
        <v>57</v>
      </c>
      <c r="B30" s="20">
        <f>APR!B22</f>
        <v>0</v>
      </c>
      <c r="C30" s="20">
        <f>APR!C22</f>
        <v>0</v>
      </c>
      <c r="D30" s="20">
        <f>APR!D22</f>
        <v>0</v>
      </c>
      <c r="E30" s="20">
        <f>APR!E22</f>
        <v>0</v>
      </c>
      <c r="F30" s="20">
        <f>APR!F22</f>
        <v>0</v>
      </c>
      <c r="G30" s="20">
        <f>APR!G22</f>
        <v>0</v>
      </c>
      <c r="H30" s="20">
        <f t="shared" si="2"/>
        <v>0</v>
      </c>
      <c r="Q30" s="18" t="s">
        <v>7</v>
      </c>
      <c r="S30" s="19" t="s">
        <v>90</v>
      </c>
    </row>
    <row r="31" spans="1:19" ht="12.75">
      <c r="A31" s="24" t="s">
        <v>58</v>
      </c>
      <c r="B31" s="20">
        <f>MAY!B22</f>
        <v>0</v>
      </c>
      <c r="C31" s="20">
        <f>MAY!C22</f>
        <v>0</v>
      </c>
      <c r="D31" s="20">
        <f>MAY!D22</f>
        <v>0</v>
      </c>
      <c r="E31" s="20">
        <f>MAY!E22</f>
        <v>0</v>
      </c>
      <c r="F31" s="20">
        <f>MAY!F22</f>
        <v>0</v>
      </c>
      <c r="G31" s="20">
        <f>MAY!G22</f>
        <v>0</v>
      </c>
      <c r="H31" s="20">
        <f t="shared" si="2"/>
        <v>0</v>
      </c>
      <c r="Q31" s="18" t="s">
        <v>21</v>
      </c>
      <c r="S31" s="19" t="s">
        <v>91</v>
      </c>
    </row>
    <row r="32" spans="1:19" ht="12.75">
      <c r="A32" s="24" t="s">
        <v>59</v>
      </c>
      <c r="B32" s="20">
        <f>JUN!B22</f>
        <v>0</v>
      </c>
      <c r="C32" s="20">
        <f>JUN!C22</f>
        <v>0</v>
      </c>
      <c r="D32" s="20">
        <f>JUN!D22</f>
        <v>0</v>
      </c>
      <c r="E32" s="20">
        <f>JUN!E22</f>
        <v>0</v>
      </c>
      <c r="F32" s="20">
        <f>JUN!F22</f>
        <v>0</v>
      </c>
      <c r="G32" s="20">
        <f>JUN!G22</f>
        <v>0</v>
      </c>
      <c r="H32" s="20">
        <f t="shared" si="2"/>
        <v>0</v>
      </c>
      <c r="Q32" s="18" t="s">
        <v>3</v>
      </c>
      <c r="S32" s="19" t="s">
        <v>92</v>
      </c>
    </row>
    <row r="33" spans="1:19" ht="12.75">
      <c r="A33" s="17" t="s">
        <v>47</v>
      </c>
      <c r="B33" s="20">
        <f aca="true" t="shared" si="3" ref="B33:H33">SUM(B21:B32)/COUNTIF(B21:B32,"&lt;&gt;0")</f>
        <v>510.8333333333333</v>
      </c>
      <c r="C33" s="20">
        <f t="shared" si="3"/>
        <v>2</v>
      </c>
      <c r="D33" s="20">
        <f t="shared" si="3"/>
        <v>392.1666666666667</v>
      </c>
      <c r="E33" s="20">
        <f t="shared" si="3"/>
        <v>1184</v>
      </c>
      <c r="F33" s="20">
        <f t="shared" si="3"/>
        <v>31.166666666666668</v>
      </c>
      <c r="G33" s="20">
        <f t="shared" si="3"/>
        <v>10101.833333333334</v>
      </c>
      <c r="H33" s="20">
        <f t="shared" si="3"/>
        <v>10645.142857142857</v>
      </c>
      <c r="Q33" s="18" t="s">
        <v>63</v>
      </c>
      <c r="S33" s="19" t="s">
        <v>93</v>
      </c>
    </row>
    <row r="34" spans="17:19" ht="12.75">
      <c r="Q34" s="18" t="s">
        <v>62</v>
      </c>
      <c r="S34" s="19" t="s">
        <v>94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8" ht="12.75">
      <c r="A36" s="1" t="s">
        <v>46</v>
      </c>
      <c r="B36" s="14" t="s">
        <v>63</v>
      </c>
      <c r="C36" s="14" t="s">
        <v>62</v>
      </c>
      <c r="D36" s="14" t="s">
        <v>2</v>
      </c>
      <c r="E36" s="14" t="s">
        <v>3</v>
      </c>
      <c r="F36" s="14" t="s">
        <v>4</v>
      </c>
      <c r="G36" s="14" t="s">
        <v>5</v>
      </c>
      <c r="H36" s="14" t="s">
        <v>6</v>
      </c>
    </row>
    <row r="37" spans="1:8" ht="12.75">
      <c r="A37" s="24" t="s">
        <v>48</v>
      </c>
      <c r="B37" s="20">
        <f>JUL!B33</f>
        <v>383503</v>
      </c>
      <c r="C37" s="20">
        <f>JUL!C33</f>
        <v>1647</v>
      </c>
      <c r="D37" s="20">
        <f>JUL!D33</f>
        <v>108673</v>
      </c>
      <c r="E37" s="20">
        <f>JUL!E33</f>
        <v>268382</v>
      </c>
      <c r="F37" s="20">
        <f>JUL!F33</f>
        <v>10400</v>
      </c>
      <c r="G37" s="20">
        <f>JUL!G33</f>
        <v>4581784</v>
      </c>
      <c r="H37" s="20">
        <f aca="true" t="shared" si="4" ref="H37:H48">SUM(B37:G37)</f>
        <v>5354389</v>
      </c>
    </row>
    <row r="38" spans="1:8" ht="12.75">
      <c r="A38" s="24" t="s">
        <v>49</v>
      </c>
      <c r="B38" s="20">
        <f>AUG!B33</f>
        <v>391032</v>
      </c>
      <c r="C38" s="20">
        <f>AUG!C33</f>
        <v>3582</v>
      </c>
      <c r="D38" s="20">
        <f>AUG!D33</f>
        <v>112786</v>
      </c>
      <c r="E38" s="20">
        <f>AUG!E33</f>
        <v>268012</v>
      </c>
      <c r="F38" s="20">
        <f>AUG!F33</f>
        <v>9423</v>
      </c>
      <c r="G38" s="20">
        <f>AUG!G33</f>
        <v>4555090</v>
      </c>
      <c r="H38" s="20">
        <f t="shared" si="4"/>
        <v>5339925</v>
      </c>
    </row>
    <row r="39" spans="1:17" ht="12.75">
      <c r="A39" s="24" t="s">
        <v>50</v>
      </c>
      <c r="B39" s="20">
        <f>SEP!B33</f>
        <v>384493</v>
      </c>
      <c r="C39" s="20">
        <f>SEP!C33</f>
        <v>1721</v>
      </c>
      <c r="D39" s="20">
        <f>SEP!D33</f>
        <v>115473</v>
      </c>
      <c r="E39" s="20">
        <f>SEP!E33</f>
        <v>266078</v>
      </c>
      <c r="F39" s="20">
        <f>SEP!F33</f>
        <v>9468</v>
      </c>
      <c r="G39" s="20">
        <f>SEP!G33</f>
        <v>4602969</v>
      </c>
      <c r="H39" s="20">
        <f t="shared" si="4"/>
        <v>5380202</v>
      </c>
      <c r="Q39" s="19"/>
    </row>
    <row r="40" spans="1:17" ht="12.75">
      <c r="A40" s="24" t="s">
        <v>51</v>
      </c>
      <c r="B40" s="20">
        <f>OCT!B33</f>
        <v>380737</v>
      </c>
      <c r="C40" s="20">
        <f>OCT!C33</f>
        <v>474</v>
      </c>
      <c r="D40" s="20">
        <f>OCT!D33</f>
        <v>123019</v>
      </c>
      <c r="E40" s="20">
        <f>OCT!E33</f>
        <v>272029</v>
      </c>
      <c r="F40" s="20">
        <f>OCT!F33</f>
        <v>10782</v>
      </c>
      <c r="G40" s="20">
        <f>OCT!G33</f>
        <v>41699555</v>
      </c>
      <c r="H40" s="20">
        <f t="shared" si="4"/>
        <v>42486596</v>
      </c>
      <c r="Q40" s="19"/>
    </row>
    <row r="41" spans="1:17" ht="12.75">
      <c r="A41" s="24" t="s">
        <v>52</v>
      </c>
      <c r="B41" s="20">
        <f>NOV!B33</f>
        <v>368593</v>
      </c>
      <c r="C41" s="20">
        <f>NOV!C33</f>
        <v>872</v>
      </c>
      <c r="D41" s="20">
        <f>NOV!D33</f>
        <v>124286</v>
      </c>
      <c r="E41" s="20">
        <f>NOV!E33</f>
        <v>267733</v>
      </c>
      <c r="F41" s="20">
        <f>NOV!F33</f>
        <v>9762</v>
      </c>
      <c r="G41" s="20">
        <f>NOV!G33</f>
        <v>4617872</v>
      </c>
      <c r="H41" s="20">
        <f t="shared" si="4"/>
        <v>5389118</v>
      </c>
      <c r="Q41" s="19"/>
    </row>
    <row r="42" spans="1:17" ht="12.75">
      <c r="A42" s="24" t="s">
        <v>53</v>
      </c>
      <c r="B42" s="20">
        <f>DEC!B33</f>
        <v>368348</v>
      </c>
      <c r="C42" s="20">
        <f>DEC!C33</f>
        <v>584</v>
      </c>
      <c r="D42" s="20">
        <f>DEC!D33</f>
        <v>126742</v>
      </c>
      <c r="E42" s="20">
        <f>DEC!E33</f>
        <v>272454</v>
      </c>
      <c r="F42" s="20">
        <f>DEC!F33</f>
        <v>10198</v>
      </c>
      <c r="G42" s="20">
        <f>DEC!G33</f>
        <v>4590972</v>
      </c>
      <c r="H42" s="20">
        <f t="shared" si="4"/>
        <v>5369298</v>
      </c>
      <c r="Q42" s="19"/>
    </row>
    <row r="43" spans="1:17" ht="12.75">
      <c r="A43" s="24" t="s">
        <v>54</v>
      </c>
      <c r="B43" s="20">
        <f>JAN!B33</f>
        <v>0</v>
      </c>
      <c r="C43" s="20">
        <f>JAN!C33</f>
        <v>0</v>
      </c>
      <c r="D43" s="20">
        <f>JAN!D33</f>
        <v>0</v>
      </c>
      <c r="E43" s="20">
        <f>JAN!E33</f>
        <v>0</v>
      </c>
      <c r="F43" s="20">
        <f>JAN!F33</f>
        <v>0</v>
      </c>
      <c r="G43" s="20">
        <f>JAN!G33</f>
        <v>0</v>
      </c>
      <c r="H43" s="20">
        <f t="shared" si="4"/>
        <v>0</v>
      </c>
      <c r="Q43" s="19"/>
    </row>
    <row r="44" spans="1:17" ht="12.75">
      <c r="A44" s="24" t="s">
        <v>55</v>
      </c>
      <c r="B44" s="20">
        <f>FEB!B33</f>
        <v>0</v>
      </c>
      <c r="C44" s="20">
        <f>FEB!C33</f>
        <v>0</v>
      </c>
      <c r="D44" s="20">
        <f>FEB!D33</f>
        <v>0</v>
      </c>
      <c r="E44" s="20">
        <f>FEB!E33</f>
        <v>0</v>
      </c>
      <c r="F44" s="20">
        <f>FEB!F33</f>
        <v>0</v>
      </c>
      <c r="G44" s="20">
        <f>FEB!G33</f>
        <v>0</v>
      </c>
      <c r="H44" s="20">
        <f t="shared" si="4"/>
        <v>0</v>
      </c>
      <c r="Q44" s="19"/>
    </row>
    <row r="45" spans="1:17" ht="12.75">
      <c r="A45" s="24" t="s">
        <v>56</v>
      </c>
      <c r="B45" s="20">
        <f>MAR!B33</f>
        <v>0</v>
      </c>
      <c r="C45" s="20">
        <f>MAR!C33</f>
        <v>0</v>
      </c>
      <c r="D45" s="20">
        <f>MAR!D33</f>
        <v>0</v>
      </c>
      <c r="E45" s="20">
        <f>MAR!E33</f>
        <v>0</v>
      </c>
      <c r="F45" s="20">
        <f>MAR!F33</f>
        <v>0</v>
      </c>
      <c r="G45" s="20">
        <f>MAR!G33</f>
        <v>0</v>
      </c>
      <c r="H45" s="20">
        <f t="shared" si="4"/>
        <v>0</v>
      </c>
      <c r="Q45" s="19"/>
    </row>
    <row r="46" spans="1:17" ht="12.75">
      <c r="A46" s="24" t="s">
        <v>57</v>
      </c>
      <c r="B46" s="20">
        <f>APR!B33</f>
        <v>0</v>
      </c>
      <c r="C46" s="20">
        <f>APR!C33</f>
        <v>0</v>
      </c>
      <c r="D46" s="20">
        <f>APR!D33</f>
        <v>0</v>
      </c>
      <c r="E46" s="20">
        <f>APR!E33</f>
        <v>0</v>
      </c>
      <c r="F46" s="20">
        <f>APR!F33</f>
        <v>0</v>
      </c>
      <c r="G46" s="20">
        <f>APR!G33</f>
        <v>0</v>
      </c>
      <c r="H46" s="20">
        <f t="shared" si="4"/>
        <v>0</v>
      </c>
      <c r="Q46" s="19"/>
    </row>
    <row r="47" spans="1:17" ht="12.75">
      <c r="A47" s="24" t="s">
        <v>58</v>
      </c>
      <c r="B47" s="20">
        <f>MAY!B33</f>
        <v>0</v>
      </c>
      <c r="C47" s="20">
        <f>MAY!C33</f>
        <v>0</v>
      </c>
      <c r="D47" s="20">
        <f>MAY!D33</f>
        <v>0</v>
      </c>
      <c r="E47" s="20">
        <f>MAY!E33</f>
        <v>0</v>
      </c>
      <c r="F47" s="20">
        <f>MAY!F33</f>
        <v>0</v>
      </c>
      <c r="G47" s="20">
        <f>MAY!G33</f>
        <v>0</v>
      </c>
      <c r="H47" s="20">
        <f t="shared" si="4"/>
        <v>0</v>
      </c>
      <c r="Q47" s="19"/>
    </row>
    <row r="48" spans="1:17" ht="12.75">
      <c r="A48" s="24" t="s">
        <v>59</v>
      </c>
      <c r="B48" s="20">
        <f>JUN!B33</f>
        <v>0</v>
      </c>
      <c r="C48" s="20">
        <f>JUN!C33</f>
        <v>0</v>
      </c>
      <c r="D48" s="20">
        <f>JUN!D33</f>
        <v>0</v>
      </c>
      <c r="E48" s="20">
        <f>JUN!E33</f>
        <v>0</v>
      </c>
      <c r="F48" s="20">
        <f>JUN!F33</f>
        <v>0</v>
      </c>
      <c r="G48" s="20">
        <f>JUN!G33</f>
        <v>0</v>
      </c>
      <c r="H48" s="20">
        <f t="shared" si="4"/>
        <v>0</v>
      </c>
      <c r="Q48" s="19"/>
    </row>
    <row r="49" spans="1:17" ht="12.75">
      <c r="A49" s="17" t="s">
        <v>47</v>
      </c>
      <c r="B49" s="20">
        <f aca="true" t="shared" si="5" ref="B49:H49">SUM(B37:B48)/COUNTIF(B37:B48,"&lt;&gt;0")</f>
        <v>379451</v>
      </c>
      <c r="C49" s="20">
        <f t="shared" si="5"/>
        <v>1480</v>
      </c>
      <c r="D49" s="20">
        <f t="shared" si="5"/>
        <v>118496.5</v>
      </c>
      <c r="E49" s="20">
        <f t="shared" si="5"/>
        <v>269114.6666666667</v>
      </c>
      <c r="F49" s="20">
        <f t="shared" si="5"/>
        <v>10005.5</v>
      </c>
      <c r="G49" s="20">
        <f t="shared" si="5"/>
        <v>10774707</v>
      </c>
      <c r="H49" s="20">
        <f t="shared" si="5"/>
        <v>11553254.666666666</v>
      </c>
      <c r="Q49" s="19"/>
    </row>
    <row r="50" ht="12.75">
      <c r="Q50" s="19"/>
    </row>
    <row r="51" ht="12.75">
      <c r="Q51" s="19"/>
    </row>
    <row r="52" ht="12.75">
      <c r="Q52" s="19"/>
    </row>
    <row r="53" spans="1:17" ht="12.75">
      <c r="A53" s="18" t="s">
        <v>66</v>
      </c>
      <c r="Q53" s="19"/>
    </row>
    <row r="54" spans="1:17" ht="12.75">
      <c r="A54" s="18"/>
      <c r="Q54" s="19"/>
    </row>
    <row r="55" spans="3:13" ht="12.75">
      <c r="C55" s="46" t="s">
        <v>19</v>
      </c>
      <c r="D55" s="47"/>
      <c r="E55" s="48"/>
      <c r="G55" s="46" t="s">
        <v>23</v>
      </c>
      <c r="H55" s="47"/>
      <c r="I55" s="48"/>
      <c r="K55" s="46" t="s">
        <v>24</v>
      </c>
      <c r="L55" s="47"/>
      <c r="M55" s="48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7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8">
        <f>JUL!G42</f>
        <v>12202</v>
      </c>
      <c r="D58" s="28">
        <f>JUL!G43</f>
        <v>23728</v>
      </c>
      <c r="E58" s="30">
        <f>JUL!G44</f>
        <v>1.9445992460252417</v>
      </c>
      <c r="G58" s="28">
        <f>JUL!G47</f>
        <v>10094</v>
      </c>
      <c r="H58" s="28">
        <f>JUL!G48</f>
        <v>20415</v>
      </c>
      <c r="I58" s="30">
        <f>JUL!G49</f>
        <v>2.022488607093323</v>
      </c>
      <c r="K58" s="28">
        <f>JUL!G52</f>
        <v>2108</v>
      </c>
      <c r="L58" s="28">
        <f>JUL!G53</f>
        <v>3313</v>
      </c>
      <c r="M58" s="30">
        <f>JUL!G54</f>
        <v>1.5716318785578747</v>
      </c>
    </row>
    <row r="59" spans="1:13" ht="12.75">
      <c r="A59" s="24" t="s">
        <v>49</v>
      </c>
      <c r="C59" s="28">
        <f>AUG!G42</f>
        <v>12188</v>
      </c>
      <c r="D59" s="28">
        <f>AUG!G43</f>
        <v>23699</v>
      </c>
      <c r="E59" s="30">
        <f>AUG!G44</f>
        <v>1.9444535608795537</v>
      </c>
      <c r="G59" s="28">
        <f>AUG!G47</f>
        <v>10066</v>
      </c>
      <c r="H59" s="28">
        <f>AUG!G48</f>
        <v>20329</v>
      </c>
      <c r="I59" s="30">
        <f>AUG!G49</f>
        <v>2.019570832505464</v>
      </c>
      <c r="K59" s="28">
        <f>AUG!G52</f>
        <v>2120</v>
      </c>
      <c r="L59" s="28">
        <f>AUG!G53</f>
        <v>3370</v>
      </c>
      <c r="M59" s="30">
        <f>AUG!G54</f>
        <v>1.5896226415094339</v>
      </c>
    </row>
    <row r="60" spans="1:13" ht="12.75">
      <c r="A60" s="24" t="s">
        <v>50</v>
      </c>
      <c r="C60" s="28">
        <f>SEP!G42</f>
        <v>12292</v>
      </c>
      <c r="D60" s="28">
        <f>SEP!G43</f>
        <v>23885</v>
      </c>
      <c r="E60" s="30">
        <f>SEP!G44</f>
        <v>1.943133745525545</v>
      </c>
      <c r="G60" s="28">
        <f>SEP!G47</f>
        <v>10170</v>
      </c>
      <c r="H60" s="28">
        <f>SEP!G48</f>
        <v>20562</v>
      </c>
      <c r="I60" s="30">
        <f>SEP!G49</f>
        <v>2.021828908554572</v>
      </c>
      <c r="K60" s="28">
        <f>SEP!G52</f>
        <v>2122</v>
      </c>
      <c r="L60" s="28">
        <f>SEP!G53</f>
        <v>3323</v>
      </c>
      <c r="M60" s="30">
        <f>SEP!G54</f>
        <v>1.565975494816211</v>
      </c>
    </row>
    <row r="61" spans="1:13" ht="12.75">
      <c r="A61" s="24" t="s">
        <v>51</v>
      </c>
      <c r="C61" s="28">
        <f>OCT!G42</f>
        <v>12257</v>
      </c>
      <c r="D61" s="28">
        <f>OCT!G43</f>
        <v>23931</v>
      </c>
      <c r="E61" s="30">
        <f>OCT!G44</f>
        <v>1.9524353430692665</v>
      </c>
      <c r="G61" s="28">
        <f>OCT!G47</f>
        <v>10114</v>
      </c>
      <c r="H61" s="28">
        <f>OCT!G48</f>
        <v>20610</v>
      </c>
      <c r="I61" s="30">
        <f>OCT!G49</f>
        <v>2.0377694285149297</v>
      </c>
      <c r="K61" s="28">
        <f>OCT!G52</f>
        <v>2143</v>
      </c>
      <c r="L61" s="28">
        <f>OCT!G53</f>
        <v>3321</v>
      </c>
      <c r="M61" s="30">
        <f>OCT!G54</f>
        <v>1.5496966868875408</v>
      </c>
    </row>
    <row r="62" spans="1:13" ht="12.75">
      <c r="A62" s="24" t="s">
        <v>52</v>
      </c>
      <c r="C62" s="28">
        <f>NOV!G42</f>
        <v>12226</v>
      </c>
      <c r="D62" s="28">
        <f>NOV!G43</f>
        <v>23785</v>
      </c>
      <c r="E62" s="30">
        <f>NOV!G44</f>
        <v>1.945444135449043</v>
      </c>
      <c r="G62" s="28">
        <f>NOV!G47</f>
        <v>10110</v>
      </c>
      <c r="H62" s="28">
        <f>NOV!G48</f>
        <v>20538</v>
      </c>
      <c r="I62" s="30">
        <f>NOV!G49</f>
        <v>2.031454005934718</v>
      </c>
      <c r="K62" s="28">
        <f>NOV!G52</f>
        <v>2116</v>
      </c>
      <c r="L62" s="28">
        <f>NOV!G53</f>
        <v>3247</v>
      </c>
      <c r="M62" s="30">
        <f>NOV!G54</f>
        <v>1.5344990548204158</v>
      </c>
    </row>
    <row r="63" spans="1:17" ht="12.75">
      <c r="A63" s="24" t="s">
        <v>53</v>
      </c>
      <c r="C63" s="28">
        <f>DEC!G42</f>
        <v>12195</v>
      </c>
      <c r="D63" s="28">
        <f>DEC!G43</f>
        <v>23688</v>
      </c>
      <c r="E63" s="30">
        <f>DEC!G44</f>
        <v>1.9424354243542434</v>
      </c>
      <c r="G63" s="28">
        <f>DEC!G47</f>
        <v>10057</v>
      </c>
      <c r="H63" s="28">
        <f>DEC!G48</f>
        <v>20412</v>
      </c>
      <c r="I63" s="30">
        <f>DEC!G49</f>
        <v>2.0296311027145273</v>
      </c>
      <c r="K63" s="28">
        <f>DEC!G52</f>
        <v>2138</v>
      </c>
      <c r="L63" s="28">
        <f>DEC!G53</f>
        <v>3276</v>
      </c>
      <c r="M63" s="30">
        <f>DEC!G54</f>
        <v>1.5322731524789523</v>
      </c>
      <c r="Q63" s="19"/>
    </row>
    <row r="64" spans="1:17" ht="12.75">
      <c r="A64" s="24" t="s">
        <v>54</v>
      </c>
      <c r="C64" s="28">
        <f>JAN!G42</f>
        <v>1156</v>
      </c>
      <c r="D64" s="28">
        <f>JAN!G43</f>
        <v>0</v>
      </c>
      <c r="E64" s="30">
        <f>JAN!G44</f>
        <v>0</v>
      </c>
      <c r="G64" s="28">
        <f>JAN!G47</f>
        <v>0</v>
      </c>
      <c r="H64" s="28">
        <f>JAN!G48</f>
        <v>0</v>
      </c>
      <c r="I64" s="30" t="e">
        <f>JAN!G49</f>
        <v>#DIV/0!</v>
      </c>
      <c r="K64" s="28">
        <f>JAN!G52</f>
        <v>0</v>
      </c>
      <c r="L64" s="28">
        <f>JAN!G53</f>
        <v>0</v>
      </c>
      <c r="M64" s="30" t="e">
        <f>JAN!G54</f>
        <v>#DIV/0!</v>
      </c>
      <c r="Q64" s="19"/>
    </row>
    <row r="65" spans="1:17" ht="12.75">
      <c r="A65" s="24" t="s">
        <v>55</v>
      </c>
      <c r="C65" s="28">
        <f>FEB!G42</f>
        <v>0</v>
      </c>
      <c r="D65" s="28">
        <f>FEB!G43</f>
        <v>0</v>
      </c>
      <c r="E65" s="30" t="e">
        <f>FEB!G44</f>
        <v>#DIV/0!</v>
      </c>
      <c r="G65" s="28">
        <f>FEB!G47</f>
        <v>0</v>
      </c>
      <c r="H65" s="28">
        <f>FEB!G48</f>
        <v>0</v>
      </c>
      <c r="I65" s="30" t="e">
        <f>FEB!G49</f>
        <v>#DIV/0!</v>
      </c>
      <c r="K65" s="28">
        <f>FEB!G52</f>
        <v>0</v>
      </c>
      <c r="L65" s="28">
        <f>FEB!G53</f>
        <v>0</v>
      </c>
      <c r="M65" s="30" t="e">
        <f>FEB!G54</f>
        <v>#DIV/0!</v>
      </c>
      <c r="Q65" s="19"/>
    </row>
    <row r="66" spans="1:17" ht="12.75">
      <c r="A66" s="24" t="s">
        <v>56</v>
      </c>
      <c r="C66" s="28">
        <f>MAR!G42</f>
        <v>0</v>
      </c>
      <c r="D66" s="28">
        <f>MAR!G43</f>
        <v>0</v>
      </c>
      <c r="E66" s="30" t="e">
        <f>MAR!G44</f>
        <v>#DIV/0!</v>
      </c>
      <c r="G66" s="28">
        <f>MAR!G47</f>
        <v>0</v>
      </c>
      <c r="H66" s="28">
        <f>MAR!G48</f>
        <v>0</v>
      </c>
      <c r="I66" s="30" t="e">
        <f>MAR!G49</f>
        <v>#DIV/0!</v>
      </c>
      <c r="K66" s="28">
        <f>MAR!G52</f>
        <v>0</v>
      </c>
      <c r="L66" s="28">
        <f>MAR!G53</f>
        <v>0</v>
      </c>
      <c r="M66" s="30" t="e">
        <f>MAR!G54</f>
        <v>#DIV/0!</v>
      </c>
      <c r="Q66" s="19"/>
    </row>
    <row r="67" spans="1:17" ht="12.75">
      <c r="A67" s="24" t="s">
        <v>57</v>
      </c>
      <c r="C67" s="28">
        <f>APR!G42</f>
        <v>0</v>
      </c>
      <c r="D67" s="28">
        <f>APR!G43</f>
        <v>0</v>
      </c>
      <c r="E67" s="30" t="e">
        <f>APR!G44</f>
        <v>#DIV/0!</v>
      </c>
      <c r="G67" s="28">
        <f>APR!G47</f>
        <v>0</v>
      </c>
      <c r="H67" s="28">
        <f>APR!G48</f>
        <v>0</v>
      </c>
      <c r="I67" s="30" t="e">
        <f>APR!G49</f>
        <v>#DIV/0!</v>
      </c>
      <c r="K67" s="28">
        <f>APR!G52</f>
        <v>0</v>
      </c>
      <c r="L67" s="28">
        <f>APR!G53</f>
        <v>0</v>
      </c>
      <c r="M67" s="30" t="e">
        <f>APR!G54</f>
        <v>#DIV/0!</v>
      </c>
      <c r="Q67" s="19"/>
    </row>
    <row r="68" spans="1:17" ht="12.75">
      <c r="A68" s="24" t="s">
        <v>58</v>
      </c>
      <c r="C68" s="28">
        <f>MAY!G42</f>
        <v>0</v>
      </c>
      <c r="D68" s="28">
        <f>MAY!G43</f>
        <v>0</v>
      </c>
      <c r="E68" s="30" t="e">
        <f>MAY!G44</f>
        <v>#DIV/0!</v>
      </c>
      <c r="G68" s="28">
        <f>MAY!G47</f>
        <v>0</v>
      </c>
      <c r="H68" s="28">
        <f>MAY!G48</f>
        <v>0</v>
      </c>
      <c r="I68" s="30" t="e">
        <f>MAY!G49</f>
        <v>#DIV/0!</v>
      </c>
      <c r="K68" s="28">
        <f>MAY!G52</f>
        <v>0</v>
      </c>
      <c r="L68" s="28">
        <f>MAY!G53</f>
        <v>0</v>
      </c>
      <c r="M68" s="30" t="e">
        <f>MAY!G54</f>
        <v>#DIV/0!</v>
      </c>
      <c r="Q68" s="19"/>
    </row>
    <row r="69" spans="1:17" ht="12.75">
      <c r="A69" s="24" t="s">
        <v>59</v>
      </c>
      <c r="C69" s="28">
        <f>JUN!G42</f>
        <v>0</v>
      </c>
      <c r="D69" s="28">
        <f>JUN!G43</f>
        <v>0</v>
      </c>
      <c r="E69" s="30" t="e">
        <f>JUN!G44</f>
        <v>#DIV/0!</v>
      </c>
      <c r="G69" s="28">
        <f>JUN!G47</f>
        <v>0</v>
      </c>
      <c r="H69" s="28">
        <f>JUN!G48</f>
        <v>0</v>
      </c>
      <c r="I69" s="30" t="e">
        <f>JUN!G49</f>
        <v>#DIV/0!</v>
      </c>
      <c r="K69" s="28">
        <f>JUN!G52</f>
        <v>0</v>
      </c>
      <c r="L69" s="28">
        <f>JUN!G53</f>
        <v>0</v>
      </c>
      <c r="M69" s="30" t="e">
        <f>JUN!G54</f>
        <v>#DIV/0!</v>
      </c>
      <c r="Q69" s="19"/>
    </row>
    <row r="70" spans="1:17" ht="12.75">
      <c r="A70" s="29" t="s">
        <v>47</v>
      </c>
      <c r="C70" s="20">
        <f>SUM(C58:C69)/COUNTIF(C58:C69,"&lt;&gt;0")</f>
        <v>10645.142857142857</v>
      </c>
      <c r="D70" s="20">
        <f>SUM(D58:D69)/COUNTIF(D58:D69,"&lt;&gt;0")</f>
        <v>23786</v>
      </c>
      <c r="E70" s="30">
        <f>D70/C70</f>
        <v>2.234446293413495</v>
      </c>
      <c r="G70" s="20">
        <f>SUM(G58:G69)/COUNTIF(G58:G69,"&lt;&gt;0")</f>
        <v>10101.833333333334</v>
      </c>
      <c r="H70" s="20">
        <f>SUM(H58:H69)/COUNTIF(H58:H69,"&lt;&gt;0")</f>
        <v>20477.666666666668</v>
      </c>
      <c r="I70" s="30">
        <f>H70/G70</f>
        <v>2.027123789411163</v>
      </c>
      <c r="K70" s="20">
        <f>SUM(K58:K69)/COUNTIF(K58:K69,"&lt;&gt;0")</f>
        <v>2124.5</v>
      </c>
      <c r="L70" s="20">
        <f>SUM(L58:L69)/COUNTIF(L58:L69,"&lt;&gt;0")</f>
        <v>3308.3333333333335</v>
      </c>
      <c r="M70" s="30">
        <f>L70/K70</f>
        <v>1.5572291519573234</v>
      </c>
      <c r="Q70" s="19"/>
    </row>
    <row r="71" ht="12.75">
      <c r="Q71" s="19"/>
    </row>
    <row r="72" ht="12.75">
      <c r="Q72" s="19" t="s">
        <v>95</v>
      </c>
    </row>
    <row r="73" ht="12.75">
      <c r="Q73" s="19"/>
    </row>
    <row r="74" spans="17:19" ht="12.75">
      <c r="Q74" s="18" t="s">
        <v>4</v>
      </c>
      <c r="S74" s="19" t="s">
        <v>80</v>
      </c>
    </row>
    <row r="75" spans="17:19" ht="12.75">
      <c r="Q75" s="18" t="s">
        <v>22</v>
      </c>
      <c r="S75" s="19" t="s">
        <v>81</v>
      </c>
    </row>
    <row r="76" spans="1:19" ht="12.75">
      <c r="A76" s="18" t="s">
        <v>67</v>
      </c>
      <c r="Q76" s="18" t="s">
        <v>34</v>
      </c>
      <c r="S76" s="19" t="s">
        <v>82</v>
      </c>
    </row>
    <row r="77" spans="17:19" ht="12.75">
      <c r="Q77" s="18" t="s">
        <v>23</v>
      </c>
      <c r="S77" s="19" t="s">
        <v>83</v>
      </c>
    </row>
    <row r="78" spans="2:19" ht="12.75">
      <c r="B78" s="46" t="s">
        <v>43</v>
      </c>
      <c r="C78" s="47"/>
      <c r="D78" s="48"/>
      <c r="F78" s="46" t="s">
        <v>4</v>
      </c>
      <c r="G78" s="47"/>
      <c r="H78" s="48"/>
      <c r="J78" s="46" t="s">
        <v>63</v>
      </c>
      <c r="K78" s="47"/>
      <c r="L78" s="48"/>
      <c r="Q78" s="18" t="s">
        <v>2</v>
      </c>
      <c r="S78" s="19" t="s">
        <v>84</v>
      </c>
    </row>
    <row r="79" spans="2:19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  <c r="Q79" s="18" t="s">
        <v>8</v>
      </c>
      <c r="S79" s="19" t="s">
        <v>85</v>
      </c>
    </row>
    <row r="80" spans="1:19" ht="12.75">
      <c r="A80" s="27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  <c r="Q80" s="18" t="s">
        <v>20</v>
      </c>
      <c r="S80" s="19" t="s">
        <v>86</v>
      </c>
    </row>
    <row r="81" spans="1:19" ht="12.75">
      <c r="A81" s="24" t="s">
        <v>48</v>
      </c>
      <c r="B81" s="28">
        <f>JUL!G61</f>
        <v>2108</v>
      </c>
      <c r="C81" s="28">
        <f>JUL!G62</f>
        <v>3313</v>
      </c>
      <c r="D81" s="30">
        <f>JUL!G63</f>
        <v>1.5716318785578747</v>
      </c>
      <c r="F81" s="28">
        <f>JUL!G66</f>
        <v>1231</v>
      </c>
      <c r="G81" s="28">
        <f>JUL!G67</f>
        <v>1282</v>
      </c>
      <c r="H81" s="30">
        <f>JUL!G68</f>
        <v>1.0414297319252641</v>
      </c>
      <c r="J81" s="28">
        <f>JUL!G71</f>
        <v>515</v>
      </c>
      <c r="K81" s="28">
        <f>JUL!G72</f>
        <v>1655</v>
      </c>
      <c r="L81" s="30">
        <f>JUL!G73</f>
        <v>3.2135922330097086</v>
      </c>
      <c r="Q81" s="18" t="s">
        <v>1</v>
      </c>
      <c r="S81" s="19" t="s">
        <v>87</v>
      </c>
    </row>
    <row r="82" spans="1:19" ht="12.75">
      <c r="A82" s="24" t="s">
        <v>49</v>
      </c>
      <c r="B82" s="28">
        <f>AUG!G61</f>
        <v>2122</v>
      </c>
      <c r="C82" s="28">
        <f>AUG!G62</f>
        <v>3370</v>
      </c>
      <c r="D82" s="30">
        <f>AUG!G63</f>
        <v>1.588124410933082</v>
      </c>
      <c r="F82" s="28">
        <f>AUG!G66</f>
        <v>1222</v>
      </c>
      <c r="G82" s="28">
        <f>AUG!G67</f>
        <v>1274</v>
      </c>
      <c r="H82" s="30">
        <f>AUG!G68</f>
        <v>1.0425531914893618</v>
      </c>
      <c r="J82" s="28">
        <f>AUG!G71</f>
        <v>523</v>
      </c>
      <c r="K82" s="28">
        <f>AUG!G72</f>
        <v>1697</v>
      </c>
      <c r="L82" s="30">
        <f>AUG!G73</f>
        <v>3.2447418738049714</v>
      </c>
      <c r="Q82" s="18" t="s">
        <v>9</v>
      </c>
      <c r="S82" s="19" t="s">
        <v>88</v>
      </c>
    </row>
    <row r="83" spans="1:19" ht="12.75">
      <c r="A83" s="24" t="s">
        <v>50</v>
      </c>
      <c r="B83" s="28">
        <f>SEP!G61</f>
        <v>2122</v>
      </c>
      <c r="C83" s="28">
        <f>SEP!G62</f>
        <v>3323</v>
      </c>
      <c r="D83" s="30">
        <f>SEP!G63</f>
        <v>1.565975494816211</v>
      </c>
      <c r="F83" s="28">
        <f>SEP!G66</f>
        <v>1216</v>
      </c>
      <c r="G83" s="28">
        <f>SEP!G67</f>
        <v>1267</v>
      </c>
      <c r="H83" s="30">
        <f>SEP!G68</f>
        <v>1.0419407894736843</v>
      </c>
      <c r="J83" s="28">
        <f>SEP!G71</f>
        <v>520</v>
      </c>
      <c r="K83" s="28">
        <f>SEP!G72</f>
        <v>1657</v>
      </c>
      <c r="L83" s="30">
        <f>SEP!G73</f>
        <v>3.1865384615384613</v>
      </c>
      <c r="Q83" s="18" t="s">
        <v>13</v>
      </c>
      <c r="S83" s="19" t="s">
        <v>96</v>
      </c>
    </row>
    <row r="84" spans="1:19" ht="12.75">
      <c r="A84" s="24" t="s">
        <v>51</v>
      </c>
      <c r="B84" s="28">
        <f>OCT!G61</f>
        <v>2143</v>
      </c>
      <c r="C84" s="28">
        <f>OCT!G62</f>
        <v>3321</v>
      </c>
      <c r="D84" s="30">
        <f>OCT!G63</f>
        <v>1.5496966868875408</v>
      </c>
      <c r="F84" s="28">
        <f>OCT!G66</f>
        <v>1226</v>
      </c>
      <c r="G84" s="28">
        <f>OCT!G67</f>
        <v>1275</v>
      </c>
      <c r="H84" s="30">
        <f>OCT!G68</f>
        <v>1.0399673735725938</v>
      </c>
      <c r="J84" s="28">
        <f>OCT!G71</f>
        <v>511</v>
      </c>
      <c r="K84" s="28">
        <f>OCT!G67</f>
        <v>1275</v>
      </c>
      <c r="L84" s="30">
        <f>OCT!G73</f>
        <v>3.1937377690802347</v>
      </c>
      <c r="Q84" s="18" t="s">
        <v>5</v>
      </c>
      <c r="S84" s="19" t="s">
        <v>89</v>
      </c>
    </row>
    <row r="85" spans="1:19" ht="12.75">
      <c r="A85" s="24" t="s">
        <v>52</v>
      </c>
      <c r="B85" s="28">
        <f>NOV!G61</f>
        <v>2116</v>
      </c>
      <c r="C85" s="28">
        <f>NOV!G62</f>
        <v>3247</v>
      </c>
      <c r="D85" s="30">
        <f>NOV!G63</f>
        <v>1.5344990548204158</v>
      </c>
      <c r="F85" s="28">
        <f>NOV!G66</f>
        <v>1206</v>
      </c>
      <c r="G85" s="28">
        <f>NOV!G67</f>
        <v>1256</v>
      </c>
      <c r="H85" s="30">
        <f>NOV!G68</f>
        <v>1.0414593698175787</v>
      </c>
      <c r="J85" s="28">
        <f>NOV!G71</f>
        <v>497</v>
      </c>
      <c r="K85" s="28">
        <f>NOV!G72</f>
        <v>1569</v>
      </c>
      <c r="L85" s="30">
        <f>NOV!G73</f>
        <v>3.1569416498993963</v>
      </c>
      <c r="Q85" s="18" t="s">
        <v>7</v>
      </c>
      <c r="S85" s="19" t="s">
        <v>90</v>
      </c>
    </row>
    <row r="86" spans="1:19" ht="12.75">
      <c r="A86" s="24" t="s">
        <v>53</v>
      </c>
      <c r="B86" s="28">
        <f>DEC!G61</f>
        <v>2138</v>
      </c>
      <c r="C86" s="28">
        <f>DEC!G62</f>
        <v>3276</v>
      </c>
      <c r="D86" s="30">
        <f>DEC!G63</f>
        <v>1.5322731524789523</v>
      </c>
      <c r="F86" s="28">
        <f>DEC!G66</f>
        <v>1218</v>
      </c>
      <c r="G86" s="28">
        <f>DEC!G67</f>
        <v>1272</v>
      </c>
      <c r="H86" s="30">
        <f>DEC!G68</f>
        <v>1.0443349753694582</v>
      </c>
      <c r="J86" s="28">
        <f>DEC!G71</f>
        <v>499</v>
      </c>
      <c r="K86" s="28">
        <f>DEC!G72</f>
        <v>1574</v>
      </c>
      <c r="L86" s="30">
        <f>DEC!G73</f>
        <v>3.1543086172344688</v>
      </c>
      <c r="Q86" s="18" t="s">
        <v>21</v>
      </c>
      <c r="S86" s="19" t="s">
        <v>91</v>
      </c>
    </row>
    <row r="87" spans="1:19" ht="12.75">
      <c r="A87" s="24" t="s">
        <v>54</v>
      </c>
      <c r="B87" s="28">
        <f>JAN!G61</f>
        <v>0</v>
      </c>
      <c r="C87" s="28">
        <f>JAN!G62</f>
        <v>0</v>
      </c>
      <c r="D87" s="30" t="e">
        <f>JAN!G63</f>
        <v>#DIV/0!</v>
      </c>
      <c r="F87" s="28">
        <f>JAN!G66</f>
        <v>0</v>
      </c>
      <c r="G87" s="28">
        <f>JAN!G67</f>
        <v>0</v>
      </c>
      <c r="H87" s="30" t="e">
        <f>JAN!G68</f>
        <v>#DIV/0!</v>
      </c>
      <c r="J87" s="28">
        <f>JAN!G71</f>
        <v>0</v>
      </c>
      <c r="K87" s="28">
        <f>JAN!G72</f>
        <v>0</v>
      </c>
      <c r="L87" s="30" t="e">
        <f>JAN!G73</f>
        <v>#DIV/0!</v>
      </c>
      <c r="Q87" s="18" t="s">
        <v>3</v>
      </c>
      <c r="S87" s="19" t="s">
        <v>92</v>
      </c>
    </row>
    <row r="88" spans="1:19" ht="12.75">
      <c r="A88" s="24" t="s">
        <v>55</v>
      </c>
      <c r="B88" s="28">
        <f>FEB!G61</f>
        <v>0</v>
      </c>
      <c r="C88" s="28">
        <f>FEB!G62</f>
        <v>0</v>
      </c>
      <c r="D88" s="30" t="e">
        <f>FEB!G63</f>
        <v>#DIV/0!</v>
      </c>
      <c r="F88" s="28">
        <f>FEB!G66</f>
        <v>0</v>
      </c>
      <c r="G88" s="28">
        <f>FEB!G67</f>
        <v>0</v>
      </c>
      <c r="H88" s="30" t="e">
        <f>FEB!G68</f>
        <v>#DIV/0!</v>
      </c>
      <c r="J88" s="28">
        <f>FEB!G71</f>
        <v>0</v>
      </c>
      <c r="K88" s="28">
        <f>FEB!G72</f>
        <v>0</v>
      </c>
      <c r="L88" s="30" t="e">
        <f>FEB!G73</f>
        <v>#DIV/0!</v>
      </c>
      <c r="Q88" s="18" t="s">
        <v>63</v>
      </c>
      <c r="S88" s="19" t="s">
        <v>93</v>
      </c>
    </row>
    <row r="89" spans="1:19" ht="12.75">
      <c r="A89" s="24" t="s">
        <v>56</v>
      </c>
      <c r="B89" s="28">
        <f>MAR!G61</f>
        <v>0</v>
      </c>
      <c r="C89" s="28">
        <f>MAR!G62</f>
        <v>0</v>
      </c>
      <c r="D89" s="30" t="e">
        <f>MAR!G63</f>
        <v>#DIV/0!</v>
      </c>
      <c r="F89" s="28">
        <f>MAR!G66</f>
        <v>0</v>
      </c>
      <c r="G89" s="28">
        <f>MAR!G67</f>
        <v>0</v>
      </c>
      <c r="H89" s="30" t="e">
        <f>MAR!G68</f>
        <v>#DIV/0!</v>
      </c>
      <c r="J89" s="28">
        <f>MAR!G71</f>
        <v>0</v>
      </c>
      <c r="K89" s="28">
        <f>MAR!G72</f>
        <v>0</v>
      </c>
      <c r="L89" s="30" t="e">
        <f>MAR!G73</f>
        <v>#DIV/0!</v>
      </c>
      <c r="Q89" s="18" t="s">
        <v>62</v>
      </c>
      <c r="S89" s="19" t="s">
        <v>94</v>
      </c>
    </row>
    <row r="90" spans="1:12" ht="12.75">
      <c r="A90" s="24" t="s">
        <v>57</v>
      </c>
      <c r="B90" s="28">
        <f>APR!G61</f>
        <v>0</v>
      </c>
      <c r="C90" s="28">
        <f>APR!G62</f>
        <v>0</v>
      </c>
      <c r="D90" s="30" t="e">
        <f>APR!G63</f>
        <v>#DIV/0!</v>
      </c>
      <c r="F90" s="28">
        <f>APR!G66</f>
        <v>0</v>
      </c>
      <c r="G90" s="28">
        <f>APR!G67</f>
        <v>0</v>
      </c>
      <c r="H90" s="30" t="e">
        <f>APR!G68</f>
        <v>#DIV/0!</v>
      </c>
      <c r="J90" s="28">
        <f>APR!G71</f>
        <v>0</v>
      </c>
      <c r="K90" s="28">
        <f>APR!G72</f>
        <v>0</v>
      </c>
      <c r="L90" s="30" t="e">
        <f>APR!G73</f>
        <v>#DIV/0!</v>
      </c>
    </row>
    <row r="91" spans="1:12" ht="12.75">
      <c r="A91" s="24" t="s">
        <v>58</v>
      </c>
      <c r="B91" s="28">
        <f>MAY!G61</f>
        <v>0</v>
      </c>
      <c r="C91" s="28">
        <f>MAY!G62</f>
        <v>0</v>
      </c>
      <c r="D91" s="30" t="e">
        <f>MAY!G63</f>
        <v>#DIV/0!</v>
      </c>
      <c r="F91" s="28">
        <f>MAY!G66</f>
        <v>0</v>
      </c>
      <c r="G91" s="28">
        <f>MAY!G67</f>
        <v>0</v>
      </c>
      <c r="H91" s="30" t="e">
        <f>MAY!G68</f>
        <v>#DIV/0!</v>
      </c>
      <c r="J91" s="28">
        <f>MAY!G71</f>
        <v>0</v>
      </c>
      <c r="K91" s="28">
        <f>MAY!G72</f>
        <v>0</v>
      </c>
      <c r="L91" s="30" t="e">
        <f>MAY!G73</f>
        <v>#DIV/0!</v>
      </c>
    </row>
    <row r="92" spans="1:12" ht="12.75">
      <c r="A92" s="24" t="s">
        <v>59</v>
      </c>
      <c r="B92" s="28">
        <f>JUN!G61</f>
        <v>0</v>
      </c>
      <c r="C92" s="28">
        <f>JUN!G62</f>
        <v>0</v>
      </c>
      <c r="D92" s="30" t="e">
        <f>JUN!G63</f>
        <v>#DIV/0!</v>
      </c>
      <c r="F92" s="28">
        <f>JUN!G66</f>
        <v>0</v>
      </c>
      <c r="G92" s="28">
        <f>JUN!G67</f>
        <v>0</v>
      </c>
      <c r="H92" s="30" t="e">
        <f>JUN!G68</f>
        <v>#DIV/0!</v>
      </c>
      <c r="J92" s="28">
        <f>JUN!G71</f>
        <v>0</v>
      </c>
      <c r="K92" s="28">
        <f>JUN!G72</f>
        <v>0</v>
      </c>
      <c r="L92" s="30" t="e">
        <f>JUN!G73</f>
        <v>#DIV/0!</v>
      </c>
    </row>
    <row r="93" spans="1:12" ht="12.75">
      <c r="A93" s="29" t="s">
        <v>47</v>
      </c>
      <c r="B93" s="20">
        <f>SUM(B81:B92)/COUNTIF(B81:B92,"&lt;&gt;0")</f>
        <v>2124.8333333333335</v>
      </c>
      <c r="C93" s="20">
        <f>SUM(C81:C92)/COUNTIF(C81:C92,"&lt;&gt;0")</f>
        <v>3308.3333333333335</v>
      </c>
      <c r="D93" s="30">
        <f>C93/B93</f>
        <v>1.5569848615577693</v>
      </c>
      <c r="F93" s="20">
        <f>SUM(F81:F92)/COUNTIF(F81:F92,"&lt;&gt;0")</f>
        <v>1219.8333333333333</v>
      </c>
      <c r="G93" s="20">
        <f>SUM(G81:G92)/COUNTIF(G81:G92,"&lt;&gt;0")</f>
        <v>1271</v>
      </c>
      <c r="H93" s="30">
        <f>G93/F93</f>
        <v>1.0419456209864737</v>
      </c>
      <c r="J93" s="20">
        <f>SUM(J81:J92)/COUNTIF(J81:J92,"&lt;&gt;0")</f>
        <v>510.8333333333333</v>
      </c>
      <c r="K93" s="20">
        <f>SUM(K81:K92)/COUNTIF(K81:K92,"&lt;&gt;0")</f>
        <v>1571.1666666666667</v>
      </c>
      <c r="L93" s="30">
        <f>K93/J93</f>
        <v>3.075693311582382</v>
      </c>
    </row>
    <row r="97" spans="2:12" ht="12.75">
      <c r="B97" s="46" t="s">
        <v>62</v>
      </c>
      <c r="C97" s="47"/>
      <c r="D97" s="48"/>
      <c r="F97" s="46" t="s">
        <v>2</v>
      </c>
      <c r="G97" s="47"/>
      <c r="H97" s="48"/>
      <c r="J97" s="44"/>
      <c r="K97" s="44"/>
      <c r="L97" s="44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41"/>
      <c r="K98" s="41"/>
      <c r="L98" s="41"/>
    </row>
    <row r="99" spans="1:17" ht="12.75">
      <c r="A99" s="27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41"/>
      <c r="K99" s="41"/>
      <c r="L99" s="41"/>
      <c r="Q99" s="19"/>
    </row>
    <row r="100" spans="1:17" ht="12.75">
      <c r="A100" s="24" t="s">
        <v>48</v>
      </c>
      <c r="B100" s="28">
        <f>JUL!G76</f>
        <v>3</v>
      </c>
      <c r="C100" s="28">
        <f>JUL!G77</f>
        <v>7</v>
      </c>
      <c r="D100" s="30">
        <f>JUL!G78</f>
        <v>2.3333333333333335</v>
      </c>
      <c r="F100" s="28">
        <f>JUL!G81</f>
        <v>359</v>
      </c>
      <c r="G100" s="28">
        <f>JUL!G82</f>
        <v>369</v>
      </c>
      <c r="H100" s="30">
        <f>JUL!G83</f>
        <v>1.0278551532033426</v>
      </c>
      <c r="J100" s="33"/>
      <c r="K100" s="33"/>
      <c r="L100" s="34"/>
      <c r="Q100" s="19"/>
    </row>
    <row r="101" spans="1:17" ht="12.75">
      <c r="A101" s="24" t="s">
        <v>49</v>
      </c>
      <c r="B101" s="28">
        <f>AUG!G76</f>
        <v>4</v>
      </c>
      <c r="C101" s="28">
        <f>AUG!G77</f>
        <v>16</v>
      </c>
      <c r="D101" s="30">
        <f>AUG!G78</f>
        <v>4</v>
      </c>
      <c r="F101" s="28">
        <f>AUG!G81</f>
        <v>373</v>
      </c>
      <c r="G101" s="28">
        <f>AUG!G82</f>
        <v>383</v>
      </c>
      <c r="H101" s="30">
        <f>AUG!G83</f>
        <v>1.0268096514745308</v>
      </c>
      <c r="J101" s="33"/>
      <c r="K101" s="33"/>
      <c r="L101" s="34"/>
      <c r="Q101" s="19"/>
    </row>
    <row r="102" spans="1:17" ht="12.75">
      <c r="A102" s="24" t="s">
        <v>50</v>
      </c>
      <c r="B102" s="28">
        <f>SEP!G76</f>
        <v>2</v>
      </c>
      <c r="C102" s="28">
        <f>SEP!G77</f>
        <v>7</v>
      </c>
      <c r="D102" s="30">
        <f>SEP!G78</f>
        <v>3.5</v>
      </c>
      <c r="F102" s="28">
        <f>SEP!G81</f>
        <v>384</v>
      </c>
      <c r="G102" s="28">
        <f>SEP!G82</f>
        <v>392</v>
      </c>
      <c r="H102" s="30">
        <f>SEP!G83</f>
        <v>1.0208333333333333</v>
      </c>
      <c r="J102" s="33"/>
      <c r="K102" s="33"/>
      <c r="L102" s="34"/>
      <c r="Q102" s="19"/>
    </row>
    <row r="103" spans="1:17" ht="12.75">
      <c r="A103" s="24" t="s">
        <v>51</v>
      </c>
      <c r="B103" s="28">
        <f>OCT!G76</f>
        <v>1</v>
      </c>
      <c r="C103" s="28">
        <f>OCT!G77</f>
        <v>2</v>
      </c>
      <c r="D103" s="30">
        <f>OCT!G78</f>
        <v>2</v>
      </c>
      <c r="F103" s="28">
        <f>OCT!G81</f>
        <v>405</v>
      </c>
      <c r="G103" s="28">
        <f>OCT!G82</f>
        <v>412</v>
      </c>
      <c r="H103" s="30">
        <f>OCT!G83</f>
        <v>1.017283950617284</v>
      </c>
      <c r="J103" s="33"/>
      <c r="K103" s="33"/>
      <c r="L103" s="34"/>
      <c r="Q103" s="19"/>
    </row>
    <row r="104" spans="1:17" ht="12.75">
      <c r="A104" s="24" t="s">
        <v>52</v>
      </c>
      <c r="B104" s="28">
        <f>NOV!G76</f>
        <v>1</v>
      </c>
      <c r="C104" s="28">
        <f>NOV!G77</f>
        <v>3</v>
      </c>
      <c r="D104" s="30">
        <f>NOV!G78</f>
        <v>3</v>
      </c>
      <c r="F104" s="28">
        <f>NOV!G81</f>
        <v>412</v>
      </c>
      <c r="G104" s="28">
        <f>NOV!G82</f>
        <v>419</v>
      </c>
      <c r="H104" s="30">
        <f>NOV!G83</f>
        <v>1.016990291262136</v>
      </c>
      <c r="J104" s="33"/>
      <c r="K104" s="33"/>
      <c r="L104" s="34"/>
      <c r="Q104" s="19"/>
    </row>
    <row r="105" spans="1:17" ht="12.75">
      <c r="A105" s="24" t="s">
        <v>53</v>
      </c>
      <c r="B105" s="28">
        <f>DEC!G76</f>
        <v>1</v>
      </c>
      <c r="C105" s="28">
        <f>DEC!G77</f>
        <v>3</v>
      </c>
      <c r="D105" s="30">
        <f>DEC!G78</f>
        <v>3</v>
      </c>
      <c r="F105" s="28">
        <f>DEC!G81</f>
        <v>420</v>
      </c>
      <c r="G105" s="28">
        <f>DEC!G82</f>
        <v>427</v>
      </c>
      <c r="H105" s="30">
        <f>DEC!G83</f>
        <v>1.0166666666666666</v>
      </c>
      <c r="J105" s="33"/>
      <c r="K105" s="33"/>
      <c r="L105" s="34"/>
      <c r="Q105" s="19"/>
    </row>
    <row r="106" spans="1:17" ht="12.75">
      <c r="A106" s="24" t="s">
        <v>54</v>
      </c>
      <c r="B106" s="28">
        <f>JAN!G76</f>
        <v>0</v>
      </c>
      <c r="C106" s="28">
        <f>JAN!G77</f>
        <v>0</v>
      </c>
      <c r="D106" s="30" t="e">
        <f>JAN!G78</f>
        <v>#DIV/0!</v>
      </c>
      <c r="F106" s="28">
        <f>JAN!G81</f>
        <v>0</v>
      </c>
      <c r="G106" s="28">
        <f>JAN!G82</f>
        <v>0</v>
      </c>
      <c r="H106" s="30" t="e">
        <f>JAN!G83</f>
        <v>#DIV/0!</v>
      </c>
      <c r="J106" s="33"/>
      <c r="K106" s="33"/>
      <c r="L106" s="34"/>
      <c r="Q106" s="19"/>
    </row>
    <row r="107" spans="1:17" ht="12.75">
      <c r="A107" s="24" t="s">
        <v>55</v>
      </c>
      <c r="B107" s="28">
        <f>FEB!G76</f>
        <v>0</v>
      </c>
      <c r="C107" s="28">
        <f>FEB!G77</f>
        <v>0</v>
      </c>
      <c r="D107" s="30" t="e">
        <f>FEB!G78</f>
        <v>#DIV/0!</v>
      </c>
      <c r="F107" s="28">
        <f>FEB!G81</f>
        <v>0</v>
      </c>
      <c r="G107" s="28">
        <f>FEB!G82</f>
        <v>0</v>
      </c>
      <c r="H107" s="30" t="e">
        <f>FEB!G83</f>
        <v>#DIV/0!</v>
      </c>
      <c r="J107" s="33"/>
      <c r="K107" s="33"/>
      <c r="L107" s="34"/>
      <c r="Q107" s="19"/>
    </row>
    <row r="108" spans="1:17" ht="12.75">
      <c r="A108" s="24" t="s">
        <v>56</v>
      </c>
      <c r="B108" s="28">
        <f>MAR!G76</f>
        <v>0</v>
      </c>
      <c r="C108" s="28">
        <f>MAR!G77</f>
        <v>0</v>
      </c>
      <c r="D108" s="30" t="e">
        <f>MAR!G78</f>
        <v>#DIV/0!</v>
      </c>
      <c r="F108" s="28">
        <f>MAR!G81</f>
        <v>0</v>
      </c>
      <c r="G108" s="28">
        <f>MAR!G82</f>
        <v>0</v>
      </c>
      <c r="H108" s="30" t="e">
        <f>MAR!G83</f>
        <v>#DIV/0!</v>
      </c>
      <c r="J108" s="33"/>
      <c r="K108" s="33"/>
      <c r="L108" s="34"/>
      <c r="Q108" s="19"/>
    </row>
    <row r="109" spans="1:17" ht="12.75">
      <c r="A109" s="24" t="s">
        <v>57</v>
      </c>
      <c r="B109" s="28">
        <f>APR!G76</f>
        <v>0</v>
      </c>
      <c r="C109" s="28">
        <f>APR!G77</f>
        <v>0</v>
      </c>
      <c r="D109" s="30" t="e">
        <f>APR!G78</f>
        <v>#DIV/0!</v>
      </c>
      <c r="F109" s="28">
        <f>APR!G81</f>
        <v>0</v>
      </c>
      <c r="G109" s="28">
        <f>APR!G82</f>
        <v>0</v>
      </c>
      <c r="H109" s="30" t="e">
        <f>APR!G83</f>
        <v>#DIV/0!</v>
      </c>
      <c r="J109" s="33"/>
      <c r="K109" s="33"/>
      <c r="L109" s="34"/>
      <c r="Q109" s="19"/>
    </row>
    <row r="110" spans="1:17" ht="12.75">
      <c r="A110" s="24" t="s">
        <v>58</v>
      </c>
      <c r="B110" s="28">
        <f>MAY!G76</f>
        <v>0</v>
      </c>
      <c r="C110" s="28">
        <f>MAY!G77</f>
        <v>0</v>
      </c>
      <c r="D110" s="30" t="e">
        <f>MAY!G78</f>
        <v>#DIV/0!</v>
      </c>
      <c r="F110" s="28">
        <f>MAY!G81</f>
        <v>0</v>
      </c>
      <c r="G110" s="28">
        <f>MAY!G82</f>
        <v>0</v>
      </c>
      <c r="H110" s="30" t="e">
        <f>MAY!G83</f>
        <v>#DIV/0!</v>
      </c>
      <c r="J110" s="33"/>
      <c r="K110" s="33"/>
      <c r="L110" s="34"/>
      <c r="Q110" s="19"/>
    </row>
    <row r="111" spans="1:17" ht="12.75">
      <c r="A111" s="24" t="s">
        <v>59</v>
      </c>
      <c r="B111" s="28">
        <f>JUN!G76</f>
        <v>0</v>
      </c>
      <c r="C111" s="28">
        <f>JUN!G77</f>
        <v>0</v>
      </c>
      <c r="D111" s="30" t="e">
        <f>JUN!G78</f>
        <v>#DIV/0!</v>
      </c>
      <c r="F111" s="28">
        <f>JUN!G81</f>
        <v>0</v>
      </c>
      <c r="G111" s="28">
        <f>JUN!G82</f>
        <v>0</v>
      </c>
      <c r="H111" s="30" t="e">
        <f>JUN!G83</f>
        <v>#DIV/0!</v>
      </c>
      <c r="J111" s="33"/>
      <c r="K111" s="33"/>
      <c r="L111" s="34"/>
      <c r="Q111" s="19"/>
    </row>
    <row r="112" spans="1:17" ht="12.75">
      <c r="A112" s="29" t="s">
        <v>47</v>
      </c>
      <c r="B112" s="20">
        <f>SUM(B100:B111)/COUNTIF(B100:B111,"&lt;&gt;0")</f>
        <v>2</v>
      </c>
      <c r="C112" s="20">
        <f>SUM(C100:C111)/COUNTIF(C100:C111,"&lt;&gt;0")</f>
        <v>6.333333333333333</v>
      </c>
      <c r="D112" s="30">
        <f>C112/B112</f>
        <v>3.1666666666666665</v>
      </c>
      <c r="F112" s="20">
        <f>SUM(F100:F111)/COUNTIF(F100:F111,"&lt;&gt;0")</f>
        <v>392.1666666666667</v>
      </c>
      <c r="G112" s="20">
        <f>SUM(G100:G111)/COUNTIF(G100:G111,"&lt;&gt;0")</f>
        <v>400.3333333333333</v>
      </c>
      <c r="H112" s="30">
        <f>G112/F112</f>
        <v>1.0208244793880152</v>
      </c>
      <c r="J112" s="20"/>
      <c r="K112" s="20"/>
      <c r="L112" s="34"/>
      <c r="Q112" s="19"/>
    </row>
    <row r="113" spans="10:17" ht="12.75">
      <c r="J113" s="42"/>
      <c r="K113" s="42"/>
      <c r="L113" s="42"/>
      <c r="Q113" s="19"/>
    </row>
    <row r="114" ht="12.75">
      <c r="Q114" s="19"/>
    </row>
    <row r="116" ht="12.75">
      <c r="A116" s="18" t="s">
        <v>79</v>
      </c>
    </row>
    <row r="117" ht="12.75">
      <c r="A117" s="18"/>
    </row>
    <row r="118" spans="2:12" ht="12.75">
      <c r="B118" s="46" t="s">
        <v>23</v>
      </c>
      <c r="C118" s="47"/>
      <c r="D118" s="47"/>
      <c r="E118" s="47"/>
      <c r="F118" s="48"/>
      <c r="H118" s="46" t="s">
        <v>34</v>
      </c>
      <c r="I118" s="47"/>
      <c r="J118" s="47"/>
      <c r="K118" s="47"/>
      <c r="L118" s="48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7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8">
        <f>JUL!C111</f>
        <v>4581784</v>
      </c>
      <c r="C122" s="28">
        <f>JUL!E111</f>
        <v>10094</v>
      </c>
      <c r="D122" s="30">
        <f>JUL!F111</f>
        <v>453.91163067168617</v>
      </c>
      <c r="E122" s="28">
        <f>JUL!G111</f>
        <v>20415</v>
      </c>
      <c r="F122" s="30">
        <f>JUL!H111</f>
        <v>224.43223120254714</v>
      </c>
      <c r="H122" s="28">
        <f>JUL!C112</f>
        <v>772605</v>
      </c>
      <c r="I122" s="28">
        <f>JUL!E112</f>
        <v>2108</v>
      </c>
      <c r="J122" s="30">
        <f>JUL!F112</f>
        <v>366.51091081593927</v>
      </c>
      <c r="K122" s="28">
        <f>JUL!G112</f>
        <v>3313</v>
      </c>
      <c r="L122" s="30">
        <f>JUL!H112</f>
        <v>233.20404467250228</v>
      </c>
    </row>
    <row r="123" spans="1:12" ht="12.75">
      <c r="A123" s="24" t="s">
        <v>49</v>
      </c>
      <c r="B123" s="28">
        <f>AUG!C111</f>
        <v>4555090</v>
      </c>
      <c r="C123" s="28">
        <f>AUG!E111</f>
        <v>10066</v>
      </c>
      <c r="D123" s="30">
        <f>AUG!F111</f>
        <v>452.5223524736738</v>
      </c>
      <c r="E123" s="28">
        <f>AUG!G111</f>
        <v>20329</v>
      </c>
      <c r="F123" s="30">
        <f>AUG!H111</f>
        <v>224.06857199075213</v>
      </c>
      <c r="H123" s="28">
        <f>AUG!C112</f>
        <v>784835</v>
      </c>
      <c r="I123" s="28">
        <f>AUG!E112</f>
        <v>2122</v>
      </c>
      <c r="J123" s="30">
        <f>AUG!F112</f>
        <v>369.85626767200756</v>
      </c>
      <c r="K123" s="28">
        <f>AUG!G112</f>
        <v>3370</v>
      </c>
      <c r="L123" s="30">
        <f>AUG!H112</f>
        <v>232.8887240356083</v>
      </c>
    </row>
    <row r="124" spans="1:12" ht="12.75">
      <c r="A124" s="24" t="s">
        <v>50</v>
      </c>
      <c r="B124" s="28">
        <f>SEP!C111</f>
        <v>0</v>
      </c>
      <c r="C124" s="28">
        <f>SEP!E111</f>
        <v>0</v>
      </c>
      <c r="D124" s="30">
        <f>SEP!F111</f>
        <v>0</v>
      </c>
      <c r="E124" s="28">
        <f>SEP!G111</f>
        <v>0</v>
      </c>
      <c r="F124" s="30">
        <f>SEP!H111</f>
        <v>0</v>
      </c>
      <c r="H124" s="28">
        <f>SEP!C112</f>
        <v>0</v>
      </c>
      <c r="I124" s="28">
        <f>SEP!E112</f>
        <v>0</v>
      </c>
      <c r="J124" s="30">
        <f>SEP!F112</f>
        <v>0</v>
      </c>
      <c r="K124" s="28">
        <f>SEP!G112</f>
        <v>0</v>
      </c>
      <c r="L124" s="30">
        <f>SEP!H112</f>
        <v>0</v>
      </c>
    </row>
    <row r="125" spans="1:12" ht="12.75">
      <c r="A125" s="24" t="s">
        <v>51</v>
      </c>
      <c r="B125" s="28">
        <f>OCT!C111</f>
        <v>41699555</v>
      </c>
      <c r="C125" s="28">
        <f>OCT!E111</f>
        <v>10114</v>
      </c>
      <c r="D125" s="30">
        <f>OCT!F111</f>
        <v>4122.9538263792765</v>
      </c>
      <c r="E125" s="28">
        <f>OCT!G111</f>
        <v>20610</v>
      </c>
      <c r="F125" s="30">
        <f>OCT!H111</f>
        <v>2023.2680737506064</v>
      </c>
      <c r="H125" s="28">
        <f>OCT!C112</f>
        <v>787041</v>
      </c>
      <c r="I125" s="28">
        <f>OCT!E112</f>
        <v>2143</v>
      </c>
      <c r="J125" s="30">
        <f>OCT!F112</f>
        <v>367.2613159122725</v>
      </c>
      <c r="K125" s="28">
        <f>OCT!G112</f>
        <v>3321</v>
      </c>
      <c r="L125" s="30">
        <f>OCT!H112</f>
        <v>236.98915989159892</v>
      </c>
    </row>
    <row r="126" spans="1:12" ht="12.75">
      <c r="A126" s="24" t="s">
        <v>52</v>
      </c>
      <c r="B126" s="28">
        <f>NOV!C111</f>
        <v>4617872</v>
      </c>
      <c r="C126" s="28">
        <f>NOV!E111</f>
        <v>10110</v>
      </c>
      <c r="D126" s="30">
        <f>NOV!F111</f>
        <v>456.76280909990106</v>
      </c>
      <c r="E126" s="28">
        <f>NOV!G111</f>
        <v>20538</v>
      </c>
      <c r="F126" s="30">
        <f>NOV!H111</f>
        <v>224.84526244035447</v>
      </c>
      <c r="H126" s="28">
        <f>NOV!C112</f>
        <v>771246</v>
      </c>
      <c r="I126" s="28">
        <f>NOV!E112</f>
        <v>2116</v>
      </c>
      <c r="J126" s="30">
        <f>NOV!F112</f>
        <v>364.48298676748584</v>
      </c>
      <c r="K126" s="28">
        <f>NOV!G112</f>
        <v>3247</v>
      </c>
      <c r="L126" s="30">
        <f>NOV!H112</f>
        <v>237.52571604558054</v>
      </c>
    </row>
    <row r="127" spans="1:12" ht="12.75">
      <c r="A127" s="24" t="s">
        <v>53</v>
      </c>
      <c r="B127" s="28">
        <f>DEC!C111</f>
        <v>4590972</v>
      </c>
      <c r="C127" s="28">
        <f>DEC!E111</f>
        <v>10057</v>
      </c>
      <c r="D127" s="30">
        <f>DEC!F111</f>
        <v>456.4951774883166</v>
      </c>
      <c r="E127" s="28">
        <f>DEC!G111</f>
        <v>20412</v>
      </c>
      <c r="F127" s="30">
        <f>DEC!H111</f>
        <v>224.91534391534393</v>
      </c>
      <c r="H127" s="28">
        <f>DEC!C112</f>
        <v>778326</v>
      </c>
      <c r="I127" s="28">
        <f>DEC!E112</f>
        <v>2138</v>
      </c>
      <c r="J127" s="30">
        <f>DEC!F112</f>
        <v>364.04396632366695</v>
      </c>
      <c r="K127" s="28">
        <f>DEC!G112</f>
        <v>3276</v>
      </c>
      <c r="L127" s="30">
        <f>DEC!H112</f>
        <v>237.58424908424908</v>
      </c>
    </row>
    <row r="128" spans="1:12" ht="12.75">
      <c r="A128" s="24" t="s">
        <v>54</v>
      </c>
      <c r="B128" s="28">
        <f>JAN!C111</f>
        <v>0</v>
      </c>
      <c r="C128" s="28">
        <f>JAN!E111</f>
        <v>0</v>
      </c>
      <c r="D128" s="30" t="e">
        <f>JAN!F111</f>
        <v>#DIV/0!</v>
      </c>
      <c r="E128" s="28">
        <f>JAN!G111</f>
        <v>0</v>
      </c>
      <c r="F128" s="30" t="e">
        <f>JAN!H111</f>
        <v>#DIV/0!</v>
      </c>
      <c r="H128" s="28">
        <f>JAN!C112</f>
        <v>0</v>
      </c>
      <c r="I128" s="28">
        <f>JAN!E112</f>
        <v>1156</v>
      </c>
      <c r="J128" s="30">
        <f>JAN!F112</f>
        <v>0</v>
      </c>
      <c r="K128" s="28">
        <f>JAN!G112</f>
        <v>0</v>
      </c>
      <c r="L128" s="30" t="e">
        <f>JAN!H112</f>
        <v>#DIV/0!</v>
      </c>
    </row>
    <row r="129" spans="1:12" ht="12.75">
      <c r="A129" s="24" t="s">
        <v>55</v>
      </c>
      <c r="B129" s="28">
        <f>FEB!C111</f>
        <v>0</v>
      </c>
      <c r="C129" s="28">
        <f>FEB!E111</f>
        <v>0</v>
      </c>
      <c r="D129" s="30" t="e">
        <f>FEB!F111</f>
        <v>#DIV/0!</v>
      </c>
      <c r="E129" s="28">
        <f>FEB!G111</f>
        <v>0</v>
      </c>
      <c r="F129" s="30" t="e">
        <f>FEB!H111</f>
        <v>#DIV/0!</v>
      </c>
      <c r="H129" s="28">
        <f>FEB!C112</f>
        <v>0</v>
      </c>
      <c r="I129" s="28">
        <f>FEB!E112</f>
        <v>0</v>
      </c>
      <c r="J129" s="30" t="e">
        <f>FEB!F112</f>
        <v>#DIV/0!</v>
      </c>
      <c r="K129" s="28">
        <f>FEB!G112</f>
        <v>0</v>
      </c>
      <c r="L129" s="30" t="e">
        <f>FEB!H112</f>
        <v>#DIV/0!</v>
      </c>
    </row>
    <row r="130" spans="1:17" ht="12.75">
      <c r="A130" s="24" t="s">
        <v>56</v>
      </c>
      <c r="B130" s="28">
        <f>MAR!C111</f>
        <v>0</v>
      </c>
      <c r="C130" s="28">
        <f>MAR!E111</f>
        <v>0</v>
      </c>
      <c r="D130" s="30" t="e">
        <f>MAR!F111</f>
        <v>#DIV/0!</v>
      </c>
      <c r="E130" s="28">
        <f>MAR!G111</f>
        <v>0</v>
      </c>
      <c r="F130" s="30" t="e">
        <f>MAR!H111</f>
        <v>#DIV/0!</v>
      </c>
      <c r="H130" s="28">
        <f>MAR!C112</f>
        <v>0</v>
      </c>
      <c r="I130" s="28">
        <f>MAR!E112</f>
        <v>0</v>
      </c>
      <c r="J130" s="30" t="e">
        <f>MAR!F112</f>
        <v>#DIV/0!</v>
      </c>
      <c r="K130" s="28">
        <f>MAR!G112</f>
        <v>0</v>
      </c>
      <c r="L130" s="30" t="e">
        <f>MAR!H112</f>
        <v>#DIV/0!</v>
      </c>
      <c r="Q130" s="19"/>
    </row>
    <row r="131" spans="1:17" ht="12.75">
      <c r="A131" s="24" t="s">
        <v>57</v>
      </c>
      <c r="B131" s="28">
        <f>APR!C111</f>
        <v>0</v>
      </c>
      <c r="C131" s="28">
        <f>APR!E111</f>
        <v>0</v>
      </c>
      <c r="D131" s="30" t="e">
        <f>APR!F111</f>
        <v>#DIV/0!</v>
      </c>
      <c r="E131" s="28">
        <f>APR!G111</f>
        <v>0</v>
      </c>
      <c r="F131" s="30" t="e">
        <f>APR!H111</f>
        <v>#DIV/0!</v>
      </c>
      <c r="H131" s="28">
        <f>APR!C112</f>
        <v>0</v>
      </c>
      <c r="I131" s="28">
        <f>APR!E112</f>
        <v>0</v>
      </c>
      <c r="J131" s="30" t="e">
        <f>APR!F112</f>
        <v>#DIV/0!</v>
      </c>
      <c r="K131" s="28">
        <f>APR!G112</f>
        <v>0</v>
      </c>
      <c r="L131" s="30" t="e">
        <f>APR!H112</f>
        <v>#DIV/0!</v>
      </c>
      <c r="Q131" s="19"/>
    </row>
    <row r="132" spans="1:17" ht="12.75">
      <c r="A132" s="24" t="s">
        <v>58</v>
      </c>
      <c r="B132" s="28">
        <f>MAY!C111</f>
        <v>0</v>
      </c>
      <c r="C132" s="28">
        <f>MAY!E111</f>
        <v>0</v>
      </c>
      <c r="D132" s="30" t="e">
        <f>MAY!F111</f>
        <v>#DIV/0!</v>
      </c>
      <c r="E132" s="28">
        <f>MAY!G111</f>
        <v>0</v>
      </c>
      <c r="F132" s="30" t="e">
        <f>MAY!H111</f>
        <v>#DIV/0!</v>
      </c>
      <c r="H132" s="28">
        <f>MAY!C112</f>
        <v>0</v>
      </c>
      <c r="I132" s="28">
        <f>MAY!E112</f>
        <v>0</v>
      </c>
      <c r="J132" s="30" t="e">
        <f>MAY!F112</f>
        <v>#DIV/0!</v>
      </c>
      <c r="K132" s="28">
        <f>MAY!G112</f>
        <v>0</v>
      </c>
      <c r="L132" s="30" t="e">
        <f>MAY!H112</f>
        <v>#DIV/0!</v>
      </c>
      <c r="Q132" s="19"/>
    </row>
    <row r="133" spans="1:17" ht="12.75">
      <c r="A133" s="24" t="s">
        <v>59</v>
      </c>
      <c r="B133" s="28">
        <f>JUN!C111</f>
        <v>0</v>
      </c>
      <c r="C133" s="28">
        <f>JUN!E111</f>
        <v>0</v>
      </c>
      <c r="D133" s="30" t="e">
        <f>JUN!F111</f>
        <v>#DIV/0!</v>
      </c>
      <c r="E133" s="28">
        <f>JUN!G111</f>
        <v>0</v>
      </c>
      <c r="F133" s="30" t="e">
        <f>JUN!H111</f>
        <v>#DIV/0!</v>
      </c>
      <c r="H133" s="28">
        <f>JUN!C112</f>
        <v>0</v>
      </c>
      <c r="I133" s="28">
        <f>JUN!E112</f>
        <v>0</v>
      </c>
      <c r="J133" s="30" t="e">
        <f>JUN!F112</f>
        <v>#DIV/0!</v>
      </c>
      <c r="K133" s="28">
        <f>JUN!G112</f>
        <v>0</v>
      </c>
      <c r="L133" s="30" t="e">
        <f>JUN!H112</f>
        <v>#DIV/0!</v>
      </c>
      <c r="Q133" s="19" t="s">
        <v>95</v>
      </c>
    </row>
    <row r="134" spans="1:17" ht="12.75">
      <c r="A134" s="29" t="s">
        <v>47</v>
      </c>
      <c r="B134" s="20">
        <f>SUM(B122:B133)/COUNTIF(B122:B133,"&lt;&gt;0")</f>
        <v>12009054.6</v>
      </c>
      <c r="C134" s="20">
        <f>SUM(C122:C133)/COUNTIF(C122:C133,"&lt;&gt;0")</f>
        <v>10088.2</v>
      </c>
      <c r="D134" s="30">
        <f>B134/C134</f>
        <v>1190.4060783886123</v>
      </c>
      <c r="E134" s="28">
        <f>SUM(E122:E133)/COUNTIF(E122:E133,"&lt;&gt;0")</f>
        <v>20460.8</v>
      </c>
      <c r="F134" s="30">
        <f>B134/E134</f>
        <v>586.9298658898967</v>
      </c>
      <c r="H134" s="20">
        <f>SUM(H122:H133)/COUNTIF(H122:H133,"&lt;&gt;0")</f>
        <v>778810.6</v>
      </c>
      <c r="I134" s="20">
        <f>SUM(I122:I133)/COUNTIF(I122:I133,"&lt;&gt;0")</f>
        <v>1963.8333333333333</v>
      </c>
      <c r="J134" s="30">
        <f>H134/I134</f>
        <v>396.5767291861156</v>
      </c>
      <c r="K134" s="28">
        <f>SUM(K122:K133)/COUNTIF(K122:K133,"&lt;&gt;0")</f>
        <v>3305.4</v>
      </c>
      <c r="L134" s="30">
        <f>H134/K134</f>
        <v>235.61765595691898</v>
      </c>
      <c r="Q134" s="19"/>
    </row>
    <row r="135" spans="17:19" ht="12.75">
      <c r="Q135" s="18" t="s">
        <v>4</v>
      </c>
      <c r="S135" s="19" t="s">
        <v>80</v>
      </c>
    </row>
    <row r="136" spans="17:19" ht="12.75">
      <c r="Q136" s="18" t="s">
        <v>22</v>
      </c>
      <c r="S136" s="19" t="s">
        <v>81</v>
      </c>
    </row>
    <row r="137" spans="1:19" ht="12.75">
      <c r="A137" s="31" t="s">
        <v>73</v>
      </c>
      <c r="Q137" s="18" t="s">
        <v>34</v>
      </c>
      <c r="S137" s="19" t="s">
        <v>82</v>
      </c>
    </row>
    <row r="138" spans="17:19" ht="12.75">
      <c r="Q138" s="18" t="s">
        <v>23</v>
      </c>
      <c r="S138" s="19" t="s">
        <v>83</v>
      </c>
    </row>
    <row r="139" spans="17:19" ht="12.75">
      <c r="Q139" s="18" t="s">
        <v>2</v>
      </c>
      <c r="S139" s="19" t="s">
        <v>84</v>
      </c>
    </row>
    <row r="140" spans="3:19" ht="12.75">
      <c r="C140" s="26" t="s">
        <v>75</v>
      </c>
      <c r="D140" s="32"/>
      <c r="E140" s="32"/>
      <c r="F140" s="32"/>
      <c r="G140" s="32"/>
      <c r="H140" s="32"/>
      <c r="Q140" s="18" t="s">
        <v>8</v>
      </c>
      <c r="S140" s="19" t="s">
        <v>85</v>
      </c>
    </row>
    <row r="141" spans="1:19" ht="12.75">
      <c r="A141" s="27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/>
      <c r="Q141" s="18" t="s">
        <v>20</v>
      </c>
      <c r="S141" s="19" t="s">
        <v>86</v>
      </c>
    </row>
    <row r="142" spans="1:19" ht="12.75">
      <c r="A142" s="24" t="s">
        <v>48</v>
      </c>
      <c r="C142" s="28">
        <f>JUL!H130</f>
        <v>772605</v>
      </c>
      <c r="D142" s="28">
        <f>JUL!H131</f>
        <v>278782</v>
      </c>
      <c r="E142" s="28">
        <f>JUL!H132</f>
        <v>383503</v>
      </c>
      <c r="F142" s="28">
        <f>JUL!H133</f>
        <v>1647</v>
      </c>
      <c r="G142" s="28">
        <f>JUL!H134</f>
        <v>108673</v>
      </c>
      <c r="H142" s="28"/>
      <c r="Q142" s="18" t="s">
        <v>1</v>
      </c>
      <c r="S142" s="19" t="s">
        <v>87</v>
      </c>
    </row>
    <row r="143" spans="1:19" ht="12.75">
      <c r="A143" s="24" t="s">
        <v>49</v>
      </c>
      <c r="C143" s="28">
        <f>AUG!H130</f>
        <v>784835</v>
      </c>
      <c r="D143" s="28">
        <f>AUG!H131</f>
        <v>277435</v>
      </c>
      <c r="E143" s="28">
        <f>AUG!H132</f>
        <v>391032</v>
      </c>
      <c r="F143" s="28">
        <f>AUG!H133</f>
        <v>3582</v>
      </c>
      <c r="G143" s="28">
        <f>AUG!H134</f>
        <v>112786</v>
      </c>
      <c r="H143" s="28"/>
      <c r="Q143" s="18" t="s">
        <v>9</v>
      </c>
      <c r="S143" s="19" t="s">
        <v>88</v>
      </c>
    </row>
    <row r="144" spans="1:19" ht="12.75">
      <c r="A144" s="24" t="s">
        <v>50</v>
      </c>
      <c r="C144" s="28">
        <f>SEP!H130</f>
        <v>0</v>
      </c>
      <c r="D144" s="28">
        <f>SEP!H131</f>
        <v>0</v>
      </c>
      <c r="E144" s="28">
        <f>SEP!H132</f>
        <v>0</v>
      </c>
      <c r="F144" s="28">
        <f>SEP!H133</f>
        <v>0</v>
      </c>
      <c r="G144" s="28">
        <f>SEP!H134</f>
        <v>0</v>
      </c>
      <c r="H144" s="28"/>
      <c r="Q144" s="18" t="s">
        <v>13</v>
      </c>
      <c r="S144" s="19" t="s">
        <v>96</v>
      </c>
    </row>
    <row r="145" spans="1:19" ht="12.75">
      <c r="A145" s="24" t="s">
        <v>51</v>
      </c>
      <c r="C145" s="28">
        <f>OCT!H130</f>
        <v>787041</v>
      </c>
      <c r="D145" s="28">
        <f>OCT!H131</f>
        <v>282811</v>
      </c>
      <c r="E145" s="28">
        <f>OCT!H132</f>
        <v>380737</v>
      </c>
      <c r="F145" s="28">
        <f>OCT!H133</f>
        <v>474</v>
      </c>
      <c r="G145" s="28">
        <f>OCT!H134</f>
        <v>123019</v>
      </c>
      <c r="H145" s="28"/>
      <c r="Q145" s="18" t="s">
        <v>5</v>
      </c>
      <c r="S145" s="19" t="s">
        <v>89</v>
      </c>
    </row>
    <row r="146" spans="1:19" ht="12.75">
      <c r="A146" s="24" t="s">
        <v>52</v>
      </c>
      <c r="C146" s="28">
        <f>NOV!H130</f>
        <v>771246</v>
      </c>
      <c r="D146" s="28">
        <f>NOV!H131</f>
        <v>277495</v>
      </c>
      <c r="E146" s="28">
        <f>NOV!H132</f>
        <v>368593</v>
      </c>
      <c r="F146" s="28">
        <f>NOV!H133</f>
        <v>872</v>
      </c>
      <c r="G146" s="28">
        <f>NOV!H134</f>
        <v>124286</v>
      </c>
      <c r="H146" s="28"/>
      <c r="Q146" s="18" t="s">
        <v>7</v>
      </c>
      <c r="S146" s="19" t="s">
        <v>90</v>
      </c>
    </row>
    <row r="147" spans="1:19" ht="12.75">
      <c r="A147" s="24" t="s">
        <v>53</v>
      </c>
      <c r="C147" s="28">
        <f>DEC!H130</f>
        <v>778326</v>
      </c>
      <c r="D147" s="28">
        <f>DEC!H131</f>
        <v>282652</v>
      </c>
      <c r="E147" s="28">
        <f>DEC!H132</f>
        <v>368348</v>
      </c>
      <c r="F147" s="28">
        <f>DEC!H133</f>
        <v>584</v>
      </c>
      <c r="G147" s="28">
        <f>DEC!H134</f>
        <v>126742</v>
      </c>
      <c r="H147" s="28"/>
      <c r="Q147" s="18" t="s">
        <v>21</v>
      </c>
      <c r="S147" s="19" t="s">
        <v>91</v>
      </c>
    </row>
    <row r="148" spans="1:19" ht="12.75">
      <c r="A148" s="24" t="s">
        <v>54</v>
      </c>
      <c r="C148" s="28">
        <f>JAN!H130</f>
        <v>0</v>
      </c>
      <c r="D148" s="28">
        <f>JAN!H131</f>
        <v>0</v>
      </c>
      <c r="E148" s="28">
        <f>JAN!H132</f>
        <v>0</v>
      </c>
      <c r="F148" s="28">
        <f>JAN!H133</f>
        <v>0</v>
      </c>
      <c r="G148" s="28">
        <f>JAN!H134</f>
        <v>0</v>
      </c>
      <c r="H148" s="28"/>
      <c r="Q148" s="18" t="s">
        <v>3</v>
      </c>
      <c r="S148" s="19" t="s">
        <v>92</v>
      </c>
    </row>
    <row r="149" spans="1:19" ht="12.75">
      <c r="A149" s="24" t="s">
        <v>55</v>
      </c>
      <c r="C149" s="28">
        <f>FEB!H130</f>
        <v>0</v>
      </c>
      <c r="D149" s="28">
        <f>FEB!H131</f>
        <v>0</v>
      </c>
      <c r="E149" s="28">
        <f>FEB!H132</f>
        <v>0</v>
      </c>
      <c r="F149" s="28">
        <f>FEB!H133</f>
        <v>0</v>
      </c>
      <c r="G149" s="28">
        <f>FEB!H134</f>
        <v>0</v>
      </c>
      <c r="H149" s="28"/>
      <c r="Q149" s="18" t="s">
        <v>63</v>
      </c>
      <c r="S149" s="19" t="s">
        <v>93</v>
      </c>
    </row>
    <row r="150" spans="1:19" ht="12.75">
      <c r="A150" s="24" t="s">
        <v>56</v>
      </c>
      <c r="C150" s="28">
        <f>MAR!H130</f>
        <v>0</v>
      </c>
      <c r="D150" s="28">
        <f>MAR!H131</f>
        <v>0</v>
      </c>
      <c r="E150" s="28">
        <f>MAR!H132</f>
        <v>0</v>
      </c>
      <c r="F150" s="28">
        <f>MAR!H133</f>
        <v>0</v>
      </c>
      <c r="G150" s="28">
        <f>MAR!H134</f>
        <v>0</v>
      </c>
      <c r="H150" s="28"/>
      <c r="Q150" s="18" t="s">
        <v>62</v>
      </c>
      <c r="S150" s="19" t="s">
        <v>94</v>
      </c>
    </row>
    <row r="151" spans="1:8" ht="12.75">
      <c r="A151" s="24" t="s">
        <v>57</v>
      </c>
      <c r="C151" s="28">
        <f>APR!H130</f>
        <v>0</v>
      </c>
      <c r="D151" s="28">
        <f>APR!H131</f>
        <v>0</v>
      </c>
      <c r="E151" s="28">
        <f>APR!H132</f>
        <v>0</v>
      </c>
      <c r="F151" s="28">
        <f>APR!H133</f>
        <v>0</v>
      </c>
      <c r="G151" s="28">
        <f>APR!H134</f>
        <v>0</v>
      </c>
      <c r="H151" s="28"/>
    </row>
    <row r="152" spans="1:8" ht="12.75">
      <c r="A152" s="24" t="s">
        <v>58</v>
      </c>
      <c r="C152" s="28">
        <f>MAY!H130</f>
        <v>0</v>
      </c>
      <c r="D152" s="28">
        <f>MAY!H131</f>
        <v>0</v>
      </c>
      <c r="E152" s="28">
        <f>MAY!H132</f>
        <v>0</v>
      </c>
      <c r="F152" s="28">
        <f>MAY!H133</f>
        <v>0</v>
      </c>
      <c r="G152" s="28">
        <f>MAY!H134</f>
        <v>0</v>
      </c>
      <c r="H152" s="28"/>
    </row>
    <row r="153" spans="1:8" ht="12.75">
      <c r="A153" s="24" t="s">
        <v>59</v>
      </c>
      <c r="C153" s="28">
        <f>JUN!H130</f>
        <v>0</v>
      </c>
      <c r="D153" s="28">
        <f>JUN!H131</f>
        <v>0</v>
      </c>
      <c r="E153" s="28">
        <f>JUN!H132</f>
        <v>0</v>
      </c>
      <c r="F153" s="28">
        <f>JUN!H133</f>
        <v>0</v>
      </c>
      <c r="G153" s="28">
        <f>JUN!H134</f>
        <v>0</v>
      </c>
      <c r="H153" s="28"/>
    </row>
    <row r="154" spans="1:8" ht="12.75">
      <c r="A154" s="29" t="s">
        <v>47</v>
      </c>
      <c r="B154" s="20"/>
      <c r="C154" s="33">
        <f>SUM(C142:C153)/COUNTIF(C142:C153,"&lt;&gt;0")</f>
        <v>778810.6</v>
      </c>
      <c r="D154" s="33">
        <f>SUM(D142:D153)/COUNTIF(D142:D153,"&lt;&gt;0")</f>
        <v>279835</v>
      </c>
      <c r="E154" s="33">
        <f>SUM(E142:E153)/COUNTIF(E142:E153,"&lt;&gt;0")</f>
        <v>378442.6</v>
      </c>
      <c r="F154" s="33">
        <f>SUM(F142:F153)/COUNTIF(F142:F153,"&lt;&gt;0")</f>
        <v>1431.8</v>
      </c>
      <c r="G154" s="33">
        <f>SUM(G142:G153)/COUNTIF(G142:G153,"&lt;&gt;0")</f>
        <v>119101.2</v>
      </c>
      <c r="H154" s="33"/>
    </row>
  </sheetData>
  <sheetProtection selectLockedCells="1" selectUnlockedCells="1"/>
  <mergeCells count="11">
    <mergeCell ref="C55:E55"/>
    <mergeCell ref="G55:I55"/>
    <mergeCell ref="K55:M55"/>
    <mergeCell ref="B78:D78"/>
    <mergeCell ref="F78:H78"/>
    <mergeCell ref="J78:L78"/>
    <mergeCell ref="B97:D97"/>
    <mergeCell ref="F97:H97"/>
    <mergeCell ref="J97:L97"/>
    <mergeCell ref="B118:F118"/>
    <mergeCell ref="H118:L11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K9" sqref="K9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8031</v>
      </c>
      <c r="C5" s="25">
        <v>36</v>
      </c>
      <c r="D5" s="25">
        <v>2459</v>
      </c>
      <c r="E5" s="25">
        <v>9866</v>
      </c>
      <c r="F5" s="25">
        <v>331</v>
      </c>
      <c r="G5" s="25">
        <v>91674</v>
      </c>
      <c r="H5" s="20">
        <f aca="true" t="shared" si="0" ref="H5:H11">SUM(B5:G5)</f>
        <v>112397</v>
      </c>
    </row>
    <row r="6" spans="1:14" ht="12.75">
      <c r="A6" s="4" t="s">
        <v>8</v>
      </c>
      <c r="B6" s="25">
        <v>5019</v>
      </c>
      <c r="C6" s="25">
        <v>7</v>
      </c>
      <c r="D6" s="25">
        <v>1206</v>
      </c>
      <c r="E6" s="25">
        <v>3373</v>
      </c>
      <c r="F6" s="25">
        <v>64</v>
      </c>
      <c r="G6" s="25">
        <v>39651</v>
      </c>
      <c r="H6" s="20">
        <f t="shared" si="0"/>
        <v>49320</v>
      </c>
      <c r="N6" s="19" t="s">
        <v>95</v>
      </c>
    </row>
    <row r="7" spans="1:14" ht="12.75">
      <c r="A7" s="4" t="s">
        <v>9</v>
      </c>
      <c r="B7" s="25">
        <v>592</v>
      </c>
      <c r="C7" s="25">
        <v>14</v>
      </c>
      <c r="D7" s="25">
        <v>149</v>
      </c>
      <c r="E7" s="25">
        <v>591</v>
      </c>
      <c r="F7" s="25">
        <v>10</v>
      </c>
      <c r="G7" s="25">
        <v>8420</v>
      </c>
      <c r="H7" s="20">
        <f t="shared" si="0"/>
        <v>9776</v>
      </c>
      <c r="N7" s="19"/>
    </row>
    <row r="8" spans="1:16" ht="12.75">
      <c r="A8" s="4" t="s">
        <v>10</v>
      </c>
      <c r="B8" s="25">
        <v>1255</v>
      </c>
      <c r="C8" s="25">
        <v>8</v>
      </c>
      <c r="D8" s="25">
        <v>344</v>
      </c>
      <c r="E8" s="25">
        <v>1095</v>
      </c>
      <c r="F8" s="25">
        <v>27</v>
      </c>
      <c r="G8" s="25">
        <v>18038</v>
      </c>
      <c r="H8" s="20">
        <f t="shared" si="0"/>
        <v>20767</v>
      </c>
      <c r="N8" s="18" t="s">
        <v>4</v>
      </c>
      <c r="P8" s="19" t="s">
        <v>80</v>
      </c>
    </row>
    <row r="9" spans="1:16" ht="12.75">
      <c r="A9" s="4" t="s">
        <v>11</v>
      </c>
      <c r="B9" s="25">
        <v>401</v>
      </c>
      <c r="C9" s="25">
        <v>8</v>
      </c>
      <c r="D9" s="25">
        <v>33</v>
      </c>
      <c r="E9" s="25">
        <v>124</v>
      </c>
      <c r="F9" s="25">
        <v>3</v>
      </c>
      <c r="G9" s="25">
        <v>1982</v>
      </c>
      <c r="H9" s="20">
        <f t="shared" si="0"/>
        <v>2551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41</v>
      </c>
      <c r="C10" s="25">
        <v>0</v>
      </c>
      <c r="D10" s="25">
        <v>6</v>
      </c>
      <c r="E10" s="25">
        <v>24</v>
      </c>
      <c r="F10" s="25">
        <v>1</v>
      </c>
      <c r="G10" s="25">
        <v>309</v>
      </c>
      <c r="H10" s="20">
        <f t="shared" si="0"/>
        <v>381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1697</v>
      </c>
      <c r="C11" s="20">
        <f t="shared" si="1"/>
        <v>16</v>
      </c>
      <c r="D11" s="20">
        <f t="shared" si="1"/>
        <v>383</v>
      </c>
      <c r="E11" s="20">
        <f t="shared" si="1"/>
        <v>1243</v>
      </c>
      <c r="F11" s="20">
        <f t="shared" si="1"/>
        <v>31</v>
      </c>
      <c r="G11" s="20">
        <f t="shared" si="1"/>
        <v>20329</v>
      </c>
      <c r="H11" s="20">
        <f t="shared" si="0"/>
        <v>23699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15339</v>
      </c>
      <c r="C12" s="20">
        <f t="shared" si="2"/>
        <v>73</v>
      </c>
      <c r="D12" s="20">
        <f t="shared" si="2"/>
        <v>4197</v>
      </c>
      <c r="E12" s="20">
        <f t="shared" si="2"/>
        <v>15073</v>
      </c>
      <c r="F12" s="20">
        <f t="shared" si="2"/>
        <v>436</v>
      </c>
      <c r="G12" s="20">
        <f t="shared" si="2"/>
        <v>160074</v>
      </c>
      <c r="H12" s="20">
        <f t="shared" si="2"/>
        <v>195192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2492</v>
      </c>
      <c r="C16" s="25">
        <v>9</v>
      </c>
      <c r="D16" s="25">
        <v>2415</v>
      </c>
      <c r="E16" s="25">
        <v>9100</v>
      </c>
      <c r="F16" s="25">
        <v>289</v>
      </c>
      <c r="G16" s="25">
        <v>42071</v>
      </c>
      <c r="H16" s="20">
        <f aca="true" t="shared" si="3" ref="H16:H22">SUM(B16:G16)</f>
        <v>56376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1537</v>
      </c>
      <c r="C17" s="25">
        <v>3</v>
      </c>
      <c r="D17" s="25">
        <v>1184</v>
      </c>
      <c r="E17" s="25">
        <v>3221</v>
      </c>
      <c r="F17" s="25">
        <v>55</v>
      </c>
      <c r="G17" s="25">
        <v>19684</v>
      </c>
      <c r="H17" s="20">
        <f t="shared" si="3"/>
        <v>25684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187</v>
      </c>
      <c r="C18" s="25">
        <v>4</v>
      </c>
      <c r="D18" s="25">
        <v>147</v>
      </c>
      <c r="E18" s="25">
        <v>576</v>
      </c>
      <c r="F18" s="25">
        <v>9</v>
      </c>
      <c r="G18" s="25">
        <v>4177</v>
      </c>
      <c r="H18" s="20">
        <f t="shared" si="3"/>
        <v>5100</v>
      </c>
      <c r="J18" s="20"/>
      <c r="N18" s="18" t="s">
        <v>5</v>
      </c>
      <c r="P18" s="19" t="s">
        <v>89</v>
      </c>
    </row>
    <row r="19" spans="1:16" ht="12.75">
      <c r="A19" s="4" t="s">
        <v>10</v>
      </c>
      <c r="B19" s="25">
        <v>397</v>
      </c>
      <c r="C19" s="25">
        <v>2</v>
      </c>
      <c r="D19" s="25">
        <v>336</v>
      </c>
      <c r="E19" s="25">
        <v>1052</v>
      </c>
      <c r="F19" s="25">
        <v>26</v>
      </c>
      <c r="G19" s="25">
        <v>9037</v>
      </c>
      <c r="H19" s="20">
        <f t="shared" si="3"/>
        <v>10850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115</v>
      </c>
      <c r="C20" s="25">
        <v>2</v>
      </c>
      <c r="D20" s="25">
        <v>31</v>
      </c>
      <c r="E20" s="25">
        <v>118</v>
      </c>
      <c r="F20" s="25">
        <v>2</v>
      </c>
      <c r="G20" s="25">
        <v>890</v>
      </c>
      <c r="H20" s="20">
        <f t="shared" si="3"/>
        <v>1158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11</v>
      </c>
      <c r="C21" s="25">
        <v>0</v>
      </c>
      <c r="D21" s="25">
        <v>6</v>
      </c>
      <c r="E21" s="25">
        <v>23</v>
      </c>
      <c r="F21" s="25">
        <v>1</v>
      </c>
      <c r="G21" s="25">
        <v>139</v>
      </c>
      <c r="H21" s="20">
        <f t="shared" si="3"/>
        <v>180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523</v>
      </c>
      <c r="C22" s="20">
        <f t="shared" si="4"/>
        <v>4</v>
      </c>
      <c r="D22" s="20">
        <f t="shared" si="4"/>
        <v>373</v>
      </c>
      <c r="E22" s="20">
        <f t="shared" si="4"/>
        <v>1193</v>
      </c>
      <c r="F22" s="20">
        <v>29</v>
      </c>
      <c r="G22" s="20">
        <f t="shared" si="4"/>
        <v>10066</v>
      </c>
      <c r="H22" s="20">
        <f t="shared" si="3"/>
        <v>12188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4739</v>
      </c>
      <c r="C23" s="20">
        <f t="shared" si="5"/>
        <v>20</v>
      </c>
      <c r="D23" s="20">
        <f t="shared" si="5"/>
        <v>4119</v>
      </c>
      <c r="E23" s="20">
        <f t="shared" si="5"/>
        <v>14090</v>
      </c>
      <c r="F23" s="20">
        <f t="shared" si="5"/>
        <v>382</v>
      </c>
      <c r="G23" s="20">
        <f t="shared" si="5"/>
        <v>75998</v>
      </c>
      <c r="H23" s="20">
        <f t="shared" si="5"/>
        <v>99348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1820407</v>
      </c>
      <c r="C27" s="25">
        <v>8820</v>
      </c>
      <c r="D27" s="25">
        <v>734571</v>
      </c>
      <c r="E27" s="25">
        <v>2117209</v>
      </c>
      <c r="F27" s="25">
        <v>99117</v>
      </c>
      <c r="G27" s="25">
        <v>20355968</v>
      </c>
      <c r="H27" s="20">
        <f aca="true" t="shared" si="6" ref="H27:H32">SUM(B27:G27)</f>
        <v>25136092</v>
      </c>
    </row>
    <row r="28" spans="1:8" ht="12.75">
      <c r="A28" s="4" t="s">
        <v>8</v>
      </c>
      <c r="B28" s="25">
        <v>1149735</v>
      </c>
      <c r="C28" s="25">
        <v>1666</v>
      </c>
      <c r="D28" s="25">
        <v>360334</v>
      </c>
      <c r="E28" s="25">
        <v>709214</v>
      </c>
      <c r="F28" s="25">
        <v>18614</v>
      </c>
      <c r="G28" s="25">
        <v>9111661</v>
      </c>
      <c r="H28" s="20">
        <f t="shared" si="6"/>
        <v>11351224</v>
      </c>
    </row>
    <row r="29" spans="1:8" ht="12.75">
      <c r="A29" s="4" t="s">
        <v>9</v>
      </c>
      <c r="B29" s="25">
        <v>136133</v>
      </c>
      <c r="C29" s="25">
        <v>3270</v>
      </c>
      <c r="D29" s="25">
        <v>44147</v>
      </c>
      <c r="E29" s="25">
        <v>124143</v>
      </c>
      <c r="F29" s="25">
        <v>2950</v>
      </c>
      <c r="G29" s="25">
        <v>1830084</v>
      </c>
      <c r="H29" s="20">
        <f t="shared" si="6"/>
        <v>2140727</v>
      </c>
    </row>
    <row r="30" spans="1:8" ht="12.75">
      <c r="A30" s="4" t="s">
        <v>10</v>
      </c>
      <c r="B30" s="25">
        <v>288355</v>
      </c>
      <c r="C30" s="25">
        <v>2174</v>
      </c>
      <c r="D30" s="25">
        <v>101432</v>
      </c>
      <c r="E30" s="25">
        <v>237843</v>
      </c>
      <c r="F30" s="25">
        <v>8279</v>
      </c>
      <c r="G30" s="25">
        <v>4049446</v>
      </c>
      <c r="H30" s="20">
        <f t="shared" si="6"/>
        <v>4687529</v>
      </c>
    </row>
    <row r="31" spans="1:8" ht="12.75">
      <c r="A31" s="4" t="s">
        <v>11</v>
      </c>
      <c r="B31" s="25">
        <v>92888</v>
      </c>
      <c r="C31" s="25">
        <v>1408</v>
      </c>
      <c r="D31" s="25">
        <v>9494</v>
      </c>
      <c r="E31" s="25">
        <v>25349</v>
      </c>
      <c r="F31" s="25">
        <v>854</v>
      </c>
      <c r="G31" s="25">
        <v>441289</v>
      </c>
      <c r="H31" s="20">
        <f t="shared" si="6"/>
        <v>571282</v>
      </c>
    </row>
    <row r="32" spans="1:8" ht="12.75">
      <c r="A32" s="4" t="s">
        <v>12</v>
      </c>
      <c r="B32" s="25">
        <v>9789</v>
      </c>
      <c r="C32" s="25">
        <v>0</v>
      </c>
      <c r="D32" s="25">
        <v>1860</v>
      </c>
      <c r="E32" s="25">
        <v>4820</v>
      </c>
      <c r="F32" s="25">
        <v>290</v>
      </c>
      <c r="G32" s="25">
        <v>64355</v>
      </c>
      <c r="H32" s="20">
        <f t="shared" si="6"/>
        <v>81114</v>
      </c>
    </row>
    <row r="33" spans="1:8" ht="12.75">
      <c r="A33" s="4" t="s">
        <v>13</v>
      </c>
      <c r="B33" s="20">
        <f aca="true" t="shared" si="7" ref="B33:H33">SUM(B30:B32)</f>
        <v>391032</v>
      </c>
      <c r="C33" s="20">
        <f t="shared" si="7"/>
        <v>3582</v>
      </c>
      <c r="D33" s="20">
        <f t="shared" si="7"/>
        <v>112786</v>
      </c>
      <c r="E33" s="20">
        <f t="shared" si="7"/>
        <v>268012</v>
      </c>
      <c r="F33" s="20">
        <f t="shared" si="7"/>
        <v>9423</v>
      </c>
      <c r="G33" s="20">
        <f t="shared" si="7"/>
        <v>4555090</v>
      </c>
      <c r="H33" s="20">
        <f t="shared" si="7"/>
        <v>5339925</v>
      </c>
    </row>
    <row r="34" spans="1:8" ht="12.75">
      <c r="A34" s="4" t="s">
        <v>14</v>
      </c>
      <c r="B34" s="20">
        <f aca="true" t="shared" si="8" ref="B34:H34">SUM(B27+B28+B29+B33)</f>
        <v>3497307</v>
      </c>
      <c r="C34" s="20">
        <f t="shared" si="8"/>
        <v>17338</v>
      </c>
      <c r="D34" s="20">
        <f t="shared" si="8"/>
        <v>1251838</v>
      </c>
      <c r="E34" s="20">
        <f t="shared" si="8"/>
        <v>3218578</v>
      </c>
      <c r="F34" s="20">
        <f t="shared" si="8"/>
        <v>130104</v>
      </c>
      <c r="G34" s="20">
        <f t="shared" si="8"/>
        <v>35852803</v>
      </c>
      <c r="H34" s="20">
        <f t="shared" si="8"/>
        <v>43967968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99348</v>
      </c>
      <c r="D42" s="21">
        <f>H16</f>
        <v>56376</v>
      </c>
      <c r="E42" s="21">
        <f>H17</f>
        <v>25684</v>
      </c>
      <c r="F42" s="21">
        <f>H18</f>
        <v>5100</v>
      </c>
      <c r="G42" s="21">
        <f>H22</f>
        <v>12188</v>
      </c>
      <c r="H42" s="21">
        <f>H19</f>
        <v>10850</v>
      </c>
      <c r="I42" s="21">
        <f>H20</f>
        <v>1158</v>
      </c>
      <c r="J42" s="21">
        <f>H21</f>
        <v>180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195192</v>
      </c>
      <c r="D43" s="21">
        <f>H5</f>
        <v>112397</v>
      </c>
      <c r="E43" s="21">
        <f>H6</f>
        <v>49320</v>
      </c>
      <c r="F43" s="21">
        <f>H7</f>
        <v>9776</v>
      </c>
      <c r="G43" s="21">
        <f>H11</f>
        <v>23699</v>
      </c>
      <c r="H43" s="21">
        <f>H8</f>
        <v>20767</v>
      </c>
      <c r="I43" s="21">
        <f>H9</f>
        <v>2551</v>
      </c>
      <c r="J43" s="21">
        <f>H10</f>
        <v>381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1.9647300398598864</v>
      </c>
      <c r="D44" s="22">
        <f t="shared" si="9"/>
        <v>1.9937029941819213</v>
      </c>
      <c r="E44" s="22">
        <f t="shared" si="9"/>
        <v>1.9202616414888647</v>
      </c>
      <c r="F44" s="22">
        <f t="shared" si="9"/>
        <v>1.9168627450980391</v>
      </c>
      <c r="G44" s="22">
        <f t="shared" si="9"/>
        <v>1.9444535608795537</v>
      </c>
      <c r="H44" s="22">
        <f t="shared" si="9"/>
        <v>1.9140092165898617</v>
      </c>
      <c r="I44" s="22">
        <f t="shared" si="9"/>
        <v>2.20293609671848</v>
      </c>
      <c r="J44" s="22">
        <f t="shared" si="9"/>
        <v>2.1166666666666667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75998</v>
      </c>
      <c r="D47" s="21">
        <f>G16</f>
        <v>42071</v>
      </c>
      <c r="E47" s="21">
        <f>G17</f>
        <v>19684</v>
      </c>
      <c r="F47" s="21">
        <f>G18</f>
        <v>4177</v>
      </c>
      <c r="G47" s="21">
        <f>G22</f>
        <v>10066</v>
      </c>
      <c r="H47" s="21">
        <f>G19</f>
        <v>9037</v>
      </c>
      <c r="I47" s="21">
        <f>G20</f>
        <v>890</v>
      </c>
      <c r="J47" s="21">
        <f>G21</f>
        <v>139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160074</v>
      </c>
      <c r="D48" s="21">
        <f>G5</f>
        <v>91674</v>
      </c>
      <c r="E48" s="21">
        <f>G6</f>
        <v>39651</v>
      </c>
      <c r="F48" s="21">
        <f>G7</f>
        <v>8420</v>
      </c>
      <c r="G48" s="21">
        <f>G11</f>
        <v>20329</v>
      </c>
      <c r="H48" s="21">
        <f>G8</f>
        <v>18038</v>
      </c>
      <c r="I48" s="21">
        <f>G9</f>
        <v>1982</v>
      </c>
      <c r="J48" s="21">
        <f>G10</f>
        <v>309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2.106292270849233</v>
      </c>
      <c r="D49" s="22">
        <f t="shared" si="10"/>
        <v>2.179030686220912</v>
      </c>
      <c r="E49" s="22">
        <f t="shared" si="10"/>
        <v>2.014377159114001</v>
      </c>
      <c r="F49" s="22">
        <f t="shared" si="10"/>
        <v>2.0158008139813264</v>
      </c>
      <c r="G49" s="22">
        <f t="shared" si="10"/>
        <v>2.019570832505464</v>
      </c>
      <c r="H49" s="22">
        <f t="shared" si="10"/>
        <v>1.9960163771162998</v>
      </c>
      <c r="I49" s="22">
        <f t="shared" si="10"/>
        <v>2.2269662921348314</v>
      </c>
      <c r="J49" s="22">
        <f t="shared" si="10"/>
        <v>2.223021582733813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23350</v>
      </c>
      <c r="D52" s="21">
        <f>SUM(B16:F16)</f>
        <v>14305</v>
      </c>
      <c r="E52" s="21">
        <f>SUM(B17:F17)</f>
        <v>6000</v>
      </c>
      <c r="F52" s="21">
        <f>SUM(B18:F18)</f>
        <v>923</v>
      </c>
      <c r="G52" s="21">
        <f>SUM(H52:J52)</f>
        <v>2120</v>
      </c>
      <c r="H52" s="21">
        <f>SUM(B19:F19)</f>
        <v>1813</v>
      </c>
      <c r="I52" s="21">
        <f>SUM(A20:E20)</f>
        <v>266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35118</v>
      </c>
      <c r="D53" s="21">
        <f>SUM(B5:F5)</f>
        <v>20723</v>
      </c>
      <c r="E53" s="21">
        <f>SUM(B6:F6)</f>
        <v>9669</v>
      </c>
      <c r="F53" s="21">
        <f>SUM(B7:F7)</f>
        <v>1356</v>
      </c>
      <c r="G53" s="21">
        <f>SUM(H53:J53)</f>
        <v>3370</v>
      </c>
      <c r="H53" s="21">
        <f>SUM(B8:F8)</f>
        <v>2729</v>
      </c>
      <c r="I53" s="21">
        <f>SUM(B9:F9)</f>
        <v>569</v>
      </c>
      <c r="J53" s="21">
        <f>SUM(B10:F10)</f>
        <v>72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1.503982869379015</v>
      </c>
      <c r="D54" s="22">
        <f t="shared" si="11"/>
        <v>1.4486543166724921</v>
      </c>
      <c r="E54" s="22">
        <f t="shared" si="11"/>
        <v>1.6115</v>
      </c>
      <c r="F54" s="22">
        <f t="shared" si="11"/>
        <v>1.4691224268689058</v>
      </c>
      <c r="G54" s="22">
        <f t="shared" si="11"/>
        <v>1.5896226415094339</v>
      </c>
      <c r="H54" s="22">
        <f t="shared" si="11"/>
        <v>1.5052399338113625</v>
      </c>
      <c r="I54" s="22">
        <f t="shared" si="11"/>
        <v>2.1390977443609023</v>
      </c>
      <c r="J54" s="22">
        <f t="shared" si="11"/>
        <v>1.7560975609756098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23350</v>
      </c>
      <c r="D61" s="21">
        <f>SUM(B16:F16)</f>
        <v>14305</v>
      </c>
      <c r="E61" s="21">
        <f>SUM(B17:F17)</f>
        <v>6000</v>
      </c>
      <c r="F61" s="21">
        <f>SUM(B18:F18)</f>
        <v>923</v>
      </c>
      <c r="G61" s="21">
        <f>SUM(H61:J61)</f>
        <v>2122</v>
      </c>
      <c r="H61" s="21">
        <f>SUM(B19:F19)</f>
        <v>1813</v>
      </c>
      <c r="I61" s="21">
        <f>SUM(B20:F20)</f>
        <v>268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35118</v>
      </c>
      <c r="D62" s="21">
        <f>SUM(B5:F5)</f>
        <v>20723</v>
      </c>
      <c r="E62" s="21">
        <f>SUM(B6:F6)</f>
        <v>9669</v>
      </c>
      <c r="F62" s="21">
        <f>SUM(B7:F7)</f>
        <v>1356</v>
      </c>
      <c r="G62" s="21">
        <f>SUM(H62:J62)</f>
        <v>3370</v>
      </c>
      <c r="H62" s="21">
        <f>SUM(B8:F8)</f>
        <v>2729</v>
      </c>
      <c r="I62" s="21">
        <f>SUM(B9:F9)</f>
        <v>569</v>
      </c>
      <c r="J62" s="21">
        <f>SUM(B10:F10)</f>
        <v>72</v>
      </c>
      <c r="K62" s="21"/>
      <c r="N62" s="19"/>
    </row>
    <row r="63" spans="1:16" ht="12.75">
      <c r="A63" t="s">
        <v>22</v>
      </c>
      <c r="C63" s="22">
        <f aca="true" t="shared" si="12" ref="C63:J63">C62/C61</f>
        <v>1.503982869379015</v>
      </c>
      <c r="D63" s="22">
        <f t="shared" si="12"/>
        <v>1.4486543166724921</v>
      </c>
      <c r="E63" s="22">
        <f t="shared" si="12"/>
        <v>1.6115</v>
      </c>
      <c r="F63" s="22">
        <f t="shared" si="12"/>
        <v>1.4691224268689058</v>
      </c>
      <c r="G63" s="22">
        <f t="shared" si="12"/>
        <v>1.588124410933082</v>
      </c>
      <c r="H63" s="22">
        <f t="shared" si="12"/>
        <v>1.5052399338113625</v>
      </c>
      <c r="I63" s="22">
        <f t="shared" si="12"/>
        <v>2.123134328358209</v>
      </c>
      <c r="J63" s="22">
        <f t="shared" si="12"/>
        <v>1.7560975609756098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14472</v>
      </c>
      <c r="D66" s="21">
        <f>SUM(E16:F16)</f>
        <v>9389</v>
      </c>
      <c r="E66" s="21">
        <f>SUM(E17:F17)</f>
        <v>3276</v>
      </c>
      <c r="F66" s="21">
        <f>SUM(E18:F18)</f>
        <v>585</v>
      </c>
      <c r="G66" s="21">
        <f>SUM(H66:J66)</f>
        <v>1222</v>
      </c>
      <c r="H66" s="21">
        <f>SUM(E19:F19)</f>
        <v>1078</v>
      </c>
      <c r="I66" s="21">
        <f>SUM(E20:F20)</f>
        <v>120</v>
      </c>
      <c r="J66" s="21">
        <f>SUM(E21:F21)</f>
        <v>24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15509</v>
      </c>
      <c r="D67" s="21">
        <f>SUM(E5:F5)</f>
        <v>10197</v>
      </c>
      <c r="E67" s="21">
        <f>SUM(E6:F6)</f>
        <v>3437</v>
      </c>
      <c r="F67" s="21">
        <f>SUM(E7:F7)</f>
        <v>601</v>
      </c>
      <c r="G67" s="21">
        <f>SUM(H67:J67)</f>
        <v>1274</v>
      </c>
      <c r="H67" s="21">
        <f>SUM(E8:F8)</f>
        <v>1122</v>
      </c>
      <c r="I67" s="21">
        <f>SUM(E9:F9)</f>
        <v>127</v>
      </c>
      <c r="J67" s="21">
        <f>SUM(E10:F10)</f>
        <v>25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1.0716556108347153</v>
      </c>
      <c r="D68" s="22">
        <f t="shared" si="13"/>
        <v>1.0860581531579507</v>
      </c>
      <c r="E68" s="22">
        <f t="shared" si="13"/>
        <v>1.0491452991452992</v>
      </c>
      <c r="F68" s="22">
        <f t="shared" si="13"/>
        <v>1.0273504273504273</v>
      </c>
      <c r="G68" s="22">
        <f t="shared" si="13"/>
        <v>1.0425531914893618</v>
      </c>
      <c r="H68" s="22">
        <f t="shared" si="13"/>
        <v>1.0408163265306123</v>
      </c>
      <c r="I68" s="22">
        <f t="shared" si="13"/>
        <v>1.0583333333333333</v>
      </c>
      <c r="J68" s="22">
        <f t="shared" si="13"/>
        <v>1.0416666666666667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4739</v>
      </c>
      <c r="D71" s="21">
        <f>B16</f>
        <v>2492</v>
      </c>
      <c r="E71" s="21">
        <f>B17</f>
        <v>1537</v>
      </c>
      <c r="F71" s="21">
        <f>B18</f>
        <v>187</v>
      </c>
      <c r="G71" s="21">
        <f>SUM(H71:J71)</f>
        <v>523</v>
      </c>
      <c r="H71" s="21">
        <f>B19</f>
        <v>397</v>
      </c>
      <c r="I71" s="21">
        <f>B20</f>
        <v>115</v>
      </c>
      <c r="J71" s="21">
        <f>B21</f>
        <v>11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15339</v>
      </c>
      <c r="D72" s="21">
        <f>B5</f>
        <v>8031</v>
      </c>
      <c r="E72" s="21">
        <f>B6</f>
        <v>5019</v>
      </c>
      <c r="F72" s="21">
        <f>B7</f>
        <v>592</v>
      </c>
      <c r="G72" s="21">
        <f>SUM(H72:J72)</f>
        <v>1697</v>
      </c>
      <c r="H72" s="21">
        <f>B8</f>
        <v>1255</v>
      </c>
      <c r="I72" s="21">
        <f>B9</f>
        <v>401</v>
      </c>
      <c r="J72" s="21">
        <f>B10</f>
        <v>41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3.2367588098755014</v>
      </c>
      <c r="D73" s="22">
        <f t="shared" si="14"/>
        <v>3.222712680577849</v>
      </c>
      <c r="E73" s="22">
        <f t="shared" si="14"/>
        <v>3.265452179570592</v>
      </c>
      <c r="F73" s="22">
        <f t="shared" si="14"/>
        <v>3.165775401069519</v>
      </c>
      <c r="G73" s="22">
        <f t="shared" si="14"/>
        <v>3.2447418738049714</v>
      </c>
      <c r="H73" s="22">
        <f t="shared" si="14"/>
        <v>3.1612090680100757</v>
      </c>
      <c r="I73" s="22">
        <f t="shared" si="14"/>
        <v>3.4869565217391303</v>
      </c>
      <c r="J73" s="22">
        <f t="shared" si="14"/>
        <v>3.727272727272727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20</v>
      </c>
      <c r="D76" s="21">
        <f>C16</f>
        <v>9</v>
      </c>
      <c r="E76" s="21">
        <f>C17</f>
        <v>3</v>
      </c>
      <c r="F76" s="21">
        <f>C18</f>
        <v>4</v>
      </c>
      <c r="G76" s="21">
        <f>SUM(H76:J76)</f>
        <v>4</v>
      </c>
      <c r="H76" s="21">
        <f>C19</f>
        <v>2</v>
      </c>
      <c r="I76" s="21">
        <f>C20</f>
        <v>2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73</v>
      </c>
      <c r="D77" s="21">
        <f>C5</f>
        <v>36</v>
      </c>
      <c r="E77" s="21">
        <f>C6</f>
        <v>7</v>
      </c>
      <c r="F77" s="21">
        <f>C7</f>
        <v>14</v>
      </c>
      <c r="G77" s="21">
        <f>SUM(H77:J77)</f>
        <v>16</v>
      </c>
      <c r="H77" s="21">
        <f>C8</f>
        <v>8</v>
      </c>
      <c r="I77" s="21">
        <f>C9</f>
        <v>8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3.65</v>
      </c>
      <c r="D78" s="22">
        <f t="shared" si="15"/>
        <v>4</v>
      </c>
      <c r="E78" s="22">
        <f t="shared" si="15"/>
        <v>2.3333333333333335</v>
      </c>
      <c r="F78" s="22">
        <f t="shared" si="15"/>
        <v>3.5</v>
      </c>
      <c r="G78" s="22">
        <f t="shared" si="15"/>
        <v>4</v>
      </c>
      <c r="H78" s="22">
        <f t="shared" si="15"/>
        <v>4</v>
      </c>
      <c r="I78" s="22">
        <f t="shared" si="15"/>
        <v>4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4119</v>
      </c>
      <c r="D81" s="21">
        <f>D16</f>
        <v>2415</v>
      </c>
      <c r="E81" s="21">
        <f>D17</f>
        <v>1184</v>
      </c>
      <c r="F81" s="21">
        <f>D18</f>
        <v>147</v>
      </c>
      <c r="G81" s="21">
        <f>SUM(H81:J81)</f>
        <v>373</v>
      </c>
      <c r="H81" s="21">
        <f>D19</f>
        <v>336</v>
      </c>
      <c r="I81" s="21">
        <f>D20</f>
        <v>31</v>
      </c>
      <c r="J81" s="21">
        <f>D21</f>
        <v>6</v>
      </c>
      <c r="K81" s="21"/>
    </row>
    <row r="82" spans="1:11" ht="12.75">
      <c r="A82" t="s">
        <v>21</v>
      </c>
      <c r="C82" s="21">
        <f>D12</f>
        <v>4197</v>
      </c>
      <c r="D82" s="21">
        <f>D5</f>
        <v>2459</v>
      </c>
      <c r="E82" s="21">
        <f>D6</f>
        <v>1206</v>
      </c>
      <c r="F82" s="21">
        <f>D7</f>
        <v>149</v>
      </c>
      <c r="G82" s="21">
        <f>SUM(H82:J82)</f>
        <v>383</v>
      </c>
      <c r="H82" s="21">
        <f>D8</f>
        <v>344</v>
      </c>
      <c r="I82" s="21">
        <f>D9</f>
        <v>33</v>
      </c>
      <c r="J82" s="21">
        <f>D10</f>
        <v>6</v>
      </c>
      <c r="K82" s="21"/>
    </row>
    <row r="83" spans="1:11" ht="12.75">
      <c r="A83" t="s">
        <v>22</v>
      </c>
      <c r="C83" s="22">
        <f aca="true" t="shared" si="16" ref="C83:J83">C82/C81</f>
        <v>1.0189366351056082</v>
      </c>
      <c r="D83" s="22">
        <f t="shared" si="16"/>
        <v>1.0182194616977225</v>
      </c>
      <c r="E83" s="22">
        <f t="shared" si="16"/>
        <v>1.0185810810810811</v>
      </c>
      <c r="F83" s="22">
        <f t="shared" si="16"/>
        <v>1.0136054421768708</v>
      </c>
      <c r="G83" s="22">
        <f t="shared" si="16"/>
        <v>1.0268096514745308</v>
      </c>
      <c r="H83" s="22">
        <f t="shared" si="16"/>
        <v>1.0238095238095237</v>
      </c>
      <c r="I83" s="22">
        <f t="shared" si="16"/>
        <v>1.064516129032258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43967968</v>
      </c>
      <c r="D94" s="21"/>
      <c r="E94" s="21">
        <f>SUM(E95:E96)</f>
        <v>99348</v>
      </c>
      <c r="F94" s="22">
        <f>C94/E94</f>
        <v>442.5652051374965</v>
      </c>
      <c r="G94" s="21">
        <f>SUM(G95:G96)</f>
        <v>195192</v>
      </c>
      <c r="H94" s="22">
        <f>C94/G94</f>
        <v>225.25496946596172</v>
      </c>
    </row>
    <row r="95" spans="1:8" ht="12.75">
      <c r="A95" t="s">
        <v>23</v>
      </c>
      <c r="C95" s="21">
        <f>G34</f>
        <v>35852803</v>
      </c>
      <c r="D95" s="21"/>
      <c r="E95" s="21">
        <f>G23</f>
        <v>75998</v>
      </c>
      <c r="F95" s="22">
        <f>C95/E95</f>
        <v>471.7598226269112</v>
      </c>
      <c r="G95" s="21">
        <f>G12</f>
        <v>160074</v>
      </c>
      <c r="H95" s="22">
        <f>C95/G95</f>
        <v>223.97642965128628</v>
      </c>
    </row>
    <row r="96" spans="1:8" ht="12.75">
      <c r="A96" t="s">
        <v>34</v>
      </c>
      <c r="C96" s="21">
        <f>SUM(B34:F34)</f>
        <v>8115165</v>
      </c>
      <c r="D96" s="21"/>
      <c r="E96" s="21">
        <f>SUM(B23:F23)</f>
        <v>23350</v>
      </c>
      <c r="F96" s="22">
        <f>C96/E96</f>
        <v>347.544539614561</v>
      </c>
      <c r="G96" s="21">
        <f>SUM(B12:F12)</f>
        <v>35118</v>
      </c>
      <c r="H96" s="22">
        <f>C96/G96</f>
        <v>231.08277806253204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25136092</v>
      </c>
      <c r="D98" s="21"/>
      <c r="E98" s="21">
        <f>SUM(E99:E100)</f>
        <v>56376</v>
      </c>
      <c r="F98" s="22">
        <f>C98/E98</f>
        <v>445.8651199091812</v>
      </c>
      <c r="G98" s="21">
        <f>SUM(G99:G100)</f>
        <v>112397</v>
      </c>
      <c r="H98" s="22">
        <f>C98/G98</f>
        <v>223.63668069432458</v>
      </c>
      <c r="N98" s="19"/>
    </row>
    <row r="99" spans="1:16" ht="12.75">
      <c r="A99" t="s">
        <v>23</v>
      </c>
      <c r="C99" s="21">
        <f>G27</f>
        <v>20355968</v>
      </c>
      <c r="D99" s="21"/>
      <c r="E99" s="21">
        <f>G16</f>
        <v>42071</v>
      </c>
      <c r="F99" s="22">
        <f>C99/E99</f>
        <v>483.8479712866345</v>
      </c>
      <c r="G99" s="21">
        <f>G5</f>
        <v>91674</v>
      </c>
      <c r="H99" s="22">
        <f>C99/G99</f>
        <v>222.04734166721207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4780124</v>
      </c>
      <c r="D100" s="21"/>
      <c r="E100" s="21">
        <f>SUM(B16:F16)</f>
        <v>14305</v>
      </c>
      <c r="F100" s="22">
        <f>C100/E100</f>
        <v>334.15756728416636</v>
      </c>
      <c r="G100" s="21">
        <f>SUM(B5:F5)</f>
        <v>20723</v>
      </c>
      <c r="H100" s="22">
        <f>C100/G100</f>
        <v>230.66756743714714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11351224</v>
      </c>
      <c r="D102" s="21"/>
      <c r="E102" s="21">
        <f>SUM(E103:E104)</f>
        <v>25684</v>
      </c>
      <c r="F102" s="22">
        <f>C102/E102</f>
        <v>441.9570160411151</v>
      </c>
      <c r="G102" s="21">
        <f>SUM(G103:G104)</f>
        <v>49320</v>
      </c>
      <c r="H102" s="22">
        <f>C102/G102</f>
        <v>230.15458231954582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9111661</v>
      </c>
      <c r="D103" s="21"/>
      <c r="E103" s="21">
        <f>G17</f>
        <v>19684</v>
      </c>
      <c r="F103" s="22">
        <f>C103/E103</f>
        <v>462.89681975208293</v>
      </c>
      <c r="G103" s="21">
        <f>G6</f>
        <v>39651</v>
      </c>
      <c r="H103" s="22">
        <f>C103/G103</f>
        <v>229.79649945776904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2239563</v>
      </c>
      <c r="D104" s="21"/>
      <c r="E104" s="21">
        <f>SUM(B17:F17)</f>
        <v>6000</v>
      </c>
      <c r="F104" s="22">
        <f>C104/E104</f>
        <v>373.2605</v>
      </c>
      <c r="G104" s="21">
        <f>SUM(B6:F6)</f>
        <v>9669</v>
      </c>
      <c r="H104" s="22">
        <f>C104/G104</f>
        <v>231.62302202916538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2140727</v>
      </c>
      <c r="D106" s="21"/>
      <c r="E106" s="21">
        <f>SUM(E107:E108)</f>
        <v>5100</v>
      </c>
      <c r="F106" s="22">
        <f>C106/E106</f>
        <v>419.75039215686274</v>
      </c>
      <c r="G106" s="21">
        <f>SUM(G107:G108)</f>
        <v>9776</v>
      </c>
      <c r="H106" s="22">
        <f>C106/G106</f>
        <v>218.97780278232406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1830084</v>
      </c>
      <c r="D107" s="21"/>
      <c r="E107" s="21">
        <f>G18</f>
        <v>4177</v>
      </c>
      <c r="F107" s="22">
        <f>C107/E107</f>
        <v>438.13358870002395</v>
      </c>
      <c r="G107" s="21">
        <f>G7</f>
        <v>8420</v>
      </c>
      <c r="H107" s="22">
        <f>C107/G107</f>
        <v>217.3496437054632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310643</v>
      </c>
      <c r="D108" s="21"/>
      <c r="E108" s="21">
        <f>SUM(B18:F18)</f>
        <v>923</v>
      </c>
      <c r="F108" s="22">
        <f>C108/E108</f>
        <v>336.557963163597</v>
      </c>
      <c r="G108" s="21">
        <f>SUM(B7:F7)</f>
        <v>1356</v>
      </c>
      <c r="H108" s="22">
        <f>C108/G108</f>
        <v>229.0877581120944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5339925</v>
      </c>
      <c r="D110" s="21"/>
      <c r="E110" s="21">
        <f>SUM(E111:E112)</f>
        <v>12188</v>
      </c>
      <c r="F110" s="22">
        <f>C110/E110</f>
        <v>438.129717755169</v>
      </c>
      <c r="G110" s="21">
        <f>SUM(G111:G112)</f>
        <v>23699</v>
      </c>
      <c r="H110" s="22">
        <f>C110/G110</f>
        <v>225.32279843031353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4555090</v>
      </c>
      <c r="D111" s="21"/>
      <c r="E111" s="21">
        <f>G22</f>
        <v>10066</v>
      </c>
      <c r="F111" s="22">
        <f>C111/E111</f>
        <v>452.5223524736738</v>
      </c>
      <c r="G111" s="21">
        <f>G11</f>
        <v>20329</v>
      </c>
      <c r="H111" s="22">
        <f>C111/G111</f>
        <v>224.06857199075213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784835</v>
      </c>
      <c r="D112" s="21"/>
      <c r="E112" s="21">
        <f>SUM(B22:F22)</f>
        <v>2122</v>
      </c>
      <c r="F112" s="22">
        <f>C112/E112</f>
        <v>369.85626767200756</v>
      </c>
      <c r="G112" s="21">
        <f>SUM(B11:F11)</f>
        <v>3370</v>
      </c>
      <c r="H112" s="22">
        <f>C112/G112</f>
        <v>232.8887240356083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4687529</v>
      </c>
      <c r="D114" s="21"/>
      <c r="E114" s="21">
        <f>SUM(E115:E116)</f>
        <v>10850</v>
      </c>
      <c r="F114" s="22">
        <f>C114/E114</f>
        <v>432.03032258064513</v>
      </c>
      <c r="G114" s="21">
        <f>SUM(G115:G116)</f>
        <v>20767</v>
      </c>
      <c r="H114" s="22">
        <f>C114/G114</f>
        <v>225.7200847498435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4049446</v>
      </c>
      <c r="D115" s="21"/>
      <c r="E115" s="21">
        <f>G19</f>
        <v>9037</v>
      </c>
      <c r="F115" s="22">
        <f>C115/E115</f>
        <v>448.0962708863561</v>
      </c>
      <c r="G115" s="21">
        <f>G8</f>
        <v>18038</v>
      </c>
      <c r="H115" s="22">
        <f>C115/G115</f>
        <v>224.49528772591196</v>
      </c>
    </row>
    <row r="116" spans="1:8" ht="12.75">
      <c r="A116" t="s">
        <v>34</v>
      </c>
      <c r="C116" s="21">
        <f>SUM(B30:F30)</f>
        <v>638083</v>
      </c>
      <c r="D116" s="21"/>
      <c r="E116" s="21">
        <f>SUM(B19:F19)</f>
        <v>1813</v>
      </c>
      <c r="F116" s="22">
        <f>C116/E116</f>
        <v>351.94870380584666</v>
      </c>
      <c r="G116" s="21">
        <f>SUM(B8:F8)</f>
        <v>2729</v>
      </c>
      <c r="H116" s="22">
        <f>C116/G116</f>
        <v>233.815683400513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571282</v>
      </c>
      <c r="D118" s="21"/>
      <c r="E118" s="21">
        <f>SUM(E119:E120)</f>
        <v>1158</v>
      </c>
      <c r="F118" s="22">
        <f>C118/E118</f>
        <v>493.3350604490501</v>
      </c>
      <c r="G118" s="21">
        <f>SUM(G119:G120)</f>
        <v>2551</v>
      </c>
      <c r="H118" s="22">
        <f>C118/G118</f>
        <v>223.94433555468444</v>
      </c>
    </row>
    <row r="119" spans="1:8" ht="12.75">
      <c r="A119" t="s">
        <v>23</v>
      </c>
      <c r="C119" s="21">
        <f>G31</f>
        <v>441289</v>
      </c>
      <c r="D119" s="21"/>
      <c r="E119" s="21">
        <f>G20</f>
        <v>890</v>
      </c>
      <c r="F119" s="22">
        <f>C119/E119</f>
        <v>495.83033707865167</v>
      </c>
      <c r="G119" s="21">
        <f>G9</f>
        <v>1982</v>
      </c>
      <c r="H119" s="22">
        <f>C119/G119</f>
        <v>222.64833501513624</v>
      </c>
    </row>
    <row r="120" spans="1:8" ht="12.75">
      <c r="A120" t="s">
        <v>34</v>
      </c>
      <c r="C120" s="21">
        <f>SUM(B31:F31)</f>
        <v>129993</v>
      </c>
      <c r="D120" s="21"/>
      <c r="E120" s="21">
        <f>SUM(B20:F20)</f>
        <v>268</v>
      </c>
      <c r="F120" s="22">
        <f>C120/E120</f>
        <v>485.0485074626866</v>
      </c>
      <c r="G120" s="21">
        <f>SUM(B9:F9)</f>
        <v>569</v>
      </c>
      <c r="H120" s="22">
        <f>C120/G120</f>
        <v>228.45869947275924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81114</v>
      </c>
      <c r="D122" s="21"/>
      <c r="E122" s="21">
        <f>SUM(E123:E124)</f>
        <v>180</v>
      </c>
      <c r="F122" s="22">
        <f>C122/E122</f>
        <v>450.6333333333333</v>
      </c>
      <c r="G122" s="21">
        <f>SUM(G123:G124)</f>
        <v>381</v>
      </c>
      <c r="H122" s="22">
        <f>C122/G122</f>
        <v>212.89763779527559</v>
      </c>
    </row>
    <row r="123" spans="1:8" ht="12.75">
      <c r="A123" t="s">
        <v>23</v>
      </c>
      <c r="C123" s="21">
        <f>G32</f>
        <v>64355</v>
      </c>
      <c r="D123" s="21"/>
      <c r="E123" s="21">
        <f>G21</f>
        <v>139</v>
      </c>
      <c r="F123" s="22">
        <f>C123/E123</f>
        <v>462.9856115107914</v>
      </c>
      <c r="G123" s="21">
        <f>G10</f>
        <v>309</v>
      </c>
      <c r="H123" s="22">
        <f>C123/G123</f>
        <v>208.26860841423948</v>
      </c>
    </row>
    <row r="124" spans="1:8" ht="12.75">
      <c r="A124" t="s">
        <v>34</v>
      </c>
      <c r="C124" s="21">
        <f>SUM(B32:F32)</f>
        <v>16759</v>
      </c>
      <c r="D124" s="21"/>
      <c r="E124" s="21">
        <f>SUM(B21:F21)</f>
        <v>41</v>
      </c>
      <c r="F124" s="22">
        <f>C124/E124</f>
        <v>408.7560975609756</v>
      </c>
      <c r="G124" s="21">
        <f>SUM(B10:F10)</f>
        <v>72</v>
      </c>
      <c r="H124" s="22">
        <f>C124/G124</f>
        <v>232.76388888888889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8753248</v>
      </c>
      <c r="D130" s="21"/>
      <c r="E130" s="21">
        <f aca="true" t="shared" si="17" ref="E130:K130">SUM(E131:E134)</f>
        <v>4780124</v>
      </c>
      <c r="F130" s="21">
        <f t="shared" si="17"/>
        <v>2239563</v>
      </c>
      <c r="G130" s="21">
        <f t="shared" si="17"/>
        <v>310643</v>
      </c>
      <c r="H130" s="21">
        <f t="shared" si="17"/>
        <v>784835</v>
      </c>
      <c r="I130" s="21">
        <f t="shared" si="17"/>
        <v>638083</v>
      </c>
      <c r="J130" s="21">
        <f t="shared" si="17"/>
        <v>129993</v>
      </c>
      <c r="K130" s="21">
        <f t="shared" si="17"/>
        <v>16759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3594804</v>
      </c>
      <c r="D131" s="21"/>
      <c r="E131" s="21">
        <f>SUM(E27:F27)</f>
        <v>2216326</v>
      </c>
      <c r="F131" s="21">
        <f>SUM(E28:F28)</f>
        <v>727828</v>
      </c>
      <c r="G131" s="21">
        <f>SUM(E29:F29)</f>
        <v>127093</v>
      </c>
      <c r="H131" s="21">
        <f>SUM(I131:K131)</f>
        <v>277435</v>
      </c>
      <c r="I131" s="21">
        <f>SUM(E30:F30)</f>
        <v>246122</v>
      </c>
      <c r="J131" s="21">
        <f>SUM(E31:F31)</f>
        <v>26203</v>
      </c>
      <c r="K131" s="21">
        <f>SUM(E32:F32)</f>
        <v>5110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3785662</v>
      </c>
      <c r="D132" s="21"/>
      <c r="E132" s="21">
        <f>B27</f>
        <v>1820407</v>
      </c>
      <c r="F132" s="21">
        <f>B28</f>
        <v>1149735</v>
      </c>
      <c r="G132" s="21">
        <f>B29</f>
        <v>136133</v>
      </c>
      <c r="H132" s="21">
        <f>SUM(I132:K132)</f>
        <v>391032</v>
      </c>
      <c r="I132" s="21">
        <f>B30</f>
        <v>288355</v>
      </c>
      <c r="J132" s="21">
        <f>B31</f>
        <v>92888</v>
      </c>
      <c r="K132" s="21">
        <f>B32</f>
        <v>9789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19512</v>
      </c>
      <c r="D133" s="21"/>
      <c r="E133" s="21">
        <f>C27</f>
        <v>8820</v>
      </c>
      <c r="F133" s="21">
        <f>C28</f>
        <v>1666</v>
      </c>
      <c r="G133" s="21">
        <f>C29</f>
        <v>3270</v>
      </c>
      <c r="H133" s="21">
        <f>SUM(I133:K133)</f>
        <v>3582</v>
      </c>
      <c r="I133" s="21">
        <f>C30</f>
        <v>2174</v>
      </c>
      <c r="J133" s="21">
        <f>C31</f>
        <v>1408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1353270</v>
      </c>
      <c r="D134" s="21"/>
      <c r="E134" s="21">
        <f>D27</f>
        <v>734571</v>
      </c>
      <c r="F134" s="21">
        <f>D28</f>
        <v>360334</v>
      </c>
      <c r="G134" s="21">
        <f>D29</f>
        <v>44147</v>
      </c>
      <c r="H134" s="21">
        <f>SUM(I134:K134)</f>
        <v>112786</v>
      </c>
      <c r="I134" s="21">
        <f>D30</f>
        <v>101432</v>
      </c>
      <c r="J134" s="21">
        <f>D31</f>
        <v>9494</v>
      </c>
      <c r="K134" s="21">
        <f>D32</f>
        <v>1860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3594804</v>
      </c>
      <c r="E140" s="22">
        <f>B140/C66</f>
        <v>248.3971807628524</v>
      </c>
      <c r="G140" s="22">
        <f>B140/C67</f>
        <v>231.78825198271971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3785662</v>
      </c>
      <c r="E141" s="22">
        <f>B141/C71</f>
        <v>798.8313990293311</v>
      </c>
      <c r="G141" s="22">
        <f>B141/C72</f>
        <v>246.799791381446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19512</v>
      </c>
      <c r="E142" s="22">
        <f>B142/C76</f>
        <v>975.6</v>
      </c>
      <c r="G142" s="22">
        <f>B142/C77</f>
        <v>267.28767123287673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1353270</v>
      </c>
      <c r="E143" s="22">
        <f>B143/C81</f>
        <v>328.5433357611071</v>
      </c>
      <c r="G143" s="22">
        <f>B143/C82</f>
        <v>322.4374553252323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showGridLines="0" zoomScalePageLayoutView="0" workbookViewId="0" topLeftCell="E1">
      <selection activeCell="G166" sqref="G166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4.710937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8157</v>
      </c>
      <c r="C5" s="25">
        <v>46</v>
      </c>
      <c r="D5" s="25">
        <v>2512</v>
      </c>
      <c r="E5" s="25">
        <v>9893</v>
      </c>
      <c r="F5" s="25">
        <v>322</v>
      </c>
      <c r="G5" s="25">
        <v>92085</v>
      </c>
      <c r="H5" s="20">
        <f aca="true" t="shared" si="0" ref="H5:H11">SUM(B5:G5)</f>
        <v>113015</v>
      </c>
    </row>
    <row r="6" spans="1:14" ht="12.75">
      <c r="A6" s="4" t="s">
        <v>8</v>
      </c>
      <c r="B6" s="25">
        <v>4960</v>
      </c>
      <c r="C6" s="25">
        <v>14</v>
      </c>
      <c r="D6" s="25">
        <v>1201</v>
      </c>
      <c r="E6" s="25">
        <v>3373</v>
      </c>
      <c r="F6" s="25">
        <v>66</v>
      </c>
      <c r="G6" s="25">
        <v>40140</v>
      </c>
      <c r="H6" s="20">
        <f t="shared" si="0"/>
        <v>49754</v>
      </c>
      <c r="N6" s="19" t="s">
        <v>95</v>
      </c>
    </row>
    <row r="7" spans="1:14" ht="12.75">
      <c r="A7" s="4" t="s">
        <v>9</v>
      </c>
      <c r="B7" s="25">
        <v>556</v>
      </c>
      <c r="C7" s="25">
        <v>17</v>
      </c>
      <c r="D7" s="25">
        <v>161</v>
      </c>
      <c r="E7" s="25">
        <v>597</v>
      </c>
      <c r="F7" s="25">
        <v>11</v>
      </c>
      <c r="G7" s="25">
        <v>8424</v>
      </c>
      <c r="H7" s="20">
        <f t="shared" si="0"/>
        <v>9766</v>
      </c>
      <c r="N7" s="19"/>
    </row>
    <row r="8" spans="1:16" ht="12.75">
      <c r="A8" s="4" t="s">
        <v>10</v>
      </c>
      <c r="B8" s="25">
        <v>1221</v>
      </c>
      <c r="C8" s="25">
        <v>7</v>
      </c>
      <c r="D8" s="25">
        <v>353</v>
      </c>
      <c r="E8" s="25">
        <v>1087</v>
      </c>
      <c r="F8" s="25">
        <v>27</v>
      </c>
      <c r="G8" s="25">
        <v>18223</v>
      </c>
      <c r="H8" s="20">
        <f t="shared" si="0"/>
        <v>20918</v>
      </c>
      <c r="N8" s="18" t="s">
        <v>4</v>
      </c>
      <c r="P8" s="19" t="s">
        <v>80</v>
      </c>
    </row>
    <row r="9" spans="1:16" ht="12.75">
      <c r="A9" s="4" t="s">
        <v>11</v>
      </c>
      <c r="B9" s="25">
        <v>403</v>
      </c>
      <c r="C9" s="25">
        <v>0</v>
      </c>
      <c r="D9" s="25">
        <v>31</v>
      </c>
      <c r="E9" s="25">
        <v>126</v>
      </c>
      <c r="F9" s="25">
        <v>3</v>
      </c>
      <c r="G9" s="25">
        <v>2001</v>
      </c>
      <c r="H9" s="20">
        <f t="shared" si="0"/>
        <v>2564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33</v>
      </c>
      <c r="C10" s="25">
        <v>0</v>
      </c>
      <c r="D10" s="25">
        <v>8</v>
      </c>
      <c r="E10" s="25">
        <v>23</v>
      </c>
      <c r="F10" s="25">
        <v>1</v>
      </c>
      <c r="G10" s="25">
        <v>338</v>
      </c>
      <c r="H10" s="20">
        <f t="shared" si="0"/>
        <v>403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1657</v>
      </c>
      <c r="C11" s="20">
        <f t="shared" si="1"/>
        <v>7</v>
      </c>
      <c r="D11" s="20">
        <f t="shared" si="1"/>
        <v>392</v>
      </c>
      <c r="E11" s="20">
        <f t="shared" si="1"/>
        <v>1236</v>
      </c>
      <c r="F11" s="20">
        <f t="shared" si="1"/>
        <v>31</v>
      </c>
      <c r="G11" s="20">
        <f t="shared" si="1"/>
        <v>20562</v>
      </c>
      <c r="H11" s="20">
        <f t="shared" si="0"/>
        <v>23885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15330</v>
      </c>
      <c r="C12" s="20">
        <f t="shared" si="2"/>
        <v>84</v>
      </c>
      <c r="D12" s="20">
        <f t="shared" si="2"/>
        <v>4266</v>
      </c>
      <c r="E12" s="20">
        <f t="shared" si="2"/>
        <v>15099</v>
      </c>
      <c r="F12" s="20">
        <f t="shared" si="2"/>
        <v>430</v>
      </c>
      <c r="G12" s="20">
        <f t="shared" si="2"/>
        <v>161211</v>
      </c>
      <c r="H12" s="20">
        <f t="shared" si="2"/>
        <v>196420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2527</v>
      </c>
      <c r="C16" s="25">
        <v>15</v>
      </c>
      <c r="D16" s="25">
        <v>2467</v>
      </c>
      <c r="E16" s="25">
        <v>9122</v>
      </c>
      <c r="F16" s="25">
        <v>280</v>
      </c>
      <c r="G16" s="25">
        <v>42319</v>
      </c>
      <c r="H16" s="20">
        <f aca="true" t="shared" si="3" ref="H16:H22">SUM(B16:G16)</f>
        <v>56730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1527</v>
      </c>
      <c r="C17" s="25">
        <v>3</v>
      </c>
      <c r="D17" s="25">
        <v>1177</v>
      </c>
      <c r="E17" s="25">
        <v>3230</v>
      </c>
      <c r="F17" s="25">
        <v>56</v>
      </c>
      <c r="G17" s="25">
        <v>19900</v>
      </c>
      <c r="H17" s="20">
        <f t="shared" si="3"/>
        <v>25893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180</v>
      </c>
      <c r="C18" s="25">
        <v>5</v>
      </c>
      <c r="D18" s="25">
        <v>159</v>
      </c>
      <c r="E18" s="25">
        <v>574</v>
      </c>
      <c r="F18" s="25">
        <v>10</v>
      </c>
      <c r="G18" s="25">
        <v>4154</v>
      </c>
      <c r="H18" s="20">
        <f t="shared" si="3"/>
        <v>5082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395</v>
      </c>
      <c r="C19" s="25">
        <v>2</v>
      </c>
      <c r="D19" s="25">
        <v>347</v>
      </c>
      <c r="E19" s="25">
        <v>1049</v>
      </c>
      <c r="F19" s="25">
        <v>27</v>
      </c>
      <c r="G19" s="25">
        <v>9127</v>
      </c>
      <c r="H19" s="20">
        <f t="shared" si="3"/>
        <v>10947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115</v>
      </c>
      <c r="C20" s="25">
        <v>0</v>
      </c>
      <c r="D20" s="25">
        <v>29</v>
      </c>
      <c r="E20" s="25">
        <v>115</v>
      </c>
      <c r="F20" s="25">
        <v>2</v>
      </c>
      <c r="G20" s="25">
        <v>895</v>
      </c>
      <c r="H20" s="20">
        <f t="shared" si="3"/>
        <v>1156</v>
      </c>
      <c r="J20" s="20"/>
      <c r="N20" s="18" t="s">
        <v>21</v>
      </c>
      <c r="P20" s="19" t="s">
        <v>91</v>
      </c>
    </row>
    <row r="21" spans="1:16" ht="12.75">
      <c r="A21" s="4" t="s">
        <v>12</v>
      </c>
      <c r="B21" s="25">
        <v>10</v>
      </c>
      <c r="C21" s="25">
        <v>0</v>
      </c>
      <c r="D21" s="25">
        <v>8</v>
      </c>
      <c r="E21" s="25">
        <v>22</v>
      </c>
      <c r="F21" s="25">
        <v>1</v>
      </c>
      <c r="G21" s="25">
        <v>148</v>
      </c>
      <c r="H21" s="20">
        <f t="shared" si="3"/>
        <v>189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520</v>
      </c>
      <c r="C22" s="20">
        <f t="shared" si="4"/>
        <v>2</v>
      </c>
      <c r="D22" s="20">
        <f t="shared" si="4"/>
        <v>384</v>
      </c>
      <c r="E22" s="20">
        <f t="shared" si="4"/>
        <v>1186</v>
      </c>
      <c r="F22" s="20">
        <f t="shared" si="4"/>
        <v>30</v>
      </c>
      <c r="G22" s="20">
        <f t="shared" si="4"/>
        <v>10170</v>
      </c>
      <c r="H22" s="20">
        <f t="shared" si="3"/>
        <v>12292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4754</v>
      </c>
      <c r="C23" s="20">
        <f t="shared" si="5"/>
        <v>25</v>
      </c>
      <c r="D23" s="20">
        <f t="shared" si="5"/>
        <v>4187</v>
      </c>
      <c r="E23" s="20">
        <f t="shared" si="5"/>
        <v>14112</v>
      </c>
      <c r="F23" s="20">
        <f t="shared" si="5"/>
        <v>376</v>
      </c>
      <c r="G23" s="20">
        <f t="shared" si="5"/>
        <v>76543</v>
      </c>
      <c r="H23" s="20">
        <f t="shared" si="5"/>
        <v>99997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1849742</v>
      </c>
      <c r="C27" s="25">
        <v>10335</v>
      </c>
      <c r="D27" s="25">
        <v>754937</v>
      </c>
      <c r="E27" s="25">
        <v>2122393</v>
      </c>
      <c r="F27" s="25">
        <v>95796</v>
      </c>
      <c r="G27" s="25">
        <v>20420096</v>
      </c>
      <c r="H27" s="20">
        <f aca="true" t="shared" si="6" ref="H27:H32">SUM(B27:G27)</f>
        <v>25253299</v>
      </c>
    </row>
    <row r="28" spans="1:8" ht="12.75">
      <c r="A28" s="4" t="s">
        <v>8</v>
      </c>
      <c r="B28" s="25">
        <v>1134001</v>
      </c>
      <c r="C28" s="25">
        <v>3276</v>
      </c>
      <c r="D28" s="25">
        <v>359807</v>
      </c>
      <c r="E28" s="25">
        <v>710633</v>
      </c>
      <c r="F28" s="25">
        <v>18956</v>
      </c>
      <c r="G28" s="25">
        <v>9198428</v>
      </c>
      <c r="H28" s="20">
        <f t="shared" si="6"/>
        <v>11425101</v>
      </c>
    </row>
    <row r="29" spans="1:8" ht="12.75">
      <c r="A29" s="4" t="s">
        <v>9</v>
      </c>
      <c r="B29" s="25">
        <v>127006</v>
      </c>
      <c r="C29" s="25">
        <v>4137</v>
      </c>
      <c r="D29" s="25">
        <v>47793</v>
      </c>
      <c r="E29" s="25">
        <v>125232</v>
      </c>
      <c r="F29" s="25">
        <v>3242</v>
      </c>
      <c r="G29" s="25">
        <v>1831785</v>
      </c>
      <c r="H29" s="20">
        <f t="shared" si="6"/>
        <v>2139195</v>
      </c>
    </row>
    <row r="30" spans="1:8" ht="12.75">
      <c r="A30" s="4" t="s">
        <v>10</v>
      </c>
      <c r="B30" s="25">
        <v>282710</v>
      </c>
      <c r="C30" s="25">
        <v>1721</v>
      </c>
      <c r="D30" s="25">
        <v>104132</v>
      </c>
      <c r="E30" s="25">
        <v>235666</v>
      </c>
      <c r="F30" s="25">
        <v>8321</v>
      </c>
      <c r="G30" s="25">
        <v>4087652</v>
      </c>
      <c r="H30" s="20">
        <f t="shared" si="6"/>
        <v>4720202</v>
      </c>
    </row>
    <row r="31" spans="1:8" ht="12.75">
      <c r="A31" s="4" t="s">
        <v>11</v>
      </c>
      <c r="B31" s="25">
        <v>93528</v>
      </c>
      <c r="C31" s="25">
        <v>0</v>
      </c>
      <c r="D31" s="25">
        <v>8861</v>
      </c>
      <c r="E31" s="25">
        <v>25838</v>
      </c>
      <c r="F31" s="25">
        <v>857</v>
      </c>
      <c r="G31" s="25">
        <v>446544</v>
      </c>
      <c r="H31" s="20">
        <f t="shared" si="6"/>
        <v>575628</v>
      </c>
    </row>
    <row r="32" spans="1:8" ht="12.75">
      <c r="A32" s="4" t="s">
        <v>12</v>
      </c>
      <c r="B32" s="25">
        <v>8255</v>
      </c>
      <c r="C32" s="25">
        <v>0</v>
      </c>
      <c r="D32" s="25">
        <v>2480</v>
      </c>
      <c r="E32" s="25">
        <v>4574</v>
      </c>
      <c r="F32" s="25">
        <v>290</v>
      </c>
      <c r="G32" s="25">
        <v>68773</v>
      </c>
      <c r="H32" s="20">
        <f t="shared" si="6"/>
        <v>84372</v>
      </c>
    </row>
    <row r="33" spans="1:8" ht="12.75">
      <c r="A33" s="4" t="s">
        <v>13</v>
      </c>
      <c r="B33" s="20">
        <f aca="true" t="shared" si="7" ref="B33:H33">SUM(B30:B32)</f>
        <v>384493</v>
      </c>
      <c r="C33" s="20">
        <f t="shared" si="7"/>
        <v>1721</v>
      </c>
      <c r="D33" s="20">
        <f t="shared" si="7"/>
        <v>115473</v>
      </c>
      <c r="E33" s="20">
        <f t="shared" si="7"/>
        <v>266078</v>
      </c>
      <c r="F33" s="20">
        <f t="shared" si="7"/>
        <v>9468</v>
      </c>
      <c r="G33" s="20">
        <f t="shared" si="7"/>
        <v>4602969</v>
      </c>
      <c r="H33" s="20">
        <f t="shared" si="7"/>
        <v>5380202</v>
      </c>
    </row>
    <row r="34" spans="1:8" ht="12.75">
      <c r="A34" s="4" t="s">
        <v>14</v>
      </c>
      <c r="B34" s="20">
        <f aca="true" t="shared" si="8" ref="B34:H34">SUM(B27+B28+B29+B33)</f>
        <v>3495242</v>
      </c>
      <c r="C34" s="20">
        <f t="shared" si="8"/>
        <v>19469</v>
      </c>
      <c r="D34" s="20">
        <f t="shared" si="8"/>
        <v>1278010</v>
      </c>
      <c r="E34" s="20">
        <f t="shared" si="8"/>
        <v>3224336</v>
      </c>
      <c r="F34" s="20">
        <f t="shared" si="8"/>
        <v>127462</v>
      </c>
      <c r="G34" s="20">
        <f t="shared" si="8"/>
        <v>36053278</v>
      </c>
      <c r="H34" s="20">
        <f t="shared" si="8"/>
        <v>44197797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99997</v>
      </c>
      <c r="D42" s="21">
        <f>H16</f>
        <v>56730</v>
      </c>
      <c r="E42" s="21">
        <f>H17</f>
        <v>25893</v>
      </c>
      <c r="F42" s="21">
        <f>H18</f>
        <v>5082</v>
      </c>
      <c r="G42" s="21">
        <f>H22</f>
        <v>12292</v>
      </c>
      <c r="H42" s="21">
        <f>H19</f>
        <v>10947</v>
      </c>
      <c r="I42" s="21">
        <f>H20</f>
        <v>1156</v>
      </c>
      <c r="J42" s="21">
        <f>H21</f>
        <v>189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196420</v>
      </c>
      <c r="D43" s="21">
        <f>H5</f>
        <v>113015</v>
      </c>
      <c r="E43" s="21">
        <f>H6</f>
        <v>49754</v>
      </c>
      <c r="F43" s="21">
        <f>H7</f>
        <v>9766</v>
      </c>
      <c r="G43" s="21">
        <f>H11</f>
        <v>23885</v>
      </c>
      <c r="H43" s="21">
        <f>H8</f>
        <v>20918</v>
      </c>
      <c r="I43" s="21">
        <f>H9</f>
        <v>2564</v>
      </c>
      <c r="J43" s="21">
        <f>H10</f>
        <v>403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1.964258927767833</v>
      </c>
      <c r="D44" s="22">
        <f t="shared" si="9"/>
        <v>1.9921558258417063</v>
      </c>
      <c r="E44" s="22">
        <f t="shared" si="9"/>
        <v>1.9215231915961843</v>
      </c>
      <c r="F44" s="22">
        <f t="shared" si="9"/>
        <v>1.9216843762298308</v>
      </c>
      <c r="G44" s="22">
        <f t="shared" si="9"/>
        <v>1.943133745525545</v>
      </c>
      <c r="H44" s="22">
        <f t="shared" si="9"/>
        <v>1.910843153375354</v>
      </c>
      <c r="I44" s="22">
        <f t="shared" si="9"/>
        <v>2.217993079584775</v>
      </c>
      <c r="J44" s="22">
        <f t="shared" si="9"/>
        <v>2.132275132275132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76543</v>
      </c>
      <c r="D47" s="21">
        <f>G16</f>
        <v>42319</v>
      </c>
      <c r="E47" s="21">
        <f>G17</f>
        <v>19900</v>
      </c>
      <c r="F47" s="21">
        <f>G18</f>
        <v>4154</v>
      </c>
      <c r="G47" s="21">
        <f>G22</f>
        <v>10170</v>
      </c>
      <c r="H47" s="21">
        <f>G19</f>
        <v>9127</v>
      </c>
      <c r="I47" s="21">
        <f>G20</f>
        <v>895</v>
      </c>
      <c r="J47" s="21">
        <f>G21</f>
        <v>148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161211</v>
      </c>
      <c r="D48" s="21">
        <f>G5</f>
        <v>92085</v>
      </c>
      <c r="E48" s="21">
        <f>G6</f>
        <v>40140</v>
      </c>
      <c r="F48" s="21">
        <f>G7</f>
        <v>8424</v>
      </c>
      <c r="G48" s="21">
        <f>G11</f>
        <v>20562</v>
      </c>
      <c r="H48" s="21">
        <f>G8</f>
        <v>18223</v>
      </c>
      <c r="I48" s="21">
        <f>G9</f>
        <v>2001</v>
      </c>
      <c r="J48" s="21">
        <f>G10</f>
        <v>338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2.1061494846034257</v>
      </c>
      <c r="D49" s="22">
        <f t="shared" si="10"/>
        <v>2.1759729672251233</v>
      </c>
      <c r="E49" s="22">
        <f t="shared" si="10"/>
        <v>2.017085427135678</v>
      </c>
      <c r="F49" s="22">
        <f t="shared" si="10"/>
        <v>2.0279248916706787</v>
      </c>
      <c r="G49" s="22">
        <f t="shared" si="10"/>
        <v>2.021828908554572</v>
      </c>
      <c r="H49" s="22">
        <f t="shared" si="10"/>
        <v>1.9966034841678537</v>
      </c>
      <c r="I49" s="22">
        <f t="shared" si="10"/>
        <v>2.235754189944134</v>
      </c>
      <c r="J49" s="22">
        <f t="shared" si="10"/>
        <v>2.2837837837837838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23454</v>
      </c>
      <c r="D52" s="21">
        <f>SUM(B16:F16)</f>
        <v>14411</v>
      </c>
      <c r="E52" s="21">
        <f>SUM(B17:F17)</f>
        <v>5993</v>
      </c>
      <c r="F52" s="21">
        <f>SUM(B18:F18)</f>
        <v>928</v>
      </c>
      <c r="G52" s="21">
        <f>SUM(H52:J52)</f>
        <v>2122</v>
      </c>
      <c r="H52" s="21">
        <f>SUM(B19:F19)</f>
        <v>1820</v>
      </c>
      <c r="I52" s="21">
        <f>SUM(B20:F20)</f>
        <v>261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35209</v>
      </c>
      <c r="D53" s="21">
        <f>SUM(B5:F5)</f>
        <v>20930</v>
      </c>
      <c r="E53" s="21">
        <f>SUM(B6:F6)</f>
        <v>9614</v>
      </c>
      <c r="F53" s="21">
        <f>SUM(B7:F7)</f>
        <v>1342</v>
      </c>
      <c r="G53" s="21">
        <f>SUM(H53:J53)</f>
        <v>3323</v>
      </c>
      <c r="H53" s="21">
        <f>SUM(B8:F8)</f>
        <v>2695</v>
      </c>
      <c r="I53" s="21">
        <f>SUM(B9:F9)</f>
        <v>563</v>
      </c>
      <c r="J53" s="21">
        <f>SUM(B10:F10)</f>
        <v>65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1.5011938262130127</v>
      </c>
      <c r="D54" s="22">
        <f t="shared" si="11"/>
        <v>1.4523627784331414</v>
      </c>
      <c r="E54" s="22">
        <f t="shared" si="11"/>
        <v>1.6042049057233438</v>
      </c>
      <c r="F54" s="22">
        <f t="shared" si="11"/>
        <v>1.4461206896551724</v>
      </c>
      <c r="G54" s="22">
        <f t="shared" si="11"/>
        <v>1.565975494816211</v>
      </c>
      <c r="H54" s="22">
        <f t="shared" si="11"/>
        <v>1.4807692307692308</v>
      </c>
      <c r="I54" s="22">
        <f t="shared" si="11"/>
        <v>2.157088122605364</v>
      </c>
      <c r="J54" s="22">
        <f t="shared" si="11"/>
        <v>1.5853658536585367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23454</v>
      </c>
      <c r="D61" s="21">
        <f>SUM(B16:F16)</f>
        <v>14411</v>
      </c>
      <c r="E61" s="21">
        <f>SUM(B17:F17)</f>
        <v>5993</v>
      </c>
      <c r="F61" s="21">
        <f>SUM(B18:F18)</f>
        <v>928</v>
      </c>
      <c r="G61" s="21">
        <f>SUM(H61:J61)</f>
        <v>2122</v>
      </c>
      <c r="H61" s="21">
        <f>SUM(B19:F19)</f>
        <v>1820</v>
      </c>
      <c r="I61" s="21">
        <f>SUM(B20:F20)</f>
        <v>261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35209</v>
      </c>
      <c r="D62" s="21">
        <f>SUM(B5:F5)</f>
        <v>20930</v>
      </c>
      <c r="E62" s="21">
        <f>SUM(B6:F6)</f>
        <v>9614</v>
      </c>
      <c r="F62" s="21">
        <f>SUM(B7:F7)</f>
        <v>1342</v>
      </c>
      <c r="G62" s="21">
        <f>SUM(H62:J62)</f>
        <v>3323</v>
      </c>
      <c r="H62" s="21">
        <f>SUM(B8:F8)</f>
        <v>2695</v>
      </c>
      <c r="I62" s="21">
        <f>SUM(B9:F9)</f>
        <v>563</v>
      </c>
      <c r="J62" s="21">
        <f>SUM(B10:F10)</f>
        <v>65</v>
      </c>
      <c r="K62" s="21"/>
      <c r="N62" s="19"/>
    </row>
    <row r="63" spans="1:16" ht="12.75">
      <c r="A63" t="s">
        <v>22</v>
      </c>
      <c r="C63" s="22">
        <f aca="true" t="shared" si="12" ref="C63:J63">C62/C61</f>
        <v>1.5011938262130127</v>
      </c>
      <c r="D63" s="22">
        <f t="shared" si="12"/>
        <v>1.4523627784331414</v>
      </c>
      <c r="E63" s="22">
        <f t="shared" si="12"/>
        <v>1.6042049057233438</v>
      </c>
      <c r="F63" s="22">
        <f t="shared" si="12"/>
        <v>1.4461206896551724</v>
      </c>
      <c r="G63" s="22">
        <f t="shared" si="12"/>
        <v>1.565975494816211</v>
      </c>
      <c r="H63" s="22">
        <f t="shared" si="12"/>
        <v>1.4807692307692308</v>
      </c>
      <c r="I63" s="22">
        <f t="shared" si="12"/>
        <v>2.157088122605364</v>
      </c>
      <c r="J63" s="22">
        <f t="shared" si="12"/>
        <v>1.5853658536585367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14488</v>
      </c>
      <c r="D66" s="21">
        <f>SUM(E16:F16)</f>
        <v>9402</v>
      </c>
      <c r="E66" s="21">
        <f>SUM(E17:F17)</f>
        <v>3286</v>
      </c>
      <c r="F66" s="21">
        <f>SUM(E18:F18)</f>
        <v>584</v>
      </c>
      <c r="G66" s="21">
        <f>SUM(H66:J66)</f>
        <v>1216</v>
      </c>
      <c r="H66" s="21">
        <f>SUM(E19:F19)</f>
        <v>1076</v>
      </c>
      <c r="I66" s="21">
        <f>SUM(E20:F20)</f>
        <v>117</v>
      </c>
      <c r="J66" s="21">
        <f>SUM(E21:F21)</f>
        <v>23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15529</v>
      </c>
      <c r="D67" s="21">
        <f>SUM(E5:F5)</f>
        <v>10215</v>
      </c>
      <c r="E67" s="21">
        <f>SUM(E6:F6)</f>
        <v>3439</v>
      </c>
      <c r="F67" s="21">
        <f>SUM(E7:F7)</f>
        <v>608</v>
      </c>
      <c r="G67" s="21">
        <f>SUM(H67:J67)</f>
        <v>1267</v>
      </c>
      <c r="H67" s="21">
        <f>SUM(E8:F8)</f>
        <v>1114</v>
      </c>
      <c r="I67" s="21">
        <f>SUM(E9:F9)</f>
        <v>129</v>
      </c>
      <c r="J67" s="21">
        <f>SUM(E10:F10)</f>
        <v>24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1.0718525676421866</v>
      </c>
      <c r="D68" s="22">
        <f t="shared" si="13"/>
        <v>1.0864709636247607</v>
      </c>
      <c r="E68" s="22">
        <f t="shared" si="13"/>
        <v>1.0465611685940353</v>
      </c>
      <c r="F68" s="22">
        <f t="shared" si="13"/>
        <v>1.0410958904109588</v>
      </c>
      <c r="G68" s="22">
        <f t="shared" si="13"/>
        <v>1.0419407894736843</v>
      </c>
      <c r="H68" s="22">
        <f t="shared" si="13"/>
        <v>1.0353159851301115</v>
      </c>
      <c r="I68" s="22">
        <f t="shared" si="13"/>
        <v>1.1025641025641026</v>
      </c>
      <c r="J68" s="22">
        <f t="shared" si="13"/>
        <v>1.0434782608695652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4754</v>
      </c>
      <c r="D71" s="21">
        <f>B16</f>
        <v>2527</v>
      </c>
      <c r="E71" s="21">
        <f>B17</f>
        <v>1527</v>
      </c>
      <c r="F71" s="21">
        <f>B18</f>
        <v>180</v>
      </c>
      <c r="G71" s="21">
        <f>SUM(H71:J71)</f>
        <v>520</v>
      </c>
      <c r="H71" s="21">
        <f>B19</f>
        <v>395</v>
      </c>
      <c r="I71" s="21">
        <f>B20</f>
        <v>115</v>
      </c>
      <c r="J71" s="21">
        <f>B21</f>
        <v>10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15330</v>
      </c>
      <c r="D72" s="21">
        <f>B5</f>
        <v>8157</v>
      </c>
      <c r="E72" s="21">
        <f>B6</f>
        <v>4960</v>
      </c>
      <c r="F72" s="21">
        <f>B7</f>
        <v>556</v>
      </c>
      <c r="G72" s="21">
        <f>SUM(H72:J72)</f>
        <v>1657</v>
      </c>
      <c r="H72" s="21">
        <f>B8</f>
        <v>1221</v>
      </c>
      <c r="I72" s="21">
        <f>B9</f>
        <v>403</v>
      </c>
      <c r="J72" s="21">
        <f>B10</f>
        <v>33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3.224652923853597</v>
      </c>
      <c r="D73" s="22">
        <f t="shared" si="14"/>
        <v>3.22793826671943</v>
      </c>
      <c r="E73" s="22">
        <f t="shared" si="14"/>
        <v>3.2481990831696135</v>
      </c>
      <c r="F73" s="22">
        <f t="shared" si="14"/>
        <v>3.088888888888889</v>
      </c>
      <c r="G73" s="22">
        <f t="shared" si="14"/>
        <v>3.1865384615384613</v>
      </c>
      <c r="H73" s="22">
        <f t="shared" si="14"/>
        <v>3.091139240506329</v>
      </c>
      <c r="I73" s="22">
        <f t="shared" si="14"/>
        <v>3.5043478260869567</v>
      </c>
      <c r="J73" s="22">
        <f t="shared" si="14"/>
        <v>3.3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25</v>
      </c>
      <c r="D76" s="21">
        <f>C16</f>
        <v>15</v>
      </c>
      <c r="E76" s="21">
        <f>C17</f>
        <v>3</v>
      </c>
      <c r="F76" s="21">
        <f>C18</f>
        <v>5</v>
      </c>
      <c r="G76" s="21">
        <f>SUM(H76:J76)</f>
        <v>2</v>
      </c>
      <c r="H76" s="21">
        <f>C19</f>
        <v>2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84</v>
      </c>
      <c r="D77" s="21">
        <f>C5</f>
        <v>46</v>
      </c>
      <c r="E77" s="21">
        <f>C6</f>
        <v>14</v>
      </c>
      <c r="F77" s="21">
        <f>C7</f>
        <v>17</v>
      </c>
      <c r="G77" s="21">
        <f>SUM(H77:J77)</f>
        <v>7</v>
      </c>
      <c r="H77" s="21">
        <f>C8</f>
        <v>7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3.36</v>
      </c>
      <c r="D78" s="22">
        <f t="shared" si="15"/>
        <v>3.066666666666667</v>
      </c>
      <c r="E78" s="22">
        <f t="shared" si="15"/>
        <v>4.666666666666667</v>
      </c>
      <c r="F78" s="22">
        <f t="shared" si="15"/>
        <v>3.4</v>
      </c>
      <c r="G78" s="22">
        <f t="shared" si="15"/>
        <v>3.5</v>
      </c>
      <c r="H78" s="22">
        <f t="shared" si="15"/>
        <v>3.5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4187</v>
      </c>
      <c r="D81" s="21">
        <f>D16</f>
        <v>2467</v>
      </c>
      <c r="E81" s="21">
        <f>D17</f>
        <v>1177</v>
      </c>
      <c r="F81" s="21">
        <f>D18</f>
        <v>159</v>
      </c>
      <c r="G81" s="21">
        <f>SUM(H81:J81)</f>
        <v>384</v>
      </c>
      <c r="H81" s="21">
        <f>D19</f>
        <v>347</v>
      </c>
      <c r="I81" s="21">
        <f>D20</f>
        <v>29</v>
      </c>
      <c r="J81" s="21">
        <f>D21</f>
        <v>8</v>
      </c>
      <c r="K81" s="21"/>
    </row>
    <row r="82" spans="1:11" ht="12.75">
      <c r="A82" t="s">
        <v>21</v>
      </c>
      <c r="C82" s="21">
        <f>D12</f>
        <v>4266</v>
      </c>
      <c r="D82" s="21">
        <f>D5</f>
        <v>2512</v>
      </c>
      <c r="E82" s="21">
        <f>D6</f>
        <v>1201</v>
      </c>
      <c r="F82" s="21">
        <f>D7</f>
        <v>161</v>
      </c>
      <c r="G82" s="21">
        <f>SUM(H82:J82)</f>
        <v>392</v>
      </c>
      <c r="H82" s="21">
        <f>D8</f>
        <v>353</v>
      </c>
      <c r="I82" s="21">
        <f>D9</f>
        <v>31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6" ref="C83:J83">C82/C81</f>
        <v>1.0188679245283019</v>
      </c>
      <c r="D83" s="22">
        <f t="shared" si="16"/>
        <v>1.0182407782732064</v>
      </c>
      <c r="E83" s="22">
        <f t="shared" si="16"/>
        <v>1.020390824129142</v>
      </c>
      <c r="F83" s="22">
        <f t="shared" si="16"/>
        <v>1.0125786163522013</v>
      </c>
      <c r="G83" s="22">
        <f t="shared" si="16"/>
        <v>1.0208333333333333</v>
      </c>
      <c r="H83" s="22">
        <f t="shared" si="16"/>
        <v>1.0172910662824208</v>
      </c>
      <c r="I83" s="22">
        <f t="shared" si="16"/>
        <v>1.0689655172413792</v>
      </c>
      <c r="J83" s="22">
        <f t="shared" si="16"/>
        <v>1</v>
      </c>
      <c r="K83" s="8"/>
    </row>
    <row r="84" spans="3:11" ht="12.75">
      <c r="C84" s="22"/>
      <c r="D84" s="22"/>
      <c r="E84" s="22"/>
      <c r="F84" s="22"/>
      <c r="G84" s="22"/>
      <c r="H84" s="22"/>
      <c r="I84" s="22"/>
      <c r="J84" s="22"/>
      <c r="K84" s="8"/>
    </row>
    <row r="85" spans="3:11" ht="12.75">
      <c r="C85" s="22"/>
      <c r="D85" s="22"/>
      <c r="E85" s="22"/>
      <c r="F85" s="22"/>
      <c r="G85" s="22"/>
      <c r="H85" s="22"/>
      <c r="I85" s="22"/>
      <c r="J85" s="22"/>
      <c r="K85" s="8"/>
    </row>
    <row r="86" spans="3:11" ht="12.75">
      <c r="C86" s="22"/>
      <c r="D86" s="22"/>
      <c r="E86" s="22"/>
      <c r="F86" s="22"/>
      <c r="G86" s="22"/>
      <c r="H86" s="22"/>
      <c r="I86" s="22"/>
      <c r="J86" s="22"/>
      <c r="K86" s="8"/>
    </row>
    <row r="87" spans="3:11" ht="12.75">
      <c r="C87" s="22"/>
      <c r="D87" s="22"/>
      <c r="E87" s="22"/>
      <c r="F87" s="22"/>
      <c r="G87" s="22"/>
      <c r="H87" s="22"/>
      <c r="I87" s="22"/>
      <c r="J87" s="22"/>
      <c r="K87" s="8"/>
    </row>
    <row r="90" spans="1:9" ht="18">
      <c r="A90" s="13"/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/>
      <c r="H92" s="5"/>
    </row>
    <row r="93" spans="1:8" ht="12.75">
      <c r="A93" s="11"/>
      <c r="C93" s="6"/>
      <c r="D93" s="6"/>
      <c r="E93" s="6"/>
      <c r="F93" s="12"/>
      <c r="G93" s="6"/>
      <c r="H93" s="6"/>
    </row>
    <row r="94" spans="1:8" ht="12.75">
      <c r="A94" s="5"/>
      <c r="C94" s="21"/>
      <c r="D94" s="21"/>
      <c r="E94" s="21"/>
      <c r="F94" s="22"/>
      <c r="G94" s="21"/>
      <c r="H94" s="22"/>
    </row>
    <row r="95" spans="3:8" ht="12.75">
      <c r="C95" s="21"/>
      <c r="D95" s="21"/>
      <c r="E95" s="21"/>
      <c r="F95" s="22"/>
      <c r="G95" s="21"/>
      <c r="H95" s="22"/>
    </row>
    <row r="96" spans="3:8" ht="12.75">
      <c r="C96" s="21"/>
      <c r="D96" s="21"/>
      <c r="E96" s="21"/>
      <c r="F96" s="22"/>
      <c r="G96" s="21"/>
      <c r="H96" s="22"/>
    </row>
    <row r="97" spans="6:14" ht="12.75">
      <c r="F97" s="8"/>
      <c r="H97" s="8"/>
      <c r="N97" s="19"/>
    </row>
    <row r="98" spans="1:14" ht="12.75">
      <c r="A98" s="5"/>
      <c r="C98" s="21"/>
      <c r="D98" s="21"/>
      <c r="E98" s="21"/>
      <c r="F98" s="22"/>
      <c r="G98" s="21"/>
      <c r="H98" s="22"/>
      <c r="N98" s="19"/>
    </row>
    <row r="99" spans="3:16" ht="12.75">
      <c r="C99" s="21"/>
      <c r="D99" s="21"/>
      <c r="E99" s="21"/>
      <c r="F99" s="22"/>
      <c r="G99" s="21"/>
      <c r="H99" s="22"/>
      <c r="N99" s="18"/>
      <c r="P99" s="19"/>
    </row>
    <row r="100" spans="3:16" ht="12.75">
      <c r="C100" s="21"/>
      <c r="D100" s="21"/>
      <c r="E100" s="21"/>
      <c r="F100" s="22"/>
      <c r="G100" s="21"/>
      <c r="H100" s="22"/>
      <c r="N100" s="18"/>
      <c r="P100" s="19"/>
    </row>
    <row r="101" spans="6:16" ht="12.75">
      <c r="F101" s="8"/>
      <c r="H101" s="8"/>
      <c r="N101" s="18"/>
      <c r="P101" s="19"/>
    </row>
    <row r="102" spans="1:16" ht="12.75">
      <c r="A102" s="5"/>
      <c r="C102" s="21"/>
      <c r="D102" s="21"/>
      <c r="E102" s="21"/>
      <c r="F102" s="22"/>
      <c r="G102" s="21"/>
      <c r="H102" s="22"/>
      <c r="N102" s="18"/>
      <c r="P102" s="19"/>
    </row>
    <row r="103" spans="3:16" ht="12.75">
      <c r="C103" s="21"/>
      <c r="D103" s="21"/>
      <c r="E103" s="21"/>
      <c r="F103" s="22"/>
      <c r="G103" s="21"/>
      <c r="H103" s="22"/>
      <c r="N103" s="18"/>
      <c r="P103" s="19"/>
    </row>
    <row r="104" spans="3:16" ht="12.75">
      <c r="C104" s="21"/>
      <c r="D104" s="21"/>
      <c r="E104" s="21"/>
      <c r="F104" s="22"/>
      <c r="G104" s="21"/>
      <c r="H104" s="22"/>
      <c r="N104" s="18"/>
      <c r="P104" s="19"/>
    </row>
    <row r="105" spans="6:16" ht="12.75">
      <c r="F105" s="8"/>
      <c r="H105" s="8"/>
      <c r="N105" s="18"/>
      <c r="P105" s="19"/>
    </row>
    <row r="106" spans="1:16" ht="12.75">
      <c r="A106" s="5"/>
      <c r="C106" s="21"/>
      <c r="D106" s="21"/>
      <c r="E106" s="21"/>
      <c r="F106" s="22"/>
      <c r="G106" s="21"/>
      <c r="H106" s="22"/>
      <c r="N106" s="18"/>
      <c r="P106" s="19"/>
    </row>
    <row r="107" spans="3:16" ht="12.75">
      <c r="C107" s="21"/>
      <c r="D107" s="21"/>
      <c r="E107" s="21"/>
      <c r="F107" s="22"/>
      <c r="G107" s="21"/>
      <c r="H107" s="22"/>
      <c r="N107" s="18"/>
      <c r="P107" s="19"/>
    </row>
    <row r="108" spans="3:16" ht="12.75">
      <c r="C108" s="21"/>
      <c r="D108" s="21"/>
      <c r="E108" s="21"/>
      <c r="F108" s="22"/>
      <c r="G108" s="21"/>
      <c r="H108" s="22"/>
      <c r="N108" s="18"/>
      <c r="P108" s="19"/>
    </row>
    <row r="109" spans="6:16" ht="12.75">
      <c r="F109" s="8"/>
      <c r="H109" s="8"/>
      <c r="N109" s="18"/>
      <c r="P109" s="19"/>
    </row>
    <row r="110" spans="1:16" ht="12.75">
      <c r="A110" s="5"/>
      <c r="C110" s="21"/>
      <c r="D110" s="21"/>
      <c r="E110" s="21"/>
      <c r="F110" s="22"/>
      <c r="G110" s="21"/>
      <c r="H110" s="22"/>
      <c r="N110" s="18"/>
      <c r="P110" s="19"/>
    </row>
    <row r="111" spans="1:16" ht="12.75">
      <c r="A111" s="11"/>
      <c r="C111" s="21"/>
      <c r="D111" s="21"/>
      <c r="E111" s="21"/>
      <c r="F111" s="22"/>
      <c r="G111" s="21"/>
      <c r="H111" s="22"/>
      <c r="N111" s="18"/>
      <c r="P111" s="19"/>
    </row>
    <row r="112" spans="1:16" ht="12.75">
      <c r="A112" s="11"/>
      <c r="C112" s="21"/>
      <c r="D112" s="21"/>
      <c r="E112" s="21"/>
      <c r="F112" s="22"/>
      <c r="G112" s="21"/>
      <c r="H112" s="22"/>
      <c r="N112" s="18"/>
      <c r="P112" s="19"/>
    </row>
    <row r="113" spans="1:16" ht="12.75">
      <c r="A113" s="11"/>
      <c r="F113" s="8"/>
      <c r="H113" s="8"/>
      <c r="N113" s="18"/>
      <c r="P113" s="19"/>
    </row>
    <row r="114" spans="3:16" ht="12.75">
      <c r="C114" s="21"/>
      <c r="D114" s="21"/>
      <c r="E114" s="21"/>
      <c r="F114" s="22"/>
      <c r="G114" s="21"/>
      <c r="H114" s="22"/>
      <c r="N114" s="18"/>
      <c r="P114" s="19"/>
    </row>
    <row r="115" spans="3:8" ht="12.75">
      <c r="C115" s="21"/>
      <c r="D115" s="21"/>
      <c r="E115" s="21"/>
      <c r="F115" s="22"/>
      <c r="G115" s="21"/>
      <c r="H115" s="22"/>
    </row>
    <row r="116" spans="3:8" ht="12.75">
      <c r="C116" s="21"/>
      <c r="D116" s="21"/>
      <c r="E116" s="21"/>
      <c r="F116" s="22"/>
      <c r="G116" s="21"/>
      <c r="H116" s="22"/>
    </row>
    <row r="117" spans="6:8" ht="12.75">
      <c r="F117" s="8"/>
      <c r="H117" s="8"/>
    </row>
    <row r="118" spans="3:8" ht="12.75">
      <c r="C118" s="21"/>
      <c r="D118" s="21"/>
      <c r="E118" s="21"/>
      <c r="F118" s="22"/>
      <c r="G118" s="21"/>
      <c r="H118" s="22"/>
    </row>
    <row r="119" spans="3:8" ht="12.75">
      <c r="C119" s="21"/>
      <c r="D119" s="21"/>
      <c r="E119" s="21"/>
      <c r="F119" s="22"/>
      <c r="G119" s="21"/>
      <c r="H119" s="22"/>
    </row>
    <row r="120" spans="3:8" ht="12.75">
      <c r="C120" s="21"/>
      <c r="D120" s="21"/>
      <c r="E120" s="21"/>
      <c r="F120" s="22"/>
      <c r="G120" s="21"/>
      <c r="H120" s="22"/>
    </row>
    <row r="121" spans="6:8" ht="12.75">
      <c r="F121" s="8"/>
      <c r="H121" s="8"/>
    </row>
    <row r="122" spans="3:8" ht="12.75">
      <c r="C122" s="21"/>
      <c r="D122" s="21"/>
      <c r="E122" s="21"/>
      <c r="F122" s="22"/>
      <c r="G122" s="21"/>
      <c r="H122" s="22"/>
    </row>
    <row r="123" spans="3:8" ht="12.75">
      <c r="C123" s="21"/>
      <c r="D123" s="21"/>
      <c r="E123" s="21"/>
      <c r="F123" s="22"/>
      <c r="G123" s="21"/>
      <c r="H123" s="22"/>
    </row>
    <row r="124" spans="3:8" ht="12.75">
      <c r="C124" s="21"/>
      <c r="D124" s="21"/>
      <c r="E124" s="21"/>
      <c r="F124" s="22"/>
      <c r="G124" s="21"/>
      <c r="H124" s="22"/>
    </row>
    <row r="126" spans="1:11" ht="18">
      <c r="A126" s="13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/>
      <c r="D128" s="16"/>
      <c r="I128" s="16"/>
      <c r="N128" s="19"/>
    </row>
    <row r="129" spans="3:14" ht="12.75">
      <c r="C129" s="15"/>
      <c r="D129" s="15"/>
      <c r="E129" s="15"/>
      <c r="F129" s="15"/>
      <c r="G129" s="15"/>
      <c r="H129" s="15"/>
      <c r="I129" s="15"/>
      <c r="J129" s="15"/>
      <c r="K129" s="15"/>
      <c r="N129" s="19"/>
    </row>
    <row r="130" spans="1:16" ht="12.75">
      <c r="A130" s="11"/>
      <c r="C130" s="21"/>
      <c r="D130" s="21"/>
      <c r="E130" s="21"/>
      <c r="F130" s="21"/>
      <c r="G130" s="21"/>
      <c r="H130" s="21"/>
      <c r="I130" s="21"/>
      <c r="J130" s="21"/>
      <c r="K130" s="21"/>
      <c r="N130" s="18"/>
      <c r="P130" s="19"/>
    </row>
    <row r="131" spans="3:16" ht="12.75">
      <c r="C131" s="21"/>
      <c r="D131" s="21"/>
      <c r="E131" s="21"/>
      <c r="F131" s="21"/>
      <c r="G131" s="21"/>
      <c r="H131" s="21"/>
      <c r="I131" s="21"/>
      <c r="J131" s="21"/>
      <c r="K131" s="21"/>
      <c r="N131" s="18"/>
      <c r="P131" s="19"/>
    </row>
    <row r="132" spans="3:16" ht="12.75">
      <c r="C132" s="21"/>
      <c r="D132" s="21"/>
      <c r="E132" s="21"/>
      <c r="F132" s="21"/>
      <c r="G132" s="21"/>
      <c r="H132" s="21"/>
      <c r="I132" s="21"/>
      <c r="J132" s="21"/>
      <c r="K132" s="21"/>
      <c r="N132" s="18"/>
      <c r="P132" s="19"/>
    </row>
    <row r="133" spans="3:16" ht="12.75">
      <c r="C133" s="21"/>
      <c r="D133" s="21"/>
      <c r="E133" s="21"/>
      <c r="F133" s="21"/>
      <c r="G133" s="21"/>
      <c r="H133" s="21"/>
      <c r="I133" s="21"/>
      <c r="J133" s="21"/>
      <c r="K133" s="21"/>
      <c r="N133" s="18"/>
      <c r="P133" s="19"/>
    </row>
    <row r="134" spans="3:16" ht="12.75">
      <c r="C134" s="21"/>
      <c r="D134" s="21"/>
      <c r="E134" s="21"/>
      <c r="F134" s="21"/>
      <c r="G134" s="21"/>
      <c r="H134" s="21"/>
      <c r="I134" s="21"/>
      <c r="J134" s="21"/>
      <c r="K134" s="21"/>
      <c r="N134" s="18"/>
      <c r="P134" s="19"/>
    </row>
    <row r="135" spans="14:16" ht="12.75">
      <c r="N135" s="18"/>
      <c r="P135" s="19"/>
    </row>
    <row r="136" spans="1:16" ht="18">
      <c r="A136" s="13"/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/>
      <c r="P136" s="19"/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/>
      <c r="P137" s="19"/>
    </row>
    <row r="138" spans="2:16" ht="12.75">
      <c r="B138" s="5"/>
      <c r="E138" s="5"/>
      <c r="G138" s="5"/>
      <c r="N138" s="18"/>
      <c r="P138" s="19"/>
    </row>
    <row r="139" spans="2:16" ht="12.75">
      <c r="B139" s="6"/>
      <c r="E139" s="6"/>
      <c r="G139" s="6"/>
      <c r="N139" s="18"/>
      <c r="P139" s="19"/>
    </row>
    <row r="140" spans="2:16" ht="12.75">
      <c r="B140" s="21"/>
      <c r="E140" s="22"/>
      <c r="G140" s="22"/>
      <c r="N140" s="18"/>
      <c r="P140" s="19"/>
    </row>
    <row r="141" spans="2:16" ht="12.75">
      <c r="B141" s="21"/>
      <c r="E141" s="22"/>
      <c r="G141" s="22"/>
      <c r="N141" s="18"/>
      <c r="P141" s="19"/>
    </row>
    <row r="142" spans="2:16" ht="12.75">
      <c r="B142" s="21"/>
      <c r="E142" s="22"/>
      <c r="G142" s="22"/>
      <c r="N142" s="18"/>
      <c r="P142" s="19"/>
    </row>
    <row r="143" spans="2:16" ht="12.75">
      <c r="B143" s="21"/>
      <c r="E143" s="22"/>
      <c r="G143" s="22"/>
      <c r="N143" s="18"/>
      <c r="P143" s="19"/>
    </row>
    <row r="144" spans="14:16" ht="12.75">
      <c r="N144" s="18"/>
      <c r="P144" s="19"/>
    </row>
    <row r="145" spans="14:16" ht="12.75">
      <c r="N145" s="18"/>
      <c r="P145" s="19"/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J32" sqref="J32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10" ht="12.75">
      <c r="A5" s="4" t="s">
        <v>7</v>
      </c>
      <c r="B5" s="25">
        <v>8109</v>
      </c>
      <c r="C5" s="25">
        <v>47</v>
      </c>
      <c r="D5" s="25">
        <v>2554</v>
      </c>
      <c r="E5" s="25">
        <v>9873</v>
      </c>
      <c r="F5" s="25">
        <v>324</v>
      </c>
      <c r="G5" s="25">
        <v>92085</v>
      </c>
      <c r="H5" s="20">
        <f aca="true" t="shared" si="0" ref="H5:H11">SUM(B5:G5)</f>
        <v>112992</v>
      </c>
      <c r="J5" s="20"/>
    </row>
    <row r="6" spans="1:14" ht="12.75">
      <c r="A6" s="4" t="s">
        <v>8</v>
      </c>
      <c r="B6" s="25">
        <v>5066</v>
      </c>
      <c r="C6" s="25">
        <v>18</v>
      </c>
      <c r="D6" s="25">
        <v>1211</v>
      </c>
      <c r="E6" s="25">
        <v>3389</v>
      </c>
      <c r="F6" s="25">
        <v>63</v>
      </c>
      <c r="G6" s="25">
        <v>40164</v>
      </c>
      <c r="H6" s="20">
        <f t="shared" si="0"/>
        <v>49911</v>
      </c>
      <c r="N6" s="19" t="s">
        <v>95</v>
      </c>
    </row>
    <row r="7" spans="1:14" ht="12.75">
      <c r="A7" s="4" t="s">
        <v>9</v>
      </c>
      <c r="B7" s="25">
        <v>555</v>
      </c>
      <c r="C7" s="25">
        <v>6</v>
      </c>
      <c r="D7" s="25">
        <v>152</v>
      </c>
      <c r="E7" s="25">
        <v>590</v>
      </c>
      <c r="F7" s="25">
        <v>11</v>
      </c>
      <c r="G7" s="25">
        <v>8491</v>
      </c>
      <c r="H7" s="20">
        <f t="shared" si="0"/>
        <v>9805</v>
      </c>
      <c r="N7" s="19"/>
    </row>
    <row r="8" spans="1:16" ht="12.75">
      <c r="A8" s="4" t="s">
        <v>10</v>
      </c>
      <c r="B8" s="25">
        <v>1197</v>
      </c>
      <c r="C8" s="25">
        <v>2</v>
      </c>
      <c r="D8" s="25">
        <v>378</v>
      </c>
      <c r="E8" s="25">
        <v>1094</v>
      </c>
      <c r="F8" s="25">
        <v>31</v>
      </c>
      <c r="G8" s="25">
        <v>18288</v>
      </c>
      <c r="H8" s="20">
        <f t="shared" si="0"/>
        <v>20990</v>
      </c>
      <c r="N8" s="18" t="s">
        <v>4</v>
      </c>
      <c r="P8" s="19" t="s">
        <v>80</v>
      </c>
    </row>
    <row r="9" spans="1:16" ht="12.75">
      <c r="A9" s="4" t="s">
        <v>11</v>
      </c>
      <c r="B9" s="25">
        <v>403</v>
      </c>
      <c r="C9" s="25">
        <v>0</v>
      </c>
      <c r="D9" s="25">
        <v>26</v>
      </c>
      <c r="E9" s="25">
        <v>124</v>
      </c>
      <c r="F9" s="25">
        <v>3</v>
      </c>
      <c r="G9" s="25">
        <v>2013</v>
      </c>
      <c r="H9" s="20">
        <f t="shared" si="0"/>
        <v>2569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32</v>
      </c>
      <c r="C10" s="25">
        <v>0</v>
      </c>
      <c r="D10" s="25">
        <v>8</v>
      </c>
      <c r="E10" s="25">
        <v>22</v>
      </c>
      <c r="F10" s="25">
        <v>1</v>
      </c>
      <c r="G10" s="25">
        <v>309</v>
      </c>
      <c r="H10" s="20">
        <f t="shared" si="0"/>
        <v>372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>SUM((B8:B10))</f>
        <v>1632</v>
      </c>
      <c r="C11" s="20">
        <f>SUM(C8:C10)</f>
        <v>2</v>
      </c>
      <c r="D11" s="20">
        <f>SUM(D8:D10)</f>
        <v>412</v>
      </c>
      <c r="E11" s="20">
        <f>SUM(E8:E10)</f>
        <v>1240</v>
      </c>
      <c r="F11" s="20">
        <f>SUM(F8:F10)</f>
        <v>35</v>
      </c>
      <c r="G11" s="20">
        <f>SUM(G8:G10)</f>
        <v>20610</v>
      </c>
      <c r="H11" s="20">
        <f t="shared" si="0"/>
        <v>23931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1" ref="B12:H12">SUM(B5+B6+B7+B11)</f>
        <v>15362</v>
      </c>
      <c r="C12" s="20">
        <f t="shared" si="1"/>
        <v>73</v>
      </c>
      <c r="D12" s="20">
        <f t="shared" si="1"/>
        <v>4329</v>
      </c>
      <c r="E12" s="20">
        <f t="shared" si="1"/>
        <v>15092</v>
      </c>
      <c r="F12" s="20">
        <f t="shared" si="1"/>
        <v>433</v>
      </c>
      <c r="G12" s="20">
        <f t="shared" si="1"/>
        <v>161350</v>
      </c>
      <c r="H12" s="20">
        <f t="shared" si="1"/>
        <v>196639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2518</v>
      </c>
      <c r="C16" s="25">
        <v>14</v>
      </c>
      <c r="D16" s="25">
        <v>2502</v>
      </c>
      <c r="E16" s="25">
        <v>9118</v>
      </c>
      <c r="F16" s="25">
        <v>280</v>
      </c>
      <c r="G16" s="25">
        <v>42369</v>
      </c>
      <c r="H16" s="20">
        <f aca="true" t="shared" si="2" ref="H16:H22">SUM(B16:G16)</f>
        <v>56801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1562</v>
      </c>
      <c r="C17" s="25">
        <v>4</v>
      </c>
      <c r="D17" s="25">
        <v>1189</v>
      </c>
      <c r="E17" s="25">
        <v>3254</v>
      </c>
      <c r="F17" s="25">
        <v>54</v>
      </c>
      <c r="G17" s="25">
        <v>19934</v>
      </c>
      <c r="H17" s="20">
        <f t="shared" si="2"/>
        <v>25997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181</v>
      </c>
      <c r="C18" s="25">
        <v>3</v>
      </c>
      <c r="D18" s="25">
        <v>151</v>
      </c>
      <c r="E18" s="25">
        <v>575</v>
      </c>
      <c r="F18" s="25">
        <v>10</v>
      </c>
      <c r="G18" s="25">
        <v>4178</v>
      </c>
      <c r="H18" s="20">
        <f t="shared" si="2"/>
        <v>5098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385</v>
      </c>
      <c r="C19" s="25">
        <v>1</v>
      </c>
      <c r="D19" s="25">
        <v>372</v>
      </c>
      <c r="E19" s="25">
        <v>1054</v>
      </c>
      <c r="F19" s="25">
        <v>31</v>
      </c>
      <c r="G19" s="25">
        <v>9079</v>
      </c>
      <c r="H19" s="20">
        <f t="shared" si="2"/>
        <v>10922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117</v>
      </c>
      <c r="C20" s="25">
        <v>0</v>
      </c>
      <c r="D20" s="25">
        <v>25</v>
      </c>
      <c r="E20" s="25">
        <v>117</v>
      </c>
      <c r="F20" s="25">
        <v>2</v>
      </c>
      <c r="G20" s="25">
        <v>898</v>
      </c>
      <c r="H20" s="20">
        <f t="shared" si="2"/>
        <v>1159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9</v>
      </c>
      <c r="C21" s="25">
        <v>0</v>
      </c>
      <c r="D21" s="25">
        <v>8</v>
      </c>
      <c r="E21" s="25">
        <v>21</v>
      </c>
      <c r="F21" s="25">
        <v>1</v>
      </c>
      <c r="G21" s="25">
        <v>137</v>
      </c>
      <c r="H21" s="20">
        <f t="shared" si="2"/>
        <v>176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3" ref="B22:G22">SUM(B19:B21)</f>
        <v>511</v>
      </c>
      <c r="C22" s="20">
        <f t="shared" si="3"/>
        <v>1</v>
      </c>
      <c r="D22" s="20">
        <f t="shared" si="3"/>
        <v>405</v>
      </c>
      <c r="E22" s="20">
        <f t="shared" si="3"/>
        <v>1192</v>
      </c>
      <c r="F22" s="20">
        <f t="shared" si="3"/>
        <v>34</v>
      </c>
      <c r="G22" s="20">
        <f t="shared" si="3"/>
        <v>10114</v>
      </c>
      <c r="H22" s="20">
        <f t="shared" si="2"/>
        <v>12257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4" ref="B23:H23">SUM(B16+B17+B18+B22)</f>
        <v>4772</v>
      </c>
      <c r="C23" s="20">
        <f t="shared" si="4"/>
        <v>22</v>
      </c>
      <c r="D23" s="20">
        <f t="shared" si="4"/>
        <v>4247</v>
      </c>
      <c r="E23" s="20">
        <f t="shared" si="4"/>
        <v>14139</v>
      </c>
      <c r="F23" s="20">
        <f t="shared" si="4"/>
        <v>378</v>
      </c>
      <c r="G23" s="20">
        <f t="shared" si="4"/>
        <v>76595</v>
      </c>
      <c r="H23" s="20">
        <f t="shared" si="4"/>
        <v>100153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1864947</v>
      </c>
      <c r="C27" s="25">
        <v>11219</v>
      </c>
      <c r="D27" s="25">
        <v>773963</v>
      </c>
      <c r="E27" s="25">
        <v>2155472</v>
      </c>
      <c r="F27" s="25">
        <v>97321</v>
      </c>
      <c r="G27" s="25">
        <v>20583108</v>
      </c>
      <c r="H27" s="20">
        <f aca="true" t="shared" si="5" ref="H27:H32">SUM(B27:G27)</f>
        <v>25486030</v>
      </c>
    </row>
    <row r="28" spans="1:8" ht="12.75">
      <c r="A28" s="4" t="s">
        <v>8</v>
      </c>
      <c r="B28" s="25">
        <v>1171814</v>
      </c>
      <c r="C28" s="25">
        <v>4147</v>
      </c>
      <c r="D28" s="25">
        <v>365995</v>
      </c>
      <c r="E28" s="25">
        <v>726872</v>
      </c>
      <c r="F28" s="25">
        <v>18647</v>
      </c>
      <c r="G28" s="25">
        <v>9265833</v>
      </c>
      <c r="H28" s="20">
        <f t="shared" si="5"/>
        <v>11553308</v>
      </c>
    </row>
    <row r="29" spans="1:8" ht="12.75">
      <c r="A29" s="4" t="s">
        <v>9</v>
      </c>
      <c r="B29" s="25">
        <v>127872</v>
      </c>
      <c r="C29" s="25">
        <v>1383</v>
      </c>
      <c r="D29" s="25">
        <v>45386</v>
      </c>
      <c r="E29" s="25">
        <v>126077</v>
      </c>
      <c r="F29" s="25">
        <v>3232</v>
      </c>
      <c r="G29" s="25">
        <v>1855808</v>
      </c>
      <c r="H29" s="20">
        <f t="shared" si="5"/>
        <v>2159758</v>
      </c>
    </row>
    <row r="30" spans="1:8" ht="12.75">
      <c r="A30" s="4" t="s">
        <v>10</v>
      </c>
      <c r="B30" s="25">
        <v>278632</v>
      </c>
      <c r="C30" s="25">
        <v>474</v>
      </c>
      <c r="D30" s="25">
        <v>112882</v>
      </c>
      <c r="E30" s="25">
        <v>241372</v>
      </c>
      <c r="F30" s="25">
        <v>9624</v>
      </c>
      <c r="G30" s="25">
        <v>41180000</v>
      </c>
      <c r="H30" s="20">
        <f t="shared" si="5"/>
        <v>41822984</v>
      </c>
    </row>
    <row r="31" spans="1:8" ht="12.75">
      <c r="A31" s="4" t="s">
        <v>11</v>
      </c>
      <c r="B31" s="25">
        <v>94148</v>
      </c>
      <c r="C31" s="25">
        <v>0</v>
      </c>
      <c r="D31" s="25">
        <v>7637</v>
      </c>
      <c r="E31" s="25">
        <v>26302</v>
      </c>
      <c r="F31" s="25">
        <v>865</v>
      </c>
      <c r="G31" s="25">
        <v>455390</v>
      </c>
      <c r="H31" s="20">
        <f t="shared" si="5"/>
        <v>584342</v>
      </c>
    </row>
    <row r="32" spans="1:8" ht="12.75">
      <c r="A32" s="4" t="s">
        <v>12</v>
      </c>
      <c r="B32" s="25">
        <v>7957</v>
      </c>
      <c r="C32" s="25">
        <v>0</v>
      </c>
      <c r="D32" s="25">
        <v>2500</v>
      </c>
      <c r="E32" s="25">
        <v>4355</v>
      </c>
      <c r="F32" s="25">
        <v>293</v>
      </c>
      <c r="G32" s="25">
        <v>64165</v>
      </c>
      <c r="H32" s="20">
        <f t="shared" si="5"/>
        <v>79270</v>
      </c>
    </row>
    <row r="33" spans="1:8" ht="12.75">
      <c r="A33" s="4" t="s">
        <v>13</v>
      </c>
      <c r="B33" s="20">
        <f aca="true" t="shared" si="6" ref="B33:H33">SUM(B30:B32)</f>
        <v>380737</v>
      </c>
      <c r="C33" s="20">
        <f t="shared" si="6"/>
        <v>474</v>
      </c>
      <c r="D33" s="20">
        <f t="shared" si="6"/>
        <v>123019</v>
      </c>
      <c r="E33" s="20">
        <f t="shared" si="6"/>
        <v>272029</v>
      </c>
      <c r="F33" s="20">
        <f t="shared" si="6"/>
        <v>10782</v>
      </c>
      <c r="G33" s="20">
        <f t="shared" si="6"/>
        <v>41699555</v>
      </c>
      <c r="H33" s="20">
        <f t="shared" si="6"/>
        <v>42486596</v>
      </c>
    </row>
    <row r="34" spans="1:8" ht="12.75">
      <c r="A34" s="4" t="s">
        <v>14</v>
      </c>
      <c r="B34" s="20">
        <f aca="true" t="shared" si="7" ref="B34:H34">SUM(B27+B28+B29+B33)</f>
        <v>3545370</v>
      </c>
      <c r="C34" s="20">
        <f t="shared" si="7"/>
        <v>17223</v>
      </c>
      <c r="D34" s="20">
        <f t="shared" si="7"/>
        <v>1308363</v>
      </c>
      <c r="E34" s="20">
        <f t="shared" si="7"/>
        <v>3280450</v>
      </c>
      <c r="F34" s="20">
        <f t="shared" si="7"/>
        <v>129982</v>
      </c>
      <c r="G34" s="20">
        <f t="shared" si="7"/>
        <v>73404304</v>
      </c>
      <c r="H34" s="20">
        <f t="shared" si="7"/>
        <v>81685692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100153</v>
      </c>
      <c r="D42" s="21">
        <f>H16</f>
        <v>56801</v>
      </c>
      <c r="E42" s="21">
        <f>H17</f>
        <v>25997</v>
      </c>
      <c r="F42" s="21">
        <f>H18</f>
        <v>5098</v>
      </c>
      <c r="G42" s="21">
        <f>H22</f>
        <v>12257</v>
      </c>
      <c r="H42" s="21">
        <f>H19</f>
        <v>10922</v>
      </c>
      <c r="I42" s="21">
        <f>H20</f>
        <v>1159</v>
      </c>
      <c r="J42" s="21">
        <f>H21</f>
        <v>176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196639</v>
      </c>
      <c r="D43" s="21">
        <f>H5</f>
        <v>112992</v>
      </c>
      <c r="E43" s="21">
        <f>H6</f>
        <v>49911</v>
      </c>
      <c r="F43" s="21">
        <f>H7</f>
        <v>9805</v>
      </c>
      <c r="G43" s="21">
        <f>H11</f>
        <v>23931</v>
      </c>
      <c r="H43" s="21">
        <f>H8</f>
        <v>20990</v>
      </c>
      <c r="I43" s="21">
        <f>H9</f>
        <v>2569</v>
      </c>
      <c r="J43" s="21">
        <f>H10</f>
        <v>372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8" ref="C44:J44">C43/C42</f>
        <v>1.9633860193903327</v>
      </c>
      <c r="D44" s="22">
        <f t="shared" si="8"/>
        <v>1.9892607524515413</v>
      </c>
      <c r="E44" s="22">
        <f t="shared" si="8"/>
        <v>1.919875370235027</v>
      </c>
      <c r="F44" s="22">
        <f t="shared" si="8"/>
        <v>1.9233032561788936</v>
      </c>
      <c r="G44" s="22">
        <f t="shared" si="8"/>
        <v>1.9524353430692665</v>
      </c>
      <c r="H44" s="22">
        <f t="shared" si="8"/>
        <v>1.9218091924555942</v>
      </c>
      <c r="I44" s="22">
        <f t="shared" si="8"/>
        <v>2.2165660051768765</v>
      </c>
      <c r="J44" s="22">
        <f t="shared" si="8"/>
        <v>2.1136363636363638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76595</v>
      </c>
      <c r="D47" s="21">
        <f>G16</f>
        <v>42369</v>
      </c>
      <c r="E47" s="21">
        <f>G17</f>
        <v>19934</v>
      </c>
      <c r="F47" s="21">
        <f>G18</f>
        <v>4178</v>
      </c>
      <c r="G47" s="21">
        <f>G22</f>
        <v>10114</v>
      </c>
      <c r="H47" s="21">
        <f>G19</f>
        <v>9079</v>
      </c>
      <c r="I47" s="21">
        <f>G20</f>
        <v>898</v>
      </c>
      <c r="J47" s="21">
        <f>G21</f>
        <v>137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161350</v>
      </c>
      <c r="D48" s="21">
        <f>G5</f>
        <v>92085</v>
      </c>
      <c r="E48" s="21">
        <f>G6</f>
        <v>40164</v>
      </c>
      <c r="F48" s="21">
        <f>G7</f>
        <v>8491</v>
      </c>
      <c r="G48" s="21">
        <f>G11</f>
        <v>20610</v>
      </c>
      <c r="H48" s="21">
        <f>G8</f>
        <v>18288</v>
      </c>
      <c r="I48" s="21">
        <f>G9</f>
        <v>2013</v>
      </c>
      <c r="J48" s="21">
        <f>G10</f>
        <v>309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9" ref="C49:J49">C48/C47</f>
        <v>2.106534369084144</v>
      </c>
      <c r="D49" s="22">
        <f t="shared" si="9"/>
        <v>2.1734050839056858</v>
      </c>
      <c r="E49" s="22">
        <f t="shared" si="9"/>
        <v>2.0148490017056284</v>
      </c>
      <c r="F49" s="22">
        <f t="shared" si="9"/>
        <v>2.0323121110579225</v>
      </c>
      <c r="G49" s="22">
        <f t="shared" si="9"/>
        <v>2.0377694285149297</v>
      </c>
      <c r="H49" s="22">
        <f t="shared" si="9"/>
        <v>2.0143187575724197</v>
      </c>
      <c r="I49" s="22">
        <f t="shared" si="9"/>
        <v>2.2416481069042318</v>
      </c>
      <c r="J49" s="22">
        <f t="shared" si="9"/>
        <v>2.2554744525547443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23558</v>
      </c>
      <c r="D52" s="21">
        <f>SUM(B16:F16)</f>
        <v>14432</v>
      </c>
      <c r="E52" s="21">
        <f>SUM(B17:F17)</f>
        <v>6063</v>
      </c>
      <c r="F52" s="21">
        <f>SUM(B18:F18)</f>
        <v>920</v>
      </c>
      <c r="G52" s="21">
        <f>SUM(H52:J52)</f>
        <v>2143</v>
      </c>
      <c r="H52" s="21">
        <f>SUM(B19:F19)</f>
        <v>1843</v>
      </c>
      <c r="I52" s="21">
        <f>SUM(B20:F20)</f>
        <v>261</v>
      </c>
      <c r="J52" s="21">
        <f>SUM(B21:F21)</f>
        <v>39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35289</v>
      </c>
      <c r="D53" s="21">
        <f>SUM(B5:F5)</f>
        <v>20907</v>
      </c>
      <c r="E53" s="21">
        <f>SUM(B6:F6)</f>
        <v>9747</v>
      </c>
      <c r="F53" s="21">
        <f>SUM(B7:F7)</f>
        <v>1314</v>
      </c>
      <c r="G53" s="21">
        <f>SUM(H53:J53)</f>
        <v>3321</v>
      </c>
      <c r="H53" s="21">
        <f>SUM(B8:F8)</f>
        <v>2702</v>
      </c>
      <c r="I53" s="21">
        <f>SUM(B9:F9)</f>
        <v>556</v>
      </c>
      <c r="J53" s="21">
        <f>SUM(B10:F10)</f>
        <v>63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0" ref="C54:J54">C53/C52</f>
        <v>1.4979624755921555</v>
      </c>
      <c r="D54" s="22">
        <f t="shared" si="10"/>
        <v>1.4486557649667406</v>
      </c>
      <c r="E54" s="22">
        <f t="shared" si="10"/>
        <v>1.607619990103909</v>
      </c>
      <c r="F54" s="22">
        <f t="shared" si="10"/>
        <v>1.4282608695652175</v>
      </c>
      <c r="G54" s="22">
        <f t="shared" si="10"/>
        <v>1.5496966868875408</v>
      </c>
      <c r="H54" s="22">
        <f t="shared" si="10"/>
        <v>1.466087900162778</v>
      </c>
      <c r="I54" s="22">
        <f t="shared" si="10"/>
        <v>2.1302681992337167</v>
      </c>
      <c r="J54" s="22">
        <f t="shared" si="10"/>
        <v>1.6153846153846154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23558</v>
      </c>
      <c r="D61" s="21">
        <f>SUM(B16:F16)</f>
        <v>14432</v>
      </c>
      <c r="E61" s="21">
        <f>SUM(B17:F17)</f>
        <v>6063</v>
      </c>
      <c r="F61" s="21">
        <f>SUM(B18:F18)</f>
        <v>920</v>
      </c>
      <c r="G61" s="21">
        <f>SUM(H61:J61)</f>
        <v>2143</v>
      </c>
      <c r="H61" s="21">
        <f>SUM(B19:F19)</f>
        <v>1843</v>
      </c>
      <c r="I61" s="21">
        <f>SUM(B20:F20)</f>
        <v>261</v>
      </c>
      <c r="J61" s="21">
        <f>SUM(B21:F21)</f>
        <v>39</v>
      </c>
      <c r="K61" s="21"/>
      <c r="N61" s="19" t="s">
        <v>95</v>
      </c>
    </row>
    <row r="62" spans="1:14" ht="12.75">
      <c r="A62" t="s">
        <v>21</v>
      </c>
      <c r="C62" s="21">
        <f>SUM(B12:F12)</f>
        <v>35289</v>
      </c>
      <c r="D62" s="21">
        <f>SUM(B5:F5)</f>
        <v>20907</v>
      </c>
      <c r="E62" s="21">
        <f>SUM(B6:F6)</f>
        <v>9747</v>
      </c>
      <c r="F62" s="21">
        <f>SUM(B7:F7)</f>
        <v>1314</v>
      </c>
      <c r="G62" s="21">
        <f>SUM(H62:J62)</f>
        <v>3321</v>
      </c>
      <c r="H62" s="21">
        <f>SUM(B8:F8)</f>
        <v>2702</v>
      </c>
      <c r="I62" s="21">
        <f>SUM(B9:F9)</f>
        <v>556</v>
      </c>
      <c r="J62" s="21">
        <f>SUM(B10:F10)</f>
        <v>63</v>
      </c>
      <c r="K62" s="21"/>
      <c r="N62" s="19"/>
    </row>
    <row r="63" spans="1:16" ht="12.75">
      <c r="A63" t="s">
        <v>22</v>
      </c>
      <c r="C63" s="22">
        <f aca="true" t="shared" si="11" ref="C63:J63">C62/C61</f>
        <v>1.4979624755921555</v>
      </c>
      <c r="D63" s="22">
        <f t="shared" si="11"/>
        <v>1.4486557649667406</v>
      </c>
      <c r="E63" s="22">
        <f t="shared" si="11"/>
        <v>1.607619990103909</v>
      </c>
      <c r="F63" s="22">
        <f t="shared" si="11"/>
        <v>1.4282608695652175</v>
      </c>
      <c r="G63" s="22">
        <f t="shared" si="11"/>
        <v>1.5496966868875408</v>
      </c>
      <c r="H63" s="22">
        <f t="shared" si="11"/>
        <v>1.466087900162778</v>
      </c>
      <c r="I63" s="22">
        <f t="shared" si="11"/>
        <v>2.1302681992337167</v>
      </c>
      <c r="J63" s="22">
        <f t="shared" si="11"/>
        <v>1.6153846153846154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14517</v>
      </c>
      <c r="D66" s="21">
        <f>SUM(E16:F16)</f>
        <v>9398</v>
      </c>
      <c r="E66" s="21">
        <f>SUM(E17:F17)</f>
        <v>3308</v>
      </c>
      <c r="F66" s="21">
        <f>SUM(E18:F18)</f>
        <v>585</v>
      </c>
      <c r="G66" s="21">
        <f>SUM(H66:J66)</f>
        <v>1226</v>
      </c>
      <c r="H66" s="21">
        <f>SUM(E19:F19)</f>
        <v>1085</v>
      </c>
      <c r="I66" s="21">
        <f>SUM(E20:F20)</f>
        <v>119</v>
      </c>
      <c r="J66" s="21">
        <f>SUM(E21:F21)</f>
        <v>22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15525</v>
      </c>
      <c r="D67" s="21">
        <f>SUM(E5:F5)</f>
        <v>10197</v>
      </c>
      <c r="E67" s="21">
        <f>SUM(E6:F6)</f>
        <v>3452</v>
      </c>
      <c r="F67" s="21">
        <f>SUM(E7:F7)</f>
        <v>601</v>
      </c>
      <c r="G67" s="21">
        <f>SUM(H67:J67)</f>
        <v>1275</v>
      </c>
      <c r="H67" s="21">
        <f>SUM(E8:F8)</f>
        <v>1125</v>
      </c>
      <c r="I67" s="21">
        <f>SUM(E9:F9)</f>
        <v>127</v>
      </c>
      <c r="J67" s="21">
        <f>SUM(E10:F10)</f>
        <v>23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2" ref="C68:J68">C67/C66</f>
        <v>1.069435833849969</v>
      </c>
      <c r="D68" s="22">
        <f t="shared" si="12"/>
        <v>1.0850180889550969</v>
      </c>
      <c r="E68" s="22">
        <f t="shared" si="12"/>
        <v>1.0435308343409915</v>
      </c>
      <c r="F68" s="22">
        <f t="shared" si="12"/>
        <v>1.0273504273504273</v>
      </c>
      <c r="G68" s="22">
        <f t="shared" si="12"/>
        <v>1.0399673735725938</v>
      </c>
      <c r="H68" s="22">
        <f t="shared" si="12"/>
        <v>1.0368663594470047</v>
      </c>
      <c r="I68" s="22">
        <f t="shared" si="12"/>
        <v>1.0672268907563025</v>
      </c>
      <c r="J68" s="22">
        <f t="shared" si="12"/>
        <v>1.0454545454545454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4772</v>
      </c>
      <c r="D71" s="21">
        <f>B16</f>
        <v>2518</v>
      </c>
      <c r="E71" s="21">
        <f>B17</f>
        <v>1562</v>
      </c>
      <c r="F71" s="21">
        <f>B18</f>
        <v>181</v>
      </c>
      <c r="G71" s="21">
        <f>SUM(H71:J71)</f>
        <v>511</v>
      </c>
      <c r="H71" s="21">
        <f>B19</f>
        <v>385</v>
      </c>
      <c r="I71" s="21">
        <f>B20</f>
        <v>117</v>
      </c>
      <c r="J71" s="21">
        <f>B21</f>
        <v>9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15362</v>
      </c>
      <c r="D72" s="21">
        <f>B5</f>
        <v>8109</v>
      </c>
      <c r="E72" s="21">
        <f>B6</f>
        <v>5066</v>
      </c>
      <c r="F72" s="21">
        <f>B7</f>
        <v>555</v>
      </c>
      <c r="G72" s="21">
        <f>SUM(H72:J72)</f>
        <v>1632</v>
      </c>
      <c r="H72" s="21">
        <f>B8</f>
        <v>1197</v>
      </c>
      <c r="I72" s="21">
        <f>B9</f>
        <v>403</v>
      </c>
      <c r="J72" s="21">
        <f>B10</f>
        <v>32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3" ref="C73:J73">C72/C71</f>
        <v>3.219195305951383</v>
      </c>
      <c r="D73" s="22">
        <f t="shared" si="13"/>
        <v>3.2204130262112787</v>
      </c>
      <c r="E73" s="22">
        <f t="shared" si="13"/>
        <v>3.2432778489116516</v>
      </c>
      <c r="F73" s="22">
        <f t="shared" si="13"/>
        <v>3.0662983425414363</v>
      </c>
      <c r="G73" s="22">
        <f t="shared" si="13"/>
        <v>3.1937377690802347</v>
      </c>
      <c r="H73" s="22">
        <f t="shared" si="13"/>
        <v>3.109090909090909</v>
      </c>
      <c r="I73" s="22">
        <f t="shared" si="13"/>
        <v>3.4444444444444446</v>
      </c>
      <c r="J73" s="22">
        <f t="shared" si="13"/>
        <v>3.5555555555555554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22</v>
      </c>
      <c r="D76" s="21">
        <f>C16</f>
        <v>14</v>
      </c>
      <c r="E76" s="21">
        <f>C17</f>
        <v>4</v>
      </c>
      <c r="F76" s="21">
        <f>C18</f>
        <v>3</v>
      </c>
      <c r="G76" s="21">
        <f>SUM(H76:J76)</f>
        <v>1</v>
      </c>
      <c r="H76" s="21">
        <f>C19</f>
        <v>1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73</v>
      </c>
      <c r="D77" s="21">
        <f>C5</f>
        <v>47</v>
      </c>
      <c r="E77" s="21">
        <f>C6</f>
        <v>18</v>
      </c>
      <c r="F77" s="21">
        <f>C7</f>
        <v>6</v>
      </c>
      <c r="G77" s="21">
        <f>SUM(H77:J77)</f>
        <v>2</v>
      </c>
      <c r="H77" s="21">
        <f>C8</f>
        <v>2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4" ref="C78:J78">C77/C76</f>
        <v>3.3181818181818183</v>
      </c>
      <c r="D78" s="22">
        <f t="shared" si="14"/>
        <v>3.357142857142857</v>
      </c>
      <c r="E78" s="22">
        <f t="shared" si="14"/>
        <v>4.5</v>
      </c>
      <c r="F78" s="22">
        <f t="shared" si="14"/>
        <v>2</v>
      </c>
      <c r="G78" s="22">
        <f t="shared" si="14"/>
        <v>2</v>
      </c>
      <c r="H78" s="22">
        <f t="shared" si="14"/>
        <v>2</v>
      </c>
      <c r="I78" s="22" t="e">
        <f t="shared" si="14"/>
        <v>#DIV/0!</v>
      </c>
      <c r="J78" s="22" t="e">
        <f t="shared" si="14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4247</v>
      </c>
      <c r="D81" s="21">
        <f>D16</f>
        <v>2502</v>
      </c>
      <c r="E81" s="21">
        <f>D17</f>
        <v>1189</v>
      </c>
      <c r="F81" s="21">
        <f>D18</f>
        <v>151</v>
      </c>
      <c r="G81" s="21">
        <f>SUM(H81:J81)</f>
        <v>405</v>
      </c>
      <c r="H81" s="21">
        <f>D19</f>
        <v>372</v>
      </c>
      <c r="I81" s="21">
        <f>D20</f>
        <v>25</v>
      </c>
      <c r="J81" s="21">
        <f>D21</f>
        <v>8</v>
      </c>
      <c r="K81" s="21"/>
    </row>
    <row r="82" spans="1:11" ht="12.75">
      <c r="A82" t="s">
        <v>21</v>
      </c>
      <c r="C82" s="21">
        <f>D12</f>
        <v>4329</v>
      </c>
      <c r="D82" s="21">
        <f>D5</f>
        <v>2554</v>
      </c>
      <c r="E82" s="21">
        <f>D6</f>
        <v>1211</v>
      </c>
      <c r="F82" s="21">
        <f>D7</f>
        <v>152</v>
      </c>
      <c r="G82" s="21">
        <f>SUM(H82:J82)</f>
        <v>412</v>
      </c>
      <c r="H82" s="21">
        <f>D8</f>
        <v>378</v>
      </c>
      <c r="I82" s="21">
        <f>D9</f>
        <v>26</v>
      </c>
      <c r="J82" s="21">
        <f>D10</f>
        <v>8</v>
      </c>
      <c r="K82" s="21"/>
    </row>
    <row r="83" spans="1:11" ht="12.75">
      <c r="A83" t="s">
        <v>22</v>
      </c>
      <c r="C83" s="22">
        <f aca="true" t="shared" si="15" ref="C83:J83">C82/C81</f>
        <v>1.0193077466446903</v>
      </c>
      <c r="D83" s="22">
        <f t="shared" si="15"/>
        <v>1.020783373301359</v>
      </c>
      <c r="E83" s="22">
        <f t="shared" si="15"/>
        <v>1.018502943650126</v>
      </c>
      <c r="F83" s="22">
        <f t="shared" si="15"/>
        <v>1.0066225165562914</v>
      </c>
      <c r="G83" s="22">
        <f t="shared" si="15"/>
        <v>1.017283950617284</v>
      </c>
      <c r="H83" s="22">
        <f t="shared" si="15"/>
        <v>1.0161290322580645</v>
      </c>
      <c r="I83" s="22">
        <f t="shared" si="15"/>
        <v>1.04</v>
      </c>
      <c r="J83" s="22">
        <f t="shared" si="15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81685692</v>
      </c>
      <c r="D94" s="21"/>
      <c r="E94" s="21">
        <f>SUM(E95:E96)</f>
        <v>100153</v>
      </c>
      <c r="F94" s="22">
        <f>C94/E94</f>
        <v>815.6090381715975</v>
      </c>
      <c r="G94" s="21">
        <f>SUM(G95:G96)</f>
        <v>196639</v>
      </c>
      <c r="H94" s="22">
        <f>C94/G94</f>
        <v>415.40941522281946</v>
      </c>
    </row>
    <row r="95" spans="1:8" ht="12.75">
      <c r="A95" t="s">
        <v>23</v>
      </c>
      <c r="C95" s="21">
        <f>G34</f>
        <v>73404304</v>
      </c>
      <c r="D95" s="21"/>
      <c r="E95" s="21">
        <f>G23</f>
        <v>76595</v>
      </c>
      <c r="F95" s="22">
        <f>C95/E95</f>
        <v>958.3432861152817</v>
      </c>
      <c r="G95" s="21">
        <f>G12</f>
        <v>161350</v>
      </c>
      <c r="H95" s="22">
        <f>C95/G95</f>
        <v>454.93835760768513</v>
      </c>
    </row>
    <row r="96" spans="1:8" ht="12.75">
      <c r="A96" t="s">
        <v>34</v>
      </c>
      <c r="C96" s="21">
        <f>SUM(B34:F34)</f>
        <v>8281388</v>
      </c>
      <c r="D96" s="21"/>
      <c r="E96" s="21">
        <f>SUM(B23:F23)</f>
        <v>23558</v>
      </c>
      <c r="F96" s="22">
        <f>C96/E96</f>
        <v>351.5318787672977</v>
      </c>
      <c r="G96" s="21">
        <f>SUM(B12:F12)</f>
        <v>35289</v>
      </c>
      <c r="H96" s="22">
        <f>C96/G96</f>
        <v>234.6733543030406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25486030</v>
      </c>
      <c r="D98" s="21"/>
      <c r="E98" s="21">
        <f>SUM(E99:E100)</f>
        <v>56801</v>
      </c>
      <c r="F98" s="22">
        <f>C98/E98</f>
        <v>448.68981179908803</v>
      </c>
      <c r="G98" s="21">
        <f>SUM(G99:G100)</f>
        <v>112992</v>
      </c>
      <c r="H98" s="22">
        <f>C98/G98</f>
        <v>225.55605706598698</v>
      </c>
      <c r="N98" s="19"/>
    </row>
    <row r="99" spans="1:16" ht="12.75">
      <c r="A99" t="s">
        <v>23</v>
      </c>
      <c r="C99" s="21">
        <f>G27</f>
        <v>20583108</v>
      </c>
      <c r="D99" s="21"/>
      <c r="E99" s="21">
        <f>G16</f>
        <v>42369</v>
      </c>
      <c r="F99" s="22">
        <f>C99/E99</f>
        <v>485.8058486157332</v>
      </c>
      <c r="G99" s="21">
        <f>G5</f>
        <v>92085</v>
      </c>
      <c r="H99" s="22">
        <f>C99/G99</f>
        <v>223.52291904218927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4902922</v>
      </c>
      <c r="D100" s="21"/>
      <c r="E100" s="21">
        <f>SUM(B16:F16)</f>
        <v>14432</v>
      </c>
      <c r="F100" s="22">
        <f>C100/E100</f>
        <v>339.72574833702885</v>
      </c>
      <c r="G100" s="21">
        <f>SUM(B5:F5)</f>
        <v>20907</v>
      </c>
      <c r="H100" s="22">
        <f>C100/G100</f>
        <v>234.51102501554504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11553308</v>
      </c>
      <c r="D102" s="21"/>
      <c r="E102" s="21">
        <f>SUM(E103:E104)</f>
        <v>25997</v>
      </c>
      <c r="F102" s="22">
        <f>C102/E102</f>
        <v>444.40927799361464</v>
      </c>
      <c r="G102" s="21">
        <f>SUM(G103:G104)</f>
        <v>49911</v>
      </c>
      <c r="H102" s="22">
        <f>C102/G102</f>
        <v>231.47819118030094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9265833</v>
      </c>
      <c r="D103" s="21"/>
      <c r="E103" s="21">
        <f>G17</f>
        <v>19934</v>
      </c>
      <c r="F103" s="22">
        <f>C103/E103</f>
        <v>464.82557439550516</v>
      </c>
      <c r="G103" s="21">
        <f>G6</f>
        <v>40164</v>
      </c>
      <c r="H103" s="22">
        <f>C103/G103</f>
        <v>230.69995518374665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2287475</v>
      </c>
      <c r="D104" s="21"/>
      <c r="E104" s="21">
        <f>SUM(B17:F17)</f>
        <v>6063</v>
      </c>
      <c r="F104" s="22">
        <f>C104/E104</f>
        <v>377.2843476826653</v>
      </c>
      <c r="G104" s="21">
        <f>SUM(B6:F6)</f>
        <v>9747</v>
      </c>
      <c r="H104" s="22">
        <f>C104/G104</f>
        <v>234.68503129167948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2159758</v>
      </c>
      <c r="D106" s="21"/>
      <c r="E106" s="21">
        <f>SUM(E107:E108)</f>
        <v>5098</v>
      </c>
      <c r="F106" s="22">
        <f>C106/E106</f>
        <v>423.6480972930561</v>
      </c>
      <c r="G106" s="21">
        <f>SUM(G107:G108)</f>
        <v>9805</v>
      </c>
      <c r="H106" s="22">
        <f>C106/G106</f>
        <v>220.27108618052014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1855808</v>
      </c>
      <c r="D107" s="21"/>
      <c r="E107" s="21">
        <f>G18</f>
        <v>4178</v>
      </c>
      <c r="F107" s="22">
        <f>C107/E107</f>
        <v>444.18573480134035</v>
      </c>
      <c r="G107" s="21">
        <f>G7</f>
        <v>8491</v>
      </c>
      <c r="H107" s="22">
        <f>C107/G107</f>
        <v>218.5617712872453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303950</v>
      </c>
      <c r="D108" s="21"/>
      <c r="E108" s="21">
        <f>SUM(B18:F18)</f>
        <v>920</v>
      </c>
      <c r="F108" s="22">
        <f>C108/E108</f>
        <v>330.3804347826087</v>
      </c>
      <c r="G108" s="21">
        <f>SUM(B7:F7)</f>
        <v>1314</v>
      </c>
      <c r="H108" s="22">
        <f>C108/G108</f>
        <v>231.3165905631659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42486596</v>
      </c>
      <c r="D110" s="21"/>
      <c r="E110" s="21">
        <f>SUM(E111:E112)</f>
        <v>12257</v>
      </c>
      <c r="F110" s="22">
        <f>C110/E110</f>
        <v>3466.3128008484946</v>
      </c>
      <c r="G110" s="21">
        <f>SUM(G111:G112)</f>
        <v>23931</v>
      </c>
      <c r="H110" s="22">
        <f>C110/G110</f>
        <v>1775.379048096611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41699555</v>
      </c>
      <c r="D111" s="21"/>
      <c r="E111" s="21">
        <f>G22</f>
        <v>10114</v>
      </c>
      <c r="F111" s="22">
        <f>C111/E111</f>
        <v>4122.9538263792765</v>
      </c>
      <c r="G111" s="21">
        <f>G11</f>
        <v>20610</v>
      </c>
      <c r="H111" s="22">
        <f>C111/G111</f>
        <v>2023.2680737506064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787041</v>
      </c>
      <c r="D112" s="21"/>
      <c r="E112" s="21">
        <f>SUM(B22:F22)</f>
        <v>2143</v>
      </c>
      <c r="F112" s="22">
        <f>C112/E112</f>
        <v>367.2613159122725</v>
      </c>
      <c r="G112" s="21">
        <f>SUM(B11:F11)</f>
        <v>3321</v>
      </c>
      <c r="H112" s="22">
        <f>C112/G112</f>
        <v>236.98915989159892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41822984</v>
      </c>
      <c r="D114" s="21"/>
      <c r="E114" s="21">
        <f>SUM(E115:E116)</f>
        <v>10922</v>
      </c>
      <c r="F114" s="22">
        <f>C114/E114</f>
        <v>3829.242263321736</v>
      </c>
      <c r="G114" s="21">
        <f>SUM(G115:G116)</f>
        <v>20990</v>
      </c>
      <c r="H114" s="22">
        <f>C114/G114</f>
        <v>1992.519485469271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41180000</v>
      </c>
      <c r="D115" s="21"/>
      <c r="E115" s="21">
        <f>G19</f>
        <v>9079</v>
      </c>
      <c r="F115" s="22">
        <f>C115/E115</f>
        <v>4535.741821786541</v>
      </c>
      <c r="G115" s="21">
        <f>G8</f>
        <v>18288</v>
      </c>
      <c r="H115" s="22">
        <f>C115/G115</f>
        <v>2251.7497812773404</v>
      </c>
    </row>
    <row r="116" spans="1:8" ht="12.75">
      <c r="A116" t="s">
        <v>34</v>
      </c>
      <c r="C116" s="21">
        <f>SUM(B30:F30)</f>
        <v>642984</v>
      </c>
      <c r="D116" s="21"/>
      <c r="E116" s="21">
        <f>SUM(B19:F19)</f>
        <v>1843</v>
      </c>
      <c r="F116" s="22">
        <f>C116/E116</f>
        <v>348.8790016277808</v>
      </c>
      <c r="G116" s="21">
        <f>SUM(B8:F8)</f>
        <v>2702</v>
      </c>
      <c r="H116" s="22">
        <f>C116/G116</f>
        <v>237.96595114729828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584342</v>
      </c>
      <c r="D118" s="21"/>
      <c r="E118" s="21">
        <f>SUM(E119:E120)</f>
        <v>1159</v>
      </c>
      <c r="F118" s="22">
        <f>C118/E118</f>
        <v>504.17773943054357</v>
      </c>
      <c r="G118" s="21">
        <f>SUM(G119:G120)</f>
        <v>2569</v>
      </c>
      <c r="H118" s="22">
        <f>C118/G118</f>
        <v>227.45893343713507</v>
      </c>
    </row>
    <row r="119" spans="1:8" ht="12.75">
      <c r="A119" t="s">
        <v>23</v>
      </c>
      <c r="C119" s="21">
        <f>G31</f>
        <v>455390</v>
      </c>
      <c r="D119" s="21"/>
      <c r="E119" s="21">
        <f>G20</f>
        <v>898</v>
      </c>
      <c r="F119" s="22">
        <f>C119/E119</f>
        <v>507.11581291759467</v>
      </c>
      <c r="G119" s="21">
        <f>G9</f>
        <v>2013</v>
      </c>
      <c r="H119" s="22">
        <f>C119/G119</f>
        <v>226.22454048683556</v>
      </c>
    </row>
    <row r="120" spans="1:8" ht="12.75">
      <c r="A120" t="s">
        <v>34</v>
      </c>
      <c r="C120" s="21">
        <f>SUM(B31:F31)</f>
        <v>128952</v>
      </c>
      <c r="D120" s="21"/>
      <c r="E120" s="21">
        <f>SUM(B20:F20)</f>
        <v>261</v>
      </c>
      <c r="F120" s="22">
        <f>C120/E120</f>
        <v>494.0689655172414</v>
      </c>
      <c r="G120" s="21">
        <f>SUM(B9:F9)</f>
        <v>556</v>
      </c>
      <c r="H120" s="22">
        <f>C120/G120</f>
        <v>231.92805755395685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79270</v>
      </c>
      <c r="D122" s="21"/>
      <c r="E122" s="21">
        <f>SUM(E123:E124)</f>
        <v>176</v>
      </c>
      <c r="F122" s="22">
        <f>C122/E122</f>
        <v>450.39772727272725</v>
      </c>
      <c r="G122" s="21">
        <f>SUM(G123:G124)</f>
        <v>372</v>
      </c>
      <c r="H122" s="22">
        <f>C122/G122</f>
        <v>213.09139784946237</v>
      </c>
    </row>
    <row r="123" spans="1:8" ht="12.75">
      <c r="A123" t="s">
        <v>23</v>
      </c>
      <c r="C123" s="21">
        <f>G32</f>
        <v>64165</v>
      </c>
      <c r="D123" s="21"/>
      <c r="E123" s="21">
        <f>G21</f>
        <v>137</v>
      </c>
      <c r="F123" s="22">
        <f>C123/E123</f>
        <v>468.35766423357666</v>
      </c>
      <c r="G123" s="21">
        <f>G10</f>
        <v>309</v>
      </c>
      <c r="H123" s="22">
        <f>C123/G123</f>
        <v>207.6537216828479</v>
      </c>
    </row>
    <row r="124" spans="1:8" ht="12.75">
      <c r="A124" t="s">
        <v>34</v>
      </c>
      <c r="C124" s="21">
        <f>SUM(B32:F32)</f>
        <v>15105</v>
      </c>
      <c r="D124" s="21"/>
      <c r="E124" s="21">
        <f>SUM(B21:F21)</f>
        <v>39</v>
      </c>
      <c r="F124" s="22">
        <f>C124/E124</f>
        <v>387.3076923076923</v>
      </c>
      <c r="G124" s="21">
        <f>SUM(B10:F10)</f>
        <v>63</v>
      </c>
      <c r="H124" s="22">
        <f>C124/G124</f>
        <v>239.76190476190476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8924372</v>
      </c>
      <c r="D130" s="21"/>
      <c r="E130" s="21">
        <f aca="true" t="shared" si="16" ref="E130:K130">SUM(E131:E134)</f>
        <v>4902922</v>
      </c>
      <c r="F130" s="21">
        <f t="shared" si="16"/>
        <v>2287475</v>
      </c>
      <c r="G130" s="21">
        <f t="shared" si="16"/>
        <v>303950</v>
      </c>
      <c r="H130" s="21">
        <f t="shared" si="16"/>
        <v>787041</v>
      </c>
      <c r="I130" s="21">
        <f t="shared" si="16"/>
        <v>642984</v>
      </c>
      <c r="J130" s="21">
        <f t="shared" si="16"/>
        <v>128952</v>
      </c>
      <c r="K130" s="21">
        <f t="shared" si="16"/>
        <v>15105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3661428</v>
      </c>
      <c r="D131" s="21"/>
      <c r="E131" s="21">
        <f>SUM(E27:F27)</f>
        <v>2252793</v>
      </c>
      <c r="F131" s="21">
        <f>SUM(E28:F28)</f>
        <v>745519</v>
      </c>
      <c r="G131" s="21">
        <f>SUM(E29:F29)</f>
        <v>129309</v>
      </c>
      <c r="H131" s="21">
        <f>SUM(I131:K131)</f>
        <v>282811</v>
      </c>
      <c r="I131" s="21">
        <f>SUM(E30:F30)</f>
        <v>250996</v>
      </c>
      <c r="J131" s="21">
        <f>SUM(E31:F31)</f>
        <v>27167</v>
      </c>
      <c r="K131" s="21">
        <f>SUM(E32:F32)</f>
        <v>4648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3824002</v>
      </c>
      <c r="D132" s="21"/>
      <c r="E132" s="21">
        <f>B27</f>
        <v>1864947</v>
      </c>
      <c r="F132" s="21">
        <f>B28</f>
        <v>1171814</v>
      </c>
      <c r="G132" s="21">
        <f>B29</f>
        <v>127872</v>
      </c>
      <c r="H132" s="21">
        <f>SUM(I132:K132)</f>
        <v>380737</v>
      </c>
      <c r="I132" s="21">
        <f>B30</f>
        <v>278632</v>
      </c>
      <c r="J132" s="21">
        <f>B31</f>
        <v>94148</v>
      </c>
      <c r="K132" s="21">
        <f>B32</f>
        <v>7957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17697</v>
      </c>
      <c r="D133" s="21"/>
      <c r="E133" s="21">
        <f>C27</f>
        <v>11219</v>
      </c>
      <c r="F133" s="21">
        <f>C28</f>
        <v>4147</v>
      </c>
      <c r="G133" s="21">
        <f>C29</f>
        <v>1383</v>
      </c>
      <c r="H133" s="21">
        <f>SUM(I133:K133)</f>
        <v>474</v>
      </c>
      <c r="I133" s="21">
        <f>C30</f>
        <v>474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1421245</v>
      </c>
      <c r="D134" s="21"/>
      <c r="E134" s="21">
        <f>D27</f>
        <v>773963</v>
      </c>
      <c r="F134" s="21">
        <f>D28</f>
        <v>365995</v>
      </c>
      <c r="G134" s="21">
        <f>D29</f>
        <v>45386</v>
      </c>
      <c r="H134" s="21">
        <f>SUM(I134:K134)</f>
        <v>123019</v>
      </c>
      <c r="I134" s="21">
        <f>D30</f>
        <v>112882</v>
      </c>
      <c r="J134" s="21">
        <f>D31</f>
        <v>7637</v>
      </c>
      <c r="K134" s="21">
        <f>D32</f>
        <v>2500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3661428</v>
      </c>
      <c r="E140" s="22">
        <f>B140/C66</f>
        <v>252.21657367224634</v>
      </c>
      <c r="G140" s="22">
        <f>B140/C67</f>
        <v>235.84077294685991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3824002</v>
      </c>
      <c r="E141" s="22">
        <f>B141/C71</f>
        <v>801.3415758591785</v>
      </c>
      <c r="G141" s="22">
        <f>B141/C72</f>
        <v>248.92605129540425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17697</v>
      </c>
      <c r="E142" s="22">
        <f>B142/C76</f>
        <v>804.4090909090909</v>
      </c>
      <c r="G142" s="22">
        <f>B142/C77</f>
        <v>242.42465753424656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1421245</v>
      </c>
      <c r="E143" s="22">
        <f>B143/C81</f>
        <v>334.64680951259714</v>
      </c>
      <c r="G143" s="22">
        <f>B143/C82</f>
        <v>328.3079233079233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heet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11">
      <selection activeCell="G33" sqref="G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8200</v>
      </c>
      <c r="C5" s="25">
        <v>57</v>
      </c>
      <c r="D5" s="25">
        <v>2565</v>
      </c>
      <c r="E5" s="25">
        <v>9805</v>
      </c>
      <c r="F5" s="25">
        <v>317</v>
      </c>
      <c r="G5" s="25">
        <v>91443</v>
      </c>
      <c r="H5" s="20">
        <f aca="true" t="shared" si="0" ref="H5:H11">SUM(B5:G5)</f>
        <v>112387</v>
      </c>
    </row>
    <row r="6" spans="1:14" ht="12.75">
      <c r="A6" s="4" t="s">
        <v>8</v>
      </c>
      <c r="B6" s="25">
        <v>4937</v>
      </c>
      <c r="C6" s="25">
        <v>14</v>
      </c>
      <c r="D6" s="25">
        <v>1177</v>
      </c>
      <c r="E6" s="25">
        <v>3386</v>
      </c>
      <c r="F6" s="25">
        <v>65</v>
      </c>
      <c r="G6" s="25">
        <v>40183</v>
      </c>
      <c r="H6" s="20">
        <f t="shared" si="0"/>
        <v>49762</v>
      </c>
      <c r="N6" s="19" t="s">
        <v>95</v>
      </c>
    </row>
    <row r="7" spans="1:14" ht="12.75">
      <c r="A7" s="4" t="s">
        <v>9</v>
      </c>
      <c r="B7" s="25">
        <v>529</v>
      </c>
      <c r="C7" s="25">
        <v>6</v>
      </c>
      <c r="D7" s="25">
        <v>152</v>
      </c>
      <c r="E7" s="25">
        <v>587</v>
      </c>
      <c r="F7" s="25">
        <v>11</v>
      </c>
      <c r="G7" s="25">
        <v>8407</v>
      </c>
      <c r="H7" s="20">
        <f t="shared" si="0"/>
        <v>9692</v>
      </c>
      <c r="N7" s="19"/>
    </row>
    <row r="8" spans="1:16" ht="12.75">
      <c r="A8" s="4" t="s">
        <v>10</v>
      </c>
      <c r="B8" s="25">
        <v>1143</v>
      </c>
      <c r="C8" s="25">
        <v>0</v>
      </c>
      <c r="D8" s="25">
        <v>384</v>
      </c>
      <c r="E8" s="25">
        <v>1081</v>
      </c>
      <c r="F8" s="25">
        <v>29</v>
      </c>
      <c r="G8" s="25">
        <v>18204</v>
      </c>
      <c r="H8" s="20">
        <f t="shared" si="0"/>
        <v>20841</v>
      </c>
      <c r="N8" s="18" t="s">
        <v>4</v>
      </c>
      <c r="P8" s="19" t="s">
        <v>80</v>
      </c>
    </row>
    <row r="9" spans="1:16" ht="12.75">
      <c r="A9" s="4" t="s">
        <v>11</v>
      </c>
      <c r="B9" s="25">
        <v>392</v>
      </c>
      <c r="C9" s="25">
        <v>3</v>
      </c>
      <c r="D9" s="25">
        <v>26</v>
      </c>
      <c r="E9" s="25">
        <v>121</v>
      </c>
      <c r="F9" s="25">
        <v>2</v>
      </c>
      <c r="G9" s="25">
        <v>2027</v>
      </c>
      <c r="H9" s="20">
        <f t="shared" si="0"/>
        <v>2571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34</v>
      </c>
      <c r="C10" s="25">
        <v>0</v>
      </c>
      <c r="D10" s="25">
        <v>9</v>
      </c>
      <c r="E10" s="25">
        <v>22</v>
      </c>
      <c r="F10" s="25">
        <v>1</v>
      </c>
      <c r="G10" s="25">
        <v>307</v>
      </c>
      <c r="H10" s="20">
        <f t="shared" si="0"/>
        <v>373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1569</v>
      </c>
      <c r="C11" s="20">
        <f t="shared" si="1"/>
        <v>3</v>
      </c>
      <c r="D11" s="20">
        <f t="shared" si="1"/>
        <v>419</v>
      </c>
      <c r="E11" s="20">
        <f t="shared" si="1"/>
        <v>1224</v>
      </c>
      <c r="F11" s="20">
        <f t="shared" si="1"/>
        <v>32</v>
      </c>
      <c r="G11" s="20">
        <f t="shared" si="1"/>
        <v>20538</v>
      </c>
      <c r="H11" s="20">
        <f t="shared" si="0"/>
        <v>23785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15235</v>
      </c>
      <c r="C12" s="20">
        <f t="shared" si="2"/>
        <v>80</v>
      </c>
      <c r="D12" s="20">
        <f t="shared" si="2"/>
        <v>4313</v>
      </c>
      <c r="E12" s="20">
        <f t="shared" si="2"/>
        <v>15002</v>
      </c>
      <c r="F12" s="20">
        <f t="shared" si="2"/>
        <v>425</v>
      </c>
      <c r="G12" s="20">
        <f t="shared" si="2"/>
        <v>160571</v>
      </c>
      <c r="H12" s="20">
        <f t="shared" si="2"/>
        <v>195626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2550</v>
      </c>
      <c r="C16" s="25">
        <v>15</v>
      </c>
      <c r="D16" s="25">
        <v>2516</v>
      </c>
      <c r="E16" s="25">
        <v>9074</v>
      </c>
      <c r="F16" s="25">
        <v>275</v>
      </c>
      <c r="G16" s="25">
        <v>42024</v>
      </c>
      <c r="H16" s="20">
        <f aca="true" t="shared" si="3" ref="H16:H22">SUM(B16:G16)</f>
        <v>56454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1519</v>
      </c>
      <c r="C17" s="25">
        <v>3</v>
      </c>
      <c r="D17" s="25">
        <v>1155</v>
      </c>
      <c r="E17" s="25">
        <v>3261</v>
      </c>
      <c r="F17" s="25">
        <v>56</v>
      </c>
      <c r="G17" s="25">
        <v>19888</v>
      </c>
      <c r="H17" s="20">
        <f t="shared" si="3"/>
        <v>25882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176</v>
      </c>
      <c r="C18" s="25">
        <v>2</v>
      </c>
      <c r="D18" s="25">
        <v>152</v>
      </c>
      <c r="E18" s="25">
        <v>571</v>
      </c>
      <c r="F18" s="25">
        <v>10</v>
      </c>
      <c r="G18" s="25">
        <v>4152</v>
      </c>
      <c r="H18" s="20">
        <f t="shared" si="3"/>
        <v>5063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371</v>
      </c>
      <c r="C19" s="25">
        <v>0</v>
      </c>
      <c r="D19" s="25">
        <v>378</v>
      </c>
      <c r="E19" s="25">
        <v>1039</v>
      </c>
      <c r="F19" s="25">
        <v>29</v>
      </c>
      <c r="G19" s="25">
        <v>9068</v>
      </c>
      <c r="H19" s="20">
        <f t="shared" si="3"/>
        <v>10885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116</v>
      </c>
      <c r="C20" s="25">
        <v>1</v>
      </c>
      <c r="D20" s="25">
        <v>25</v>
      </c>
      <c r="E20" s="25">
        <v>115</v>
      </c>
      <c r="F20" s="25">
        <v>1</v>
      </c>
      <c r="G20" s="25">
        <v>901</v>
      </c>
      <c r="H20" s="20">
        <f t="shared" si="3"/>
        <v>1159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10</v>
      </c>
      <c r="C21" s="25">
        <v>0</v>
      </c>
      <c r="D21" s="25">
        <v>9</v>
      </c>
      <c r="E21" s="25">
        <v>21</v>
      </c>
      <c r="F21" s="25">
        <v>1</v>
      </c>
      <c r="G21" s="25">
        <v>141</v>
      </c>
      <c r="H21" s="20">
        <f t="shared" si="3"/>
        <v>182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497</v>
      </c>
      <c r="C22" s="20">
        <f t="shared" si="4"/>
        <v>1</v>
      </c>
      <c r="D22" s="20">
        <f t="shared" si="4"/>
        <v>412</v>
      </c>
      <c r="E22" s="20">
        <f t="shared" si="4"/>
        <v>1175</v>
      </c>
      <c r="F22" s="20">
        <f t="shared" si="4"/>
        <v>31</v>
      </c>
      <c r="G22" s="20">
        <f t="shared" si="4"/>
        <v>10110</v>
      </c>
      <c r="H22" s="20">
        <f t="shared" si="3"/>
        <v>12226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4742</v>
      </c>
      <c r="C23" s="20">
        <f t="shared" si="5"/>
        <v>21</v>
      </c>
      <c r="D23" s="20">
        <f t="shared" si="5"/>
        <v>4235</v>
      </c>
      <c r="E23" s="20">
        <f t="shared" si="5"/>
        <v>14081</v>
      </c>
      <c r="F23" s="20">
        <f t="shared" si="5"/>
        <v>372</v>
      </c>
      <c r="G23" s="20">
        <f t="shared" si="5"/>
        <v>76174</v>
      </c>
      <c r="H23" s="20">
        <f t="shared" si="5"/>
        <v>99625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1881004</v>
      </c>
      <c r="C27" s="25">
        <v>13065</v>
      </c>
      <c r="D27" s="25">
        <v>777005</v>
      </c>
      <c r="E27" s="25">
        <v>2136124</v>
      </c>
      <c r="F27" s="25">
        <v>95483</v>
      </c>
      <c r="G27" s="25">
        <v>20378884</v>
      </c>
      <c r="H27" s="20">
        <f aca="true" t="shared" si="6" ref="H27:H32">SUM(B27:G27)</f>
        <v>25281565</v>
      </c>
    </row>
    <row r="28" spans="1:8" ht="12.75">
      <c r="A28" s="4" t="s">
        <v>8</v>
      </c>
      <c r="B28" s="25">
        <v>1138453</v>
      </c>
      <c r="C28" s="25">
        <v>2900</v>
      </c>
      <c r="D28" s="25">
        <v>354806</v>
      </c>
      <c r="E28" s="25">
        <v>726343</v>
      </c>
      <c r="F28" s="25">
        <v>19194</v>
      </c>
      <c r="G28" s="25">
        <v>9251066</v>
      </c>
      <c r="H28" s="20">
        <f t="shared" si="6"/>
        <v>11492762</v>
      </c>
    </row>
    <row r="29" spans="1:8" ht="12.75">
      <c r="A29" s="4" t="s">
        <v>9</v>
      </c>
      <c r="B29" s="25">
        <v>121479</v>
      </c>
      <c r="C29" s="25">
        <v>1560</v>
      </c>
      <c r="D29" s="25">
        <v>45940</v>
      </c>
      <c r="E29" s="25">
        <v>125837</v>
      </c>
      <c r="F29" s="25">
        <v>3225</v>
      </c>
      <c r="G29" s="25">
        <v>1834431</v>
      </c>
      <c r="H29" s="20">
        <f t="shared" si="6"/>
        <v>2132472</v>
      </c>
    </row>
    <row r="30" spans="1:8" ht="12.75">
      <c r="A30" s="4" t="s">
        <v>10</v>
      </c>
      <c r="B30" s="25">
        <v>267364</v>
      </c>
      <c r="C30" s="25">
        <v>0</v>
      </c>
      <c r="D30" s="25">
        <v>113912</v>
      </c>
      <c r="E30" s="25">
        <v>237705</v>
      </c>
      <c r="F30" s="25">
        <v>8936</v>
      </c>
      <c r="G30" s="25">
        <v>4095618</v>
      </c>
      <c r="H30" s="20">
        <f t="shared" si="6"/>
        <v>4723535</v>
      </c>
    </row>
    <row r="31" spans="1:8" ht="12.75">
      <c r="A31" s="4" t="s">
        <v>11</v>
      </c>
      <c r="B31" s="25">
        <v>92687</v>
      </c>
      <c r="C31" s="25">
        <v>872</v>
      </c>
      <c r="D31" s="25">
        <v>7540</v>
      </c>
      <c r="E31" s="25">
        <v>25622</v>
      </c>
      <c r="F31" s="25">
        <v>533</v>
      </c>
      <c r="G31" s="25">
        <v>458541</v>
      </c>
      <c r="H31" s="20">
        <f t="shared" si="6"/>
        <v>585795</v>
      </c>
    </row>
    <row r="32" spans="1:8" ht="12.75">
      <c r="A32" s="4" t="s">
        <v>12</v>
      </c>
      <c r="B32" s="25">
        <v>8542</v>
      </c>
      <c r="C32" s="25">
        <v>0</v>
      </c>
      <c r="D32" s="25">
        <v>2834</v>
      </c>
      <c r="E32" s="25">
        <v>4406</v>
      </c>
      <c r="F32" s="25">
        <v>293</v>
      </c>
      <c r="G32" s="25">
        <v>63713</v>
      </c>
      <c r="H32" s="20">
        <f t="shared" si="6"/>
        <v>79788</v>
      </c>
    </row>
    <row r="33" spans="1:8" ht="12.75">
      <c r="A33" s="4" t="s">
        <v>13</v>
      </c>
      <c r="B33" s="20">
        <f aca="true" t="shared" si="7" ref="B33:H33">SUM(B30:B32)</f>
        <v>368593</v>
      </c>
      <c r="C33" s="20">
        <f t="shared" si="7"/>
        <v>872</v>
      </c>
      <c r="D33" s="20">
        <f t="shared" si="7"/>
        <v>124286</v>
      </c>
      <c r="E33" s="20">
        <f t="shared" si="7"/>
        <v>267733</v>
      </c>
      <c r="F33" s="20">
        <f t="shared" si="7"/>
        <v>9762</v>
      </c>
      <c r="G33" s="20">
        <f t="shared" si="7"/>
        <v>4617872</v>
      </c>
      <c r="H33" s="20">
        <f t="shared" si="7"/>
        <v>5389118</v>
      </c>
    </row>
    <row r="34" spans="1:8" ht="12.75">
      <c r="A34" s="4" t="s">
        <v>14</v>
      </c>
      <c r="B34" s="20">
        <f aca="true" t="shared" si="8" ref="B34:H34">SUM(B27+B28+B29+B33)</f>
        <v>3509529</v>
      </c>
      <c r="C34" s="20">
        <f t="shared" si="8"/>
        <v>18397</v>
      </c>
      <c r="D34" s="20">
        <f t="shared" si="8"/>
        <v>1302037</v>
      </c>
      <c r="E34" s="20">
        <f t="shared" si="8"/>
        <v>3256037</v>
      </c>
      <c r="F34" s="20">
        <f t="shared" si="8"/>
        <v>127664</v>
      </c>
      <c r="G34" s="20">
        <f t="shared" si="8"/>
        <v>36082253</v>
      </c>
      <c r="H34" s="20">
        <f t="shared" si="8"/>
        <v>44295917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99625</v>
      </c>
      <c r="D42" s="21">
        <f>H16</f>
        <v>56454</v>
      </c>
      <c r="E42" s="21">
        <f>H17</f>
        <v>25882</v>
      </c>
      <c r="F42" s="21">
        <f>H18</f>
        <v>5063</v>
      </c>
      <c r="G42" s="21">
        <f>H22</f>
        <v>12226</v>
      </c>
      <c r="H42" s="21">
        <f>H19</f>
        <v>10885</v>
      </c>
      <c r="I42" s="21">
        <f>H20</f>
        <v>1159</v>
      </c>
      <c r="J42" s="21">
        <f>H21</f>
        <v>182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195626</v>
      </c>
      <c r="D43" s="21">
        <f>H5</f>
        <v>112387</v>
      </c>
      <c r="E43" s="21">
        <f>H6</f>
        <v>49762</v>
      </c>
      <c r="F43" s="21">
        <f>H7</f>
        <v>9692</v>
      </c>
      <c r="G43" s="21">
        <f>H11</f>
        <v>23785</v>
      </c>
      <c r="H43" s="21">
        <f>H8</f>
        <v>20841</v>
      </c>
      <c r="I43" s="21">
        <f>H9</f>
        <v>2571</v>
      </c>
      <c r="J43" s="21">
        <f>H10</f>
        <v>373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1.9636235884567126</v>
      </c>
      <c r="D44" s="22">
        <f t="shared" si="9"/>
        <v>1.9907712473872534</v>
      </c>
      <c r="E44" s="22">
        <f t="shared" si="9"/>
        <v>1.9226489452128892</v>
      </c>
      <c r="F44" s="22">
        <f t="shared" si="9"/>
        <v>1.9142800711040884</v>
      </c>
      <c r="G44" s="22">
        <f t="shared" si="9"/>
        <v>1.945444135449043</v>
      </c>
      <c r="H44" s="22">
        <f t="shared" si="9"/>
        <v>1.9146531924666972</v>
      </c>
      <c r="I44" s="22">
        <f t="shared" si="9"/>
        <v>2.2182916307161347</v>
      </c>
      <c r="J44" s="22">
        <f t="shared" si="9"/>
        <v>2.0494505494505493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76174</v>
      </c>
      <c r="D47" s="21">
        <f>G16</f>
        <v>42024</v>
      </c>
      <c r="E47" s="21">
        <f>G17</f>
        <v>19888</v>
      </c>
      <c r="F47" s="21">
        <f>G18</f>
        <v>4152</v>
      </c>
      <c r="G47" s="21">
        <f>G22</f>
        <v>10110</v>
      </c>
      <c r="H47" s="21">
        <f>G19</f>
        <v>9068</v>
      </c>
      <c r="I47" s="21">
        <f>G20</f>
        <v>901</v>
      </c>
      <c r="J47" s="21">
        <f>G21</f>
        <v>141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160571</v>
      </c>
      <c r="D48" s="21">
        <f>G5</f>
        <v>91443</v>
      </c>
      <c r="E48" s="21">
        <f>G6</f>
        <v>40183</v>
      </c>
      <c r="F48" s="21">
        <f>G7</f>
        <v>8407</v>
      </c>
      <c r="G48" s="21">
        <f>G11</f>
        <v>20538</v>
      </c>
      <c r="H48" s="21">
        <f>G8</f>
        <v>18204</v>
      </c>
      <c r="I48" s="21">
        <f>G9</f>
        <v>2027</v>
      </c>
      <c r="J48" s="21">
        <f>G10</f>
        <v>307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2.1079502192349096</v>
      </c>
      <c r="D49" s="22">
        <f t="shared" si="10"/>
        <v>2.1759708737864076</v>
      </c>
      <c r="E49" s="22">
        <f t="shared" si="10"/>
        <v>2.0204646017699117</v>
      </c>
      <c r="F49" s="22">
        <f t="shared" si="10"/>
        <v>2.0248073217726397</v>
      </c>
      <c r="G49" s="22">
        <f t="shared" si="10"/>
        <v>2.031454005934718</v>
      </c>
      <c r="H49" s="22">
        <f t="shared" si="10"/>
        <v>2.007498897220997</v>
      </c>
      <c r="I49" s="22">
        <f t="shared" si="10"/>
        <v>2.249722530521643</v>
      </c>
      <c r="J49" s="22">
        <f t="shared" si="10"/>
        <v>2.1773049645390072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23451</v>
      </c>
      <c r="D52" s="21">
        <f>SUM(B16:F16)</f>
        <v>14430</v>
      </c>
      <c r="E52" s="21">
        <f>SUM(B17:F17)</f>
        <v>5994</v>
      </c>
      <c r="F52" s="21">
        <f>SUM(B18:F18)</f>
        <v>911</v>
      </c>
      <c r="G52" s="21">
        <f>SUM(H52:J52)</f>
        <v>2116</v>
      </c>
      <c r="H52" s="21">
        <f>SUM(B19:F19)</f>
        <v>1817</v>
      </c>
      <c r="I52" s="21">
        <f>SUM(B20:F20)</f>
        <v>258</v>
      </c>
      <c r="J52" s="21">
        <f>SUM(B21:F21)</f>
        <v>41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35055</v>
      </c>
      <c r="D53" s="21">
        <f>SUM(B5:F5)</f>
        <v>20944</v>
      </c>
      <c r="E53" s="21">
        <f>SUM(B6:F6)</f>
        <v>9579</v>
      </c>
      <c r="F53" s="21">
        <f>SUM(B7:F7)</f>
        <v>1285</v>
      </c>
      <c r="G53" s="21">
        <f>SUM(H53:J53)</f>
        <v>3247</v>
      </c>
      <c r="H53" s="21">
        <f>SUM(B8:F8)</f>
        <v>2637</v>
      </c>
      <c r="I53" s="21">
        <f>SUM(B9:F9)</f>
        <v>544</v>
      </c>
      <c r="J53" s="21">
        <f>SUM(B10:F10)</f>
        <v>66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1.4948189842650634</v>
      </c>
      <c r="D54" s="22">
        <f t="shared" si="11"/>
        <v>1.4514206514206514</v>
      </c>
      <c r="E54" s="22">
        <f t="shared" si="11"/>
        <v>1.598098098098098</v>
      </c>
      <c r="F54" s="22">
        <f t="shared" si="11"/>
        <v>1.4105378704720088</v>
      </c>
      <c r="G54" s="22">
        <f t="shared" si="11"/>
        <v>1.5344990548204158</v>
      </c>
      <c r="H54" s="22">
        <f t="shared" si="11"/>
        <v>1.4512933406714363</v>
      </c>
      <c r="I54" s="22">
        <f t="shared" si="11"/>
        <v>2.108527131782946</v>
      </c>
      <c r="J54" s="22">
        <f t="shared" si="11"/>
        <v>1.6097560975609757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23451</v>
      </c>
      <c r="D61" s="21">
        <f>SUM(B16:F16)</f>
        <v>14430</v>
      </c>
      <c r="E61" s="21">
        <f>SUM(B17:F17)</f>
        <v>5994</v>
      </c>
      <c r="F61" s="21">
        <f>SUM(B18:F18)</f>
        <v>911</v>
      </c>
      <c r="G61" s="21">
        <f>SUM(H61:J61)</f>
        <v>2116</v>
      </c>
      <c r="H61" s="21">
        <f>SUM(B19:F19)</f>
        <v>1817</v>
      </c>
      <c r="I61" s="21">
        <f>SUM(B20:F20)</f>
        <v>258</v>
      </c>
      <c r="J61" s="21">
        <f>SUM(B21:F21)</f>
        <v>41</v>
      </c>
      <c r="K61" s="21"/>
      <c r="N61" s="19" t="s">
        <v>95</v>
      </c>
    </row>
    <row r="62" spans="1:14" ht="12.75">
      <c r="A62" t="s">
        <v>21</v>
      </c>
      <c r="C62" s="21">
        <f>SUM(B12:F12)</f>
        <v>35055</v>
      </c>
      <c r="D62" s="21">
        <f>SUM(B5:F5)</f>
        <v>20944</v>
      </c>
      <c r="E62" s="21">
        <f>SUM(B6:F6)</f>
        <v>9579</v>
      </c>
      <c r="F62" s="21">
        <f>SUM(B7:F7)</f>
        <v>1285</v>
      </c>
      <c r="G62" s="21">
        <f>SUM(H62:J62)</f>
        <v>3247</v>
      </c>
      <c r="H62" s="21">
        <f>SUM(B8:F8)</f>
        <v>2637</v>
      </c>
      <c r="I62" s="21">
        <f>SUM(B9:F9)</f>
        <v>544</v>
      </c>
      <c r="J62" s="21">
        <f>SUM(B10:F10)</f>
        <v>66</v>
      </c>
      <c r="K62" s="21"/>
      <c r="N62" s="19"/>
    </row>
    <row r="63" spans="1:16" ht="12.75">
      <c r="A63" t="s">
        <v>22</v>
      </c>
      <c r="C63" s="22">
        <f aca="true" t="shared" si="12" ref="C63:J63">C62/C61</f>
        <v>1.4948189842650634</v>
      </c>
      <c r="D63" s="22">
        <f t="shared" si="12"/>
        <v>1.4514206514206514</v>
      </c>
      <c r="E63" s="22">
        <f t="shared" si="12"/>
        <v>1.598098098098098</v>
      </c>
      <c r="F63" s="22">
        <f t="shared" si="12"/>
        <v>1.4105378704720088</v>
      </c>
      <c r="G63" s="22">
        <f t="shared" si="12"/>
        <v>1.5344990548204158</v>
      </c>
      <c r="H63" s="22">
        <f t="shared" si="12"/>
        <v>1.4512933406714363</v>
      </c>
      <c r="I63" s="22">
        <f t="shared" si="12"/>
        <v>2.108527131782946</v>
      </c>
      <c r="J63" s="22">
        <f t="shared" si="12"/>
        <v>1.6097560975609757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14453</v>
      </c>
      <c r="D66" s="21">
        <f>SUM(E16:F16)</f>
        <v>9349</v>
      </c>
      <c r="E66" s="21">
        <f>SUM(E17:F17)</f>
        <v>3317</v>
      </c>
      <c r="F66" s="21">
        <f>SUM(E18:F18)</f>
        <v>581</v>
      </c>
      <c r="G66" s="21">
        <f>SUM(H66:J66)</f>
        <v>1206</v>
      </c>
      <c r="H66" s="21">
        <f>SUM(E19:F19)</f>
        <v>1068</v>
      </c>
      <c r="I66" s="21">
        <f>SUM(E20:F20)</f>
        <v>116</v>
      </c>
      <c r="J66" s="21">
        <f>SUM(E21:F21)</f>
        <v>22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15427</v>
      </c>
      <c r="D67" s="21">
        <f>SUM(E5:F5)</f>
        <v>10122</v>
      </c>
      <c r="E67" s="21">
        <f>SUM(E6:F6)</f>
        <v>3451</v>
      </c>
      <c r="F67" s="21">
        <f>SUM(E7:F7)</f>
        <v>598</v>
      </c>
      <c r="G67" s="21">
        <f>SUM(H67:J67)</f>
        <v>1256</v>
      </c>
      <c r="H67" s="21">
        <f>SUM(E8:F8)</f>
        <v>1110</v>
      </c>
      <c r="I67" s="21">
        <f>SUM(E9:F9)</f>
        <v>123</v>
      </c>
      <c r="J67" s="21">
        <f>SUM(E10:F10)</f>
        <v>23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1.0673908531100809</v>
      </c>
      <c r="D68" s="22">
        <f t="shared" si="13"/>
        <v>1.08268263985453</v>
      </c>
      <c r="E68" s="22">
        <f t="shared" si="13"/>
        <v>1.0403979499547784</v>
      </c>
      <c r="F68" s="22">
        <f t="shared" si="13"/>
        <v>1.0292598967297764</v>
      </c>
      <c r="G68" s="22">
        <f t="shared" si="13"/>
        <v>1.0414593698175787</v>
      </c>
      <c r="H68" s="22">
        <f t="shared" si="13"/>
        <v>1.0393258426966292</v>
      </c>
      <c r="I68" s="22">
        <f t="shared" si="13"/>
        <v>1.0603448275862069</v>
      </c>
      <c r="J68" s="22">
        <f t="shared" si="13"/>
        <v>1.0454545454545454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4742</v>
      </c>
      <c r="D71" s="21">
        <f>B16</f>
        <v>2550</v>
      </c>
      <c r="E71" s="21">
        <f>B17</f>
        <v>1519</v>
      </c>
      <c r="F71" s="21">
        <f>B18</f>
        <v>176</v>
      </c>
      <c r="G71" s="21">
        <f>SUM(H71:J71)</f>
        <v>497</v>
      </c>
      <c r="H71" s="21">
        <f>B19</f>
        <v>371</v>
      </c>
      <c r="I71" s="21">
        <f>B20</f>
        <v>116</v>
      </c>
      <c r="J71" s="21">
        <f>B21</f>
        <v>10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15235</v>
      </c>
      <c r="D72" s="21">
        <f>B5</f>
        <v>8200</v>
      </c>
      <c r="E72" s="21">
        <f>B6</f>
        <v>4937</v>
      </c>
      <c r="F72" s="21">
        <f>B7</f>
        <v>529</v>
      </c>
      <c r="G72" s="21">
        <f>SUM(H72:J72)</f>
        <v>1569</v>
      </c>
      <c r="H72" s="21">
        <f>B8</f>
        <v>1143</v>
      </c>
      <c r="I72" s="21">
        <f>B9</f>
        <v>392</v>
      </c>
      <c r="J72" s="21">
        <f>B10</f>
        <v>34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3.2127794179671025</v>
      </c>
      <c r="D73" s="22">
        <f t="shared" si="14"/>
        <v>3.215686274509804</v>
      </c>
      <c r="E73" s="22">
        <f t="shared" si="14"/>
        <v>3.250164581961817</v>
      </c>
      <c r="F73" s="22">
        <f t="shared" si="14"/>
        <v>3.0056818181818183</v>
      </c>
      <c r="G73" s="22">
        <f t="shared" si="14"/>
        <v>3.1569416498993963</v>
      </c>
      <c r="H73" s="22">
        <f t="shared" si="14"/>
        <v>3.0808625336927222</v>
      </c>
      <c r="I73" s="22">
        <f t="shared" si="14"/>
        <v>3.3793103448275863</v>
      </c>
      <c r="J73" s="22">
        <f t="shared" si="14"/>
        <v>3.4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21</v>
      </c>
      <c r="D76" s="21">
        <f>C16</f>
        <v>15</v>
      </c>
      <c r="E76" s="21">
        <f>C17</f>
        <v>3</v>
      </c>
      <c r="F76" s="21">
        <f>C18</f>
        <v>2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80</v>
      </c>
      <c r="D77" s="21">
        <f>C5</f>
        <v>57</v>
      </c>
      <c r="E77" s="21">
        <f>C6</f>
        <v>14</v>
      </c>
      <c r="F77" s="21">
        <f>C7</f>
        <v>6</v>
      </c>
      <c r="G77" s="21">
        <f>SUM(H77:J77)</f>
        <v>3</v>
      </c>
      <c r="H77" s="21">
        <f>C8</f>
        <v>0</v>
      </c>
      <c r="I77" s="21">
        <f>C9</f>
        <v>3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3.8095238095238093</v>
      </c>
      <c r="D78" s="22">
        <f t="shared" si="15"/>
        <v>3.8</v>
      </c>
      <c r="E78" s="22">
        <f t="shared" si="15"/>
        <v>4.666666666666667</v>
      </c>
      <c r="F78" s="22">
        <f t="shared" si="15"/>
        <v>3</v>
      </c>
      <c r="G78" s="22">
        <f t="shared" si="15"/>
        <v>3</v>
      </c>
      <c r="H78" s="22" t="e">
        <f t="shared" si="15"/>
        <v>#DIV/0!</v>
      </c>
      <c r="I78" s="22">
        <f t="shared" si="15"/>
        <v>3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4235</v>
      </c>
      <c r="D81" s="21">
        <f>D16</f>
        <v>2516</v>
      </c>
      <c r="E81" s="21">
        <f>D17</f>
        <v>1155</v>
      </c>
      <c r="F81" s="21">
        <f>D18</f>
        <v>152</v>
      </c>
      <c r="G81" s="21">
        <f>SUM(H81:J81)</f>
        <v>412</v>
      </c>
      <c r="H81" s="21">
        <f>D19</f>
        <v>378</v>
      </c>
      <c r="I81" s="21">
        <f>D20</f>
        <v>25</v>
      </c>
      <c r="J81" s="21">
        <f>D21</f>
        <v>9</v>
      </c>
      <c r="K81" s="21"/>
    </row>
    <row r="82" spans="1:11" ht="12.75">
      <c r="A82" t="s">
        <v>21</v>
      </c>
      <c r="C82" s="21">
        <f>D12</f>
        <v>4313</v>
      </c>
      <c r="D82" s="21">
        <f>D5</f>
        <v>2565</v>
      </c>
      <c r="E82" s="21">
        <f>D6</f>
        <v>1177</v>
      </c>
      <c r="F82" s="21">
        <f>D7</f>
        <v>152</v>
      </c>
      <c r="G82" s="21">
        <f>SUM(H82:J82)</f>
        <v>419</v>
      </c>
      <c r="H82" s="21">
        <f>D8</f>
        <v>384</v>
      </c>
      <c r="I82" s="21">
        <f>D9</f>
        <v>26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1.018417945690673</v>
      </c>
      <c r="D83" s="22">
        <f t="shared" si="16"/>
        <v>1.019475357710652</v>
      </c>
      <c r="E83" s="22">
        <f t="shared" si="16"/>
        <v>1.019047619047619</v>
      </c>
      <c r="F83" s="22">
        <f t="shared" si="16"/>
        <v>1</v>
      </c>
      <c r="G83" s="22">
        <f t="shared" si="16"/>
        <v>1.016990291262136</v>
      </c>
      <c r="H83" s="22">
        <f t="shared" si="16"/>
        <v>1.0158730158730158</v>
      </c>
      <c r="I83" s="22">
        <f t="shared" si="16"/>
        <v>1.04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44295917</v>
      </c>
      <c r="D94" s="21"/>
      <c r="E94" s="21">
        <f>SUM(E95:E96)</f>
        <v>99625</v>
      </c>
      <c r="F94" s="22">
        <f>C94/E94</f>
        <v>444.62651944792975</v>
      </c>
      <c r="G94" s="21">
        <f>SUM(G95:G96)</f>
        <v>195626</v>
      </c>
      <c r="H94" s="22">
        <f>C94/G94</f>
        <v>226.43164507785264</v>
      </c>
    </row>
    <row r="95" spans="1:8" ht="12.75">
      <c r="A95" t="s">
        <v>23</v>
      </c>
      <c r="C95" s="21">
        <f>G34</f>
        <v>36082253</v>
      </c>
      <c r="D95" s="21"/>
      <c r="E95" s="21">
        <f>G23</f>
        <v>76174</v>
      </c>
      <c r="F95" s="22">
        <f>C95/E95</f>
        <v>473.6820043584425</v>
      </c>
      <c r="G95" s="21">
        <f>G12</f>
        <v>160571</v>
      </c>
      <c r="H95" s="22">
        <f>C95/G95</f>
        <v>224.71213980108487</v>
      </c>
    </row>
    <row r="96" spans="1:8" ht="12.75">
      <c r="A96" t="s">
        <v>34</v>
      </c>
      <c r="C96" s="21">
        <f>SUM(B34:F34)</f>
        <v>8213664</v>
      </c>
      <c r="D96" s="21"/>
      <c r="E96" s="21">
        <f>SUM(B23:F23)</f>
        <v>23451</v>
      </c>
      <c r="F96" s="22">
        <f>C96/E96</f>
        <v>350.2479211973903</v>
      </c>
      <c r="G96" s="21">
        <f>SUM(B12:F12)</f>
        <v>35055</v>
      </c>
      <c r="H96" s="22">
        <f>C96/G96</f>
        <v>234.3079161317929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25281565</v>
      </c>
      <c r="D98" s="21"/>
      <c r="E98" s="21">
        <f>SUM(E99:E100)</f>
        <v>56454</v>
      </c>
      <c r="F98" s="22">
        <f>C98/E98</f>
        <v>447.8259290749991</v>
      </c>
      <c r="G98" s="21">
        <f>SUM(G99:G100)</f>
        <v>112387</v>
      </c>
      <c r="H98" s="22">
        <f>C98/G98</f>
        <v>224.95097297730163</v>
      </c>
      <c r="N98" s="19"/>
    </row>
    <row r="99" spans="1:16" ht="12.75">
      <c r="A99" t="s">
        <v>23</v>
      </c>
      <c r="C99" s="21">
        <f>G27</f>
        <v>20378884</v>
      </c>
      <c r="D99" s="21"/>
      <c r="E99" s="21">
        <f>G16</f>
        <v>42024</v>
      </c>
      <c r="F99" s="22">
        <f>C99/E99</f>
        <v>484.9344184275652</v>
      </c>
      <c r="G99" s="21">
        <f>G5</f>
        <v>91443</v>
      </c>
      <c r="H99" s="22">
        <f>C99/G99</f>
        <v>222.85887383397306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4902681</v>
      </c>
      <c r="D100" s="21"/>
      <c r="E100" s="21">
        <f>SUM(B16:F16)</f>
        <v>14430</v>
      </c>
      <c r="F100" s="22">
        <f>C100/E100</f>
        <v>339.7561330561331</v>
      </c>
      <c r="G100" s="21">
        <f>SUM(B5:F5)</f>
        <v>20944</v>
      </c>
      <c r="H100" s="22">
        <f>C100/G100</f>
        <v>234.08522727272728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11492762</v>
      </c>
      <c r="D102" s="21"/>
      <c r="E102" s="21">
        <f>SUM(E103:E104)</f>
        <v>25882</v>
      </c>
      <c r="F102" s="22">
        <f>C102/E102</f>
        <v>444.0445869716405</v>
      </c>
      <c r="G102" s="21">
        <f>SUM(G103:G104)</f>
        <v>49762</v>
      </c>
      <c r="H102" s="22">
        <f>C102/G102</f>
        <v>230.95458381897834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9251066</v>
      </c>
      <c r="D103" s="21"/>
      <c r="E103" s="21">
        <f>G17</f>
        <v>19888</v>
      </c>
      <c r="F103" s="22">
        <f>C103/E103</f>
        <v>465.158185840708</v>
      </c>
      <c r="G103" s="21">
        <f>G6</f>
        <v>40183</v>
      </c>
      <c r="H103" s="22">
        <f>C103/G103</f>
        <v>230.2233780454421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2241696</v>
      </c>
      <c r="D104" s="21"/>
      <c r="E104" s="21">
        <f>SUM(B17:F17)</f>
        <v>5994</v>
      </c>
      <c r="F104" s="22">
        <f>C104/E104</f>
        <v>373.98998998998997</v>
      </c>
      <c r="G104" s="21">
        <f>SUM(B6:F6)</f>
        <v>9579</v>
      </c>
      <c r="H104" s="22">
        <f>C104/G104</f>
        <v>234.02192295646728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2132472</v>
      </c>
      <c r="D106" s="21"/>
      <c r="E106" s="21">
        <f>SUM(E107:E108)</f>
        <v>5063</v>
      </c>
      <c r="F106" s="22">
        <f>C106/E106</f>
        <v>421.18743827770095</v>
      </c>
      <c r="G106" s="21">
        <f>SUM(G107:G108)</f>
        <v>9692</v>
      </c>
      <c r="H106" s="22">
        <f>C106/G106</f>
        <v>220.02393726784976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1834431</v>
      </c>
      <c r="D107" s="21"/>
      <c r="E107" s="21">
        <f>G18</f>
        <v>4152</v>
      </c>
      <c r="F107" s="22">
        <f>C107/E107</f>
        <v>441.8186416184971</v>
      </c>
      <c r="G107" s="21">
        <f>G7</f>
        <v>8407</v>
      </c>
      <c r="H107" s="22">
        <f>C107/G107</f>
        <v>218.2028071844891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298041</v>
      </c>
      <c r="D108" s="21"/>
      <c r="E108" s="21">
        <f>SUM(B18:F18)</f>
        <v>911</v>
      </c>
      <c r="F108" s="22">
        <f>C108/E108</f>
        <v>327.15806805708013</v>
      </c>
      <c r="G108" s="21">
        <f>SUM(B7:F7)</f>
        <v>1285</v>
      </c>
      <c r="H108" s="22">
        <f>C108/G108</f>
        <v>231.9385214007782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5389118</v>
      </c>
      <c r="D110" s="21"/>
      <c r="E110" s="21">
        <f>SUM(E111:E112)</f>
        <v>12226</v>
      </c>
      <c r="F110" s="22">
        <f>C110/E110</f>
        <v>440.7915916898413</v>
      </c>
      <c r="G110" s="21">
        <f>SUM(G111:G112)</f>
        <v>23785</v>
      </c>
      <c r="H110" s="22">
        <f>C110/G110</f>
        <v>226.5763296195081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4617872</v>
      </c>
      <c r="D111" s="21"/>
      <c r="E111" s="21">
        <f>G22</f>
        <v>10110</v>
      </c>
      <c r="F111" s="22">
        <f>C111/E111</f>
        <v>456.76280909990106</v>
      </c>
      <c r="G111" s="21">
        <f>G11</f>
        <v>20538</v>
      </c>
      <c r="H111" s="22">
        <f>C111/G111</f>
        <v>224.84526244035447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771246</v>
      </c>
      <c r="D112" s="21"/>
      <c r="E112" s="21">
        <f>SUM(B22:F22)</f>
        <v>2116</v>
      </c>
      <c r="F112" s="22">
        <f>C112/E112</f>
        <v>364.48298676748584</v>
      </c>
      <c r="G112" s="21">
        <f>SUM(B11:F11)</f>
        <v>3247</v>
      </c>
      <c r="H112" s="22">
        <f>C112/G112</f>
        <v>237.52571604558054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4723535</v>
      </c>
      <c r="D114" s="21"/>
      <c r="E114" s="21">
        <f>SUM(E115:E116)</f>
        <v>10885</v>
      </c>
      <c r="F114" s="22">
        <f>C114/E114</f>
        <v>433.94901240238863</v>
      </c>
      <c r="G114" s="21">
        <f>SUM(G115:G116)</f>
        <v>20841</v>
      </c>
      <c r="H114" s="22">
        <f>C114/G114</f>
        <v>226.64627417110503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4095618</v>
      </c>
      <c r="D115" s="21"/>
      <c r="E115" s="21">
        <f>G19</f>
        <v>9068</v>
      </c>
      <c r="F115" s="22">
        <f>C115/E115</f>
        <v>451.65615350683726</v>
      </c>
      <c r="G115" s="21">
        <f>G8</f>
        <v>18204</v>
      </c>
      <c r="H115" s="22">
        <f>C115/G115</f>
        <v>224.98450889914304</v>
      </c>
    </row>
    <row r="116" spans="1:8" ht="12.75">
      <c r="A116" t="s">
        <v>34</v>
      </c>
      <c r="C116" s="21">
        <f>SUM(B30:F30)</f>
        <v>627917</v>
      </c>
      <c r="D116" s="21"/>
      <c r="E116" s="21">
        <f>SUM(B19:F19)</f>
        <v>1817</v>
      </c>
      <c r="F116" s="22">
        <f>C116/E116</f>
        <v>345.5789763346175</v>
      </c>
      <c r="G116" s="21">
        <f>SUM(B8:F8)</f>
        <v>2637</v>
      </c>
      <c r="H116" s="22">
        <f>C116/G116</f>
        <v>238.11793704967766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585795</v>
      </c>
      <c r="D118" s="21"/>
      <c r="E118" s="21">
        <f>SUM(E119:E120)</f>
        <v>1159</v>
      </c>
      <c r="F118" s="22">
        <f>C118/E118</f>
        <v>505.4314063848145</v>
      </c>
      <c r="G118" s="21">
        <f>SUM(G119:G120)</f>
        <v>2571</v>
      </c>
      <c r="H118" s="22">
        <f>C118/G118</f>
        <v>227.84714119019836</v>
      </c>
    </row>
    <row r="119" spans="1:8" ht="12.75">
      <c r="A119" t="s">
        <v>23</v>
      </c>
      <c r="C119" s="21">
        <f>G31</f>
        <v>458541</v>
      </c>
      <c r="D119" s="21"/>
      <c r="E119" s="21">
        <f>G20</f>
        <v>901</v>
      </c>
      <c r="F119" s="22">
        <f>C119/E119</f>
        <v>508.92452830188677</v>
      </c>
      <c r="G119" s="21">
        <f>G9</f>
        <v>2027</v>
      </c>
      <c r="H119" s="22">
        <f>C119/G119</f>
        <v>226.21657622101628</v>
      </c>
    </row>
    <row r="120" spans="1:8" ht="12.75">
      <c r="A120" t="s">
        <v>34</v>
      </c>
      <c r="C120" s="21">
        <f>SUM(B31:F31)</f>
        <v>127254</v>
      </c>
      <c r="D120" s="21"/>
      <c r="E120" s="21">
        <f>SUM(B20:F20)</f>
        <v>258</v>
      </c>
      <c r="F120" s="22">
        <f>C120/E120</f>
        <v>493.2325581395349</v>
      </c>
      <c r="G120" s="21">
        <f>SUM(B9:F9)</f>
        <v>544</v>
      </c>
      <c r="H120" s="22">
        <f>C120/G120</f>
        <v>233.92279411764707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79788</v>
      </c>
      <c r="D122" s="21"/>
      <c r="E122" s="21">
        <f>SUM(E123:E124)</f>
        <v>182</v>
      </c>
      <c r="F122" s="22">
        <f>C122/E122</f>
        <v>438.3956043956044</v>
      </c>
      <c r="G122" s="21">
        <f>SUM(G123:G124)</f>
        <v>373</v>
      </c>
      <c r="H122" s="22">
        <f>C122/G122</f>
        <v>213.9088471849866</v>
      </c>
    </row>
    <row r="123" spans="1:8" ht="12.75">
      <c r="A123" t="s">
        <v>23</v>
      </c>
      <c r="C123" s="21">
        <f>G32</f>
        <v>63713</v>
      </c>
      <c r="D123" s="21"/>
      <c r="E123" s="21">
        <f>G21</f>
        <v>141</v>
      </c>
      <c r="F123" s="22">
        <f>C123/E123</f>
        <v>451.86524822695037</v>
      </c>
      <c r="G123" s="21">
        <f>G10</f>
        <v>307</v>
      </c>
      <c r="H123" s="22">
        <f>C123/G123</f>
        <v>207.5342019543974</v>
      </c>
    </row>
    <row r="124" spans="1:8" ht="12.75">
      <c r="A124" t="s">
        <v>34</v>
      </c>
      <c r="C124" s="21">
        <f>SUM(B32:F32)</f>
        <v>16075</v>
      </c>
      <c r="D124" s="21"/>
      <c r="E124" s="21">
        <f>SUM(B21:F21)</f>
        <v>41</v>
      </c>
      <c r="F124" s="22">
        <f>C124/E124</f>
        <v>392.0731707317073</v>
      </c>
      <c r="G124" s="21">
        <f>SUM(B10:F10)</f>
        <v>66</v>
      </c>
      <c r="H124" s="22">
        <f>C124/G124</f>
        <v>243.56060606060606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8841581</v>
      </c>
      <c r="D130" s="21"/>
      <c r="E130" s="21">
        <f aca="true" t="shared" si="17" ref="E130:K130">SUM(E131:E134)</f>
        <v>4902681</v>
      </c>
      <c r="F130" s="21">
        <f t="shared" si="17"/>
        <v>2241696</v>
      </c>
      <c r="G130" s="21">
        <f t="shared" si="17"/>
        <v>298041</v>
      </c>
      <c r="H130" s="21">
        <f t="shared" si="17"/>
        <v>771246</v>
      </c>
      <c r="I130" s="21">
        <f t="shared" si="17"/>
        <v>627917</v>
      </c>
      <c r="J130" s="21">
        <f t="shared" si="17"/>
        <v>127254</v>
      </c>
      <c r="K130" s="21">
        <f t="shared" si="17"/>
        <v>16075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3630342</v>
      </c>
      <c r="D131" s="21"/>
      <c r="E131" s="21">
        <f>SUM(E27:F27)</f>
        <v>2231607</v>
      </c>
      <c r="F131" s="21">
        <f>SUM(E28:F28)</f>
        <v>745537</v>
      </c>
      <c r="G131" s="21">
        <f>SUM(E29:F29)</f>
        <v>129062</v>
      </c>
      <c r="H131" s="21">
        <f>SUM(I131:K131)</f>
        <v>277495</v>
      </c>
      <c r="I131" s="21">
        <f>SUM(E30:F30)</f>
        <v>246641</v>
      </c>
      <c r="J131" s="21">
        <f>SUM(E31:F31)</f>
        <v>26155</v>
      </c>
      <c r="K131" s="21">
        <f>SUM(E32:F32)</f>
        <v>4699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3776893</v>
      </c>
      <c r="D132" s="21"/>
      <c r="E132" s="21">
        <f>B27</f>
        <v>1881004</v>
      </c>
      <c r="F132" s="21">
        <f>B28</f>
        <v>1138453</v>
      </c>
      <c r="G132" s="21">
        <f>B29</f>
        <v>121479</v>
      </c>
      <c r="H132" s="21">
        <f>SUM(I132:K132)</f>
        <v>368593</v>
      </c>
      <c r="I132" s="21">
        <f>B30</f>
        <v>267364</v>
      </c>
      <c r="J132" s="21">
        <f>B31</f>
        <v>92687</v>
      </c>
      <c r="K132" s="21">
        <f>B32</f>
        <v>8542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18397</v>
      </c>
      <c r="D133" s="21"/>
      <c r="E133" s="21">
        <f>C27</f>
        <v>13065</v>
      </c>
      <c r="F133" s="21">
        <f>C28</f>
        <v>2900</v>
      </c>
      <c r="G133" s="21">
        <f>C29</f>
        <v>1560</v>
      </c>
      <c r="H133" s="21">
        <f>SUM(I133:K133)</f>
        <v>872</v>
      </c>
      <c r="I133" s="21">
        <f>C30</f>
        <v>0</v>
      </c>
      <c r="J133" s="21">
        <f>C31</f>
        <v>872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1415949</v>
      </c>
      <c r="D134" s="21"/>
      <c r="E134" s="21">
        <f>D27</f>
        <v>777005</v>
      </c>
      <c r="F134" s="21">
        <f>D28</f>
        <v>354806</v>
      </c>
      <c r="G134" s="21">
        <f>D29</f>
        <v>45940</v>
      </c>
      <c r="H134" s="21">
        <f>SUM(I134:K134)</f>
        <v>124286</v>
      </c>
      <c r="I134" s="21">
        <f>D30</f>
        <v>113912</v>
      </c>
      <c r="J134" s="21">
        <f>D31</f>
        <v>7540</v>
      </c>
      <c r="K134" s="21">
        <f>D32</f>
        <v>2834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3630342</v>
      </c>
      <c r="E140" s="22">
        <f>B140/C66</f>
        <v>251.182591849443</v>
      </c>
      <c r="G140" s="22">
        <f>B140/C67</f>
        <v>235.32391262072989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3776893</v>
      </c>
      <c r="E141" s="22">
        <f>B141/C71</f>
        <v>796.4768030366934</v>
      </c>
      <c r="G141" s="22">
        <f>B141/C72</f>
        <v>247.90895963242534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18397</v>
      </c>
      <c r="E142" s="22">
        <f>B142/C76</f>
        <v>876.047619047619</v>
      </c>
      <c r="G142" s="22">
        <f>B142/C77</f>
        <v>229.9625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1415949</v>
      </c>
      <c r="E143" s="22">
        <f>B143/C81</f>
        <v>334.34451003541915</v>
      </c>
      <c r="G143" s="22">
        <f>B143/C82</f>
        <v>328.29793647113377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heet="1"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45"/>
  <sheetViews>
    <sheetView showGridLines="0" tabSelected="1" workbookViewId="0" topLeftCell="A1">
      <selection activeCell="I29" sqref="I29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>
        <v>8257</v>
      </c>
      <c r="C5" s="25">
        <v>75</v>
      </c>
      <c r="D5" s="25">
        <v>2596</v>
      </c>
      <c r="E5" s="25">
        <v>9809</v>
      </c>
      <c r="F5" s="25">
        <v>305</v>
      </c>
      <c r="G5" s="25">
        <v>90851</v>
      </c>
      <c r="H5" s="20">
        <f aca="true" t="shared" si="0" ref="H5:H11">SUM(B5:G5)</f>
        <v>111893</v>
      </c>
    </row>
    <row r="6" spans="1:14" ht="12.75">
      <c r="A6" s="4" t="s">
        <v>8</v>
      </c>
      <c r="B6" s="25">
        <v>5012</v>
      </c>
      <c r="C6" s="25">
        <v>0</v>
      </c>
      <c r="D6" s="25">
        <v>1148</v>
      </c>
      <c r="E6" s="25">
        <v>3363</v>
      </c>
      <c r="F6" s="25">
        <v>69</v>
      </c>
      <c r="G6" s="25">
        <v>40117</v>
      </c>
      <c r="H6" s="20">
        <f t="shared" si="0"/>
        <v>49709</v>
      </c>
      <c r="N6" s="19" t="s">
        <v>95</v>
      </c>
    </row>
    <row r="7" spans="1:14" ht="12.75">
      <c r="A7" s="4" t="s">
        <v>9</v>
      </c>
      <c r="B7" s="25">
        <v>516</v>
      </c>
      <c r="C7" s="25">
        <v>14</v>
      </c>
      <c r="D7" s="25">
        <v>168</v>
      </c>
      <c r="E7" s="25">
        <v>594</v>
      </c>
      <c r="F7" s="25">
        <v>10</v>
      </c>
      <c r="G7" s="25">
        <v>8340</v>
      </c>
      <c r="H7" s="20">
        <f t="shared" si="0"/>
        <v>9642</v>
      </c>
      <c r="N7" s="19"/>
    </row>
    <row r="8" spans="1:16" ht="12.75">
      <c r="A8" s="4" t="s">
        <v>10</v>
      </c>
      <c r="B8" s="25">
        <v>1159</v>
      </c>
      <c r="C8" s="25">
        <v>0</v>
      </c>
      <c r="D8" s="25">
        <v>391</v>
      </c>
      <c r="E8" s="25">
        <v>1097</v>
      </c>
      <c r="F8" s="25">
        <v>29</v>
      </c>
      <c r="G8" s="25">
        <v>18115</v>
      </c>
      <c r="H8" s="20">
        <f t="shared" si="0"/>
        <v>20791</v>
      </c>
      <c r="N8" s="18" t="s">
        <v>4</v>
      </c>
      <c r="P8" s="19" t="s">
        <v>80</v>
      </c>
    </row>
    <row r="9" spans="1:16" ht="12.75">
      <c r="A9" s="4" t="s">
        <v>11</v>
      </c>
      <c r="B9" s="25">
        <v>377</v>
      </c>
      <c r="C9" s="25">
        <v>3</v>
      </c>
      <c r="D9" s="25">
        <v>27</v>
      </c>
      <c r="E9" s="25">
        <v>118</v>
      </c>
      <c r="F9" s="25">
        <v>2</v>
      </c>
      <c r="G9" s="25">
        <v>2002</v>
      </c>
      <c r="H9" s="20">
        <f t="shared" si="0"/>
        <v>2529</v>
      </c>
      <c r="N9" s="18" t="s">
        <v>22</v>
      </c>
      <c r="P9" s="19" t="s">
        <v>81</v>
      </c>
    </row>
    <row r="10" spans="1:16" ht="12.75">
      <c r="A10" s="4" t="s">
        <v>12</v>
      </c>
      <c r="B10" s="25">
        <v>38</v>
      </c>
      <c r="C10" s="25">
        <v>0</v>
      </c>
      <c r="D10" s="25">
        <v>9</v>
      </c>
      <c r="E10" s="25">
        <v>24</v>
      </c>
      <c r="F10" s="25">
        <v>2</v>
      </c>
      <c r="G10" s="25">
        <v>295</v>
      </c>
      <c r="H10" s="20">
        <f t="shared" si="0"/>
        <v>368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1574</v>
      </c>
      <c r="C11" s="20">
        <f t="shared" si="1"/>
        <v>3</v>
      </c>
      <c r="D11" s="20">
        <f t="shared" si="1"/>
        <v>427</v>
      </c>
      <c r="E11" s="20">
        <f t="shared" si="1"/>
        <v>1239</v>
      </c>
      <c r="F11" s="20">
        <f t="shared" si="1"/>
        <v>33</v>
      </c>
      <c r="G11" s="20">
        <f t="shared" si="1"/>
        <v>20412</v>
      </c>
      <c r="H11" s="20">
        <f t="shared" si="0"/>
        <v>23688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15359</v>
      </c>
      <c r="C12" s="20">
        <f t="shared" si="2"/>
        <v>92</v>
      </c>
      <c r="D12" s="20">
        <f t="shared" si="2"/>
        <v>4339</v>
      </c>
      <c r="E12" s="20">
        <f t="shared" si="2"/>
        <v>15005</v>
      </c>
      <c r="F12" s="20">
        <f t="shared" si="2"/>
        <v>417</v>
      </c>
      <c r="G12" s="20">
        <f t="shared" si="2"/>
        <v>159720</v>
      </c>
      <c r="H12" s="20">
        <f t="shared" si="2"/>
        <v>194932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>
        <v>2560</v>
      </c>
      <c r="C16" s="25">
        <v>20</v>
      </c>
      <c r="D16" s="25">
        <v>2547</v>
      </c>
      <c r="E16" s="25">
        <v>9089</v>
      </c>
      <c r="F16" s="25">
        <v>266</v>
      </c>
      <c r="G16" s="25">
        <v>41874</v>
      </c>
      <c r="H16" s="20">
        <f aca="true" t="shared" si="3" ref="H16:H22">SUM(B16:G16)</f>
        <v>56356</v>
      </c>
      <c r="N16" s="18" t="s">
        <v>9</v>
      </c>
      <c r="P16" s="19" t="s">
        <v>88</v>
      </c>
    </row>
    <row r="17" spans="1:16" ht="12.75">
      <c r="A17" s="4" t="s">
        <v>8</v>
      </c>
      <c r="B17" s="25">
        <v>1526</v>
      </c>
      <c r="C17" s="25">
        <v>0</v>
      </c>
      <c r="D17" s="25">
        <v>1124</v>
      </c>
      <c r="E17" s="25">
        <v>3254</v>
      </c>
      <c r="F17" s="25">
        <v>59</v>
      </c>
      <c r="G17" s="25">
        <v>19989</v>
      </c>
      <c r="H17" s="20">
        <f t="shared" si="3"/>
        <v>25952</v>
      </c>
      <c r="N17" s="18" t="s">
        <v>13</v>
      </c>
      <c r="P17" s="19" t="s">
        <v>96</v>
      </c>
    </row>
    <row r="18" spans="1:16" ht="12.75">
      <c r="A18" s="4" t="s">
        <v>9</v>
      </c>
      <c r="B18" s="25">
        <v>172</v>
      </c>
      <c r="C18" s="25">
        <v>3</v>
      </c>
      <c r="D18" s="25">
        <v>166</v>
      </c>
      <c r="E18" s="25">
        <v>577</v>
      </c>
      <c r="F18" s="25">
        <v>9</v>
      </c>
      <c r="G18" s="25">
        <v>4112</v>
      </c>
      <c r="H18" s="20">
        <f t="shared" si="3"/>
        <v>5039</v>
      </c>
      <c r="N18" s="18" t="s">
        <v>5</v>
      </c>
      <c r="P18" s="19" t="s">
        <v>89</v>
      </c>
    </row>
    <row r="19" spans="1:16" ht="12.75">
      <c r="A19" s="4" t="s">
        <v>10</v>
      </c>
      <c r="B19" s="25">
        <v>379</v>
      </c>
      <c r="C19" s="25">
        <v>0</v>
      </c>
      <c r="D19" s="25">
        <v>385</v>
      </c>
      <c r="E19" s="25">
        <v>1050</v>
      </c>
      <c r="F19" s="25">
        <v>29</v>
      </c>
      <c r="G19" s="25">
        <v>9025</v>
      </c>
      <c r="H19" s="20">
        <f t="shared" si="3"/>
        <v>10868</v>
      </c>
      <c r="N19" s="18" t="s">
        <v>7</v>
      </c>
      <c r="P19" s="19" t="s">
        <v>90</v>
      </c>
    </row>
    <row r="20" spans="1:16" ht="12.75">
      <c r="A20" s="4" t="s">
        <v>11</v>
      </c>
      <c r="B20" s="25">
        <v>108</v>
      </c>
      <c r="C20" s="25">
        <v>1</v>
      </c>
      <c r="D20" s="25">
        <v>26</v>
      </c>
      <c r="E20" s="25">
        <v>113</v>
      </c>
      <c r="F20" s="25">
        <v>1</v>
      </c>
      <c r="G20" s="25">
        <v>898</v>
      </c>
      <c r="H20" s="20">
        <f t="shared" si="3"/>
        <v>1147</v>
      </c>
      <c r="N20" s="18" t="s">
        <v>21</v>
      </c>
      <c r="P20" s="19" t="s">
        <v>91</v>
      </c>
    </row>
    <row r="21" spans="1:16" ht="12.75">
      <c r="A21" s="4" t="s">
        <v>12</v>
      </c>
      <c r="B21" s="25">
        <v>12</v>
      </c>
      <c r="C21" s="25">
        <v>0</v>
      </c>
      <c r="D21" s="25">
        <v>9</v>
      </c>
      <c r="E21" s="25">
        <v>23</v>
      </c>
      <c r="F21" s="25">
        <v>2</v>
      </c>
      <c r="G21" s="25">
        <v>134</v>
      </c>
      <c r="H21" s="20">
        <f t="shared" si="3"/>
        <v>180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499</v>
      </c>
      <c r="C22" s="20">
        <f t="shared" si="4"/>
        <v>1</v>
      </c>
      <c r="D22" s="20">
        <f t="shared" si="4"/>
        <v>420</v>
      </c>
      <c r="E22" s="20">
        <f t="shared" si="4"/>
        <v>1186</v>
      </c>
      <c r="F22" s="20">
        <f t="shared" si="4"/>
        <v>32</v>
      </c>
      <c r="G22" s="20">
        <f t="shared" si="4"/>
        <v>10057</v>
      </c>
      <c r="H22" s="20">
        <f t="shared" si="3"/>
        <v>12195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4757</v>
      </c>
      <c r="C23" s="20">
        <f t="shared" si="5"/>
        <v>24</v>
      </c>
      <c r="D23" s="20">
        <f t="shared" si="5"/>
        <v>4257</v>
      </c>
      <c r="E23" s="20">
        <f t="shared" si="5"/>
        <v>14106</v>
      </c>
      <c r="F23" s="20">
        <f t="shared" si="5"/>
        <v>366</v>
      </c>
      <c r="G23" s="20">
        <f t="shared" si="5"/>
        <v>76032</v>
      </c>
      <c r="H23" s="20">
        <f t="shared" si="5"/>
        <v>99542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>
        <v>1891434</v>
      </c>
      <c r="C27" s="25">
        <v>18134</v>
      </c>
      <c r="D27" s="25">
        <v>784318</v>
      </c>
      <c r="E27" s="25">
        <v>2142455</v>
      </c>
      <c r="F27" s="25">
        <v>91490</v>
      </c>
      <c r="G27" s="25">
        <v>20210037</v>
      </c>
      <c r="H27" s="20">
        <f aca="true" t="shared" si="6" ref="H27:H32">SUM(B27:G27)</f>
        <v>25137868</v>
      </c>
    </row>
    <row r="28" spans="1:8" ht="12.75">
      <c r="A28" s="4" t="s">
        <v>8</v>
      </c>
      <c r="B28" s="25">
        <v>1156404</v>
      </c>
      <c r="C28" s="25">
        <v>0</v>
      </c>
      <c r="D28" s="25">
        <v>345773</v>
      </c>
      <c r="E28" s="25">
        <v>719836</v>
      </c>
      <c r="F28" s="25">
        <v>20078</v>
      </c>
      <c r="G28" s="25">
        <v>9239972</v>
      </c>
      <c r="H28" s="20">
        <f t="shared" si="6"/>
        <v>11482063</v>
      </c>
    </row>
    <row r="29" spans="1:8" ht="12.75">
      <c r="A29" s="4" t="s">
        <v>9</v>
      </c>
      <c r="B29" s="25">
        <v>119299</v>
      </c>
      <c r="C29" s="25">
        <v>3610</v>
      </c>
      <c r="D29" s="25">
        <v>50067</v>
      </c>
      <c r="E29" s="25">
        <v>127378</v>
      </c>
      <c r="F29" s="25">
        <v>2893</v>
      </c>
      <c r="G29" s="25">
        <v>1828675</v>
      </c>
      <c r="H29" s="20">
        <f t="shared" si="6"/>
        <v>2131922</v>
      </c>
    </row>
    <row r="30" spans="1:8" ht="12.75">
      <c r="A30" s="4" t="s">
        <v>10</v>
      </c>
      <c r="B30" s="25">
        <v>270497</v>
      </c>
      <c r="C30" s="25">
        <v>0</v>
      </c>
      <c r="D30" s="25">
        <v>116034</v>
      </c>
      <c r="E30" s="25">
        <v>242788</v>
      </c>
      <c r="F30" s="25">
        <v>8936</v>
      </c>
      <c r="G30" s="25">
        <v>4077910</v>
      </c>
      <c r="H30" s="20">
        <f t="shared" si="6"/>
        <v>4716165</v>
      </c>
    </row>
    <row r="31" spans="1:8" ht="12.75">
      <c r="A31" s="4" t="s">
        <v>11</v>
      </c>
      <c r="B31" s="25">
        <v>89042</v>
      </c>
      <c r="C31" s="25">
        <v>584</v>
      </c>
      <c r="D31" s="25">
        <v>7872</v>
      </c>
      <c r="E31" s="25">
        <v>24924</v>
      </c>
      <c r="F31" s="25">
        <v>533</v>
      </c>
      <c r="G31" s="25">
        <v>452849</v>
      </c>
      <c r="H31" s="20">
        <f t="shared" si="6"/>
        <v>575804</v>
      </c>
    </row>
    <row r="32" spans="1:8" ht="12.75">
      <c r="A32" s="4" t="s">
        <v>12</v>
      </c>
      <c r="B32" s="25">
        <v>8809</v>
      </c>
      <c r="C32" s="25">
        <v>0</v>
      </c>
      <c r="D32" s="25">
        <v>2836</v>
      </c>
      <c r="E32" s="25">
        <v>4742</v>
      </c>
      <c r="F32" s="25">
        <v>729</v>
      </c>
      <c r="G32" s="25">
        <v>60213</v>
      </c>
      <c r="H32" s="20">
        <f t="shared" si="6"/>
        <v>77329</v>
      </c>
    </row>
    <row r="33" spans="1:8" ht="12.75">
      <c r="A33" s="4" t="s">
        <v>13</v>
      </c>
      <c r="B33" s="20">
        <f aca="true" t="shared" si="7" ref="B33:H33">SUM(B30:B32)</f>
        <v>368348</v>
      </c>
      <c r="C33" s="20">
        <f t="shared" si="7"/>
        <v>584</v>
      </c>
      <c r="D33" s="20">
        <f t="shared" si="7"/>
        <v>126742</v>
      </c>
      <c r="E33" s="20">
        <f t="shared" si="7"/>
        <v>272454</v>
      </c>
      <c r="F33" s="20">
        <f t="shared" si="7"/>
        <v>10198</v>
      </c>
      <c r="G33" s="20">
        <f t="shared" si="7"/>
        <v>4590972</v>
      </c>
      <c r="H33" s="20">
        <f t="shared" si="7"/>
        <v>5369298</v>
      </c>
    </row>
    <row r="34" spans="1:8" ht="12.75">
      <c r="A34" s="4" t="s">
        <v>14</v>
      </c>
      <c r="B34" s="20">
        <f aca="true" t="shared" si="8" ref="B34:H34">SUM(B27+B28+B29+B33)</f>
        <v>3535485</v>
      </c>
      <c r="C34" s="20">
        <f t="shared" si="8"/>
        <v>22328</v>
      </c>
      <c r="D34" s="20">
        <f t="shared" si="8"/>
        <v>1306900</v>
      </c>
      <c r="E34" s="20">
        <f t="shared" si="8"/>
        <v>3262123</v>
      </c>
      <c r="F34" s="20">
        <f t="shared" si="8"/>
        <v>124659</v>
      </c>
      <c r="G34" s="20">
        <f t="shared" si="8"/>
        <v>35869656</v>
      </c>
      <c r="H34" s="20">
        <f t="shared" si="8"/>
        <v>44121151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99542</v>
      </c>
      <c r="D42" s="21">
        <f>H16</f>
        <v>56356</v>
      </c>
      <c r="E42" s="21">
        <f>H17</f>
        <v>25952</v>
      </c>
      <c r="F42" s="21">
        <f>H18</f>
        <v>5039</v>
      </c>
      <c r="G42" s="21">
        <f>H22</f>
        <v>12195</v>
      </c>
      <c r="H42" s="21">
        <f>H19</f>
        <v>10868</v>
      </c>
      <c r="I42" s="21">
        <f>H20</f>
        <v>1147</v>
      </c>
      <c r="J42" s="21">
        <f>H21</f>
        <v>180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194932</v>
      </c>
      <c r="D43" s="21">
        <f>H5</f>
        <v>111893</v>
      </c>
      <c r="E43" s="21">
        <f>H6</f>
        <v>49709</v>
      </c>
      <c r="F43" s="21">
        <f>H7</f>
        <v>9642</v>
      </c>
      <c r="G43" s="21">
        <f>H11</f>
        <v>23688</v>
      </c>
      <c r="H43" s="21">
        <f>H8</f>
        <v>20791</v>
      </c>
      <c r="I43" s="21">
        <f>H9</f>
        <v>2529</v>
      </c>
      <c r="J43" s="21">
        <f>H10</f>
        <v>368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9" ref="C44:J44">C43/C42</f>
        <v>1.958288963452613</v>
      </c>
      <c r="D44" s="22">
        <f t="shared" si="9"/>
        <v>1.9854673859038967</v>
      </c>
      <c r="E44" s="22">
        <f t="shared" si="9"/>
        <v>1.9154207768187423</v>
      </c>
      <c r="F44" s="22">
        <f t="shared" si="9"/>
        <v>1.9134748958126613</v>
      </c>
      <c r="G44" s="22">
        <f t="shared" si="9"/>
        <v>1.9424354243542434</v>
      </c>
      <c r="H44" s="22">
        <f t="shared" si="9"/>
        <v>1.9130474788369525</v>
      </c>
      <c r="I44" s="22">
        <f t="shared" si="9"/>
        <v>2.2048823016564953</v>
      </c>
      <c r="J44" s="22">
        <f t="shared" si="9"/>
        <v>2.0444444444444443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76032</v>
      </c>
      <c r="D47" s="21">
        <f>G16</f>
        <v>41874</v>
      </c>
      <c r="E47" s="21">
        <f>G17</f>
        <v>19989</v>
      </c>
      <c r="F47" s="21">
        <f>G18</f>
        <v>4112</v>
      </c>
      <c r="G47" s="21">
        <f>G22</f>
        <v>10057</v>
      </c>
      <c r="H47" s="21">
        <f>G19</f>
        <v>9025</v>
      </c>
      <c r="I47" s="21">
        <f>G20</f>
        <v>898</v>
      </c>
      <c r="J47" s="21">
        <f>G21</f>
        <v>134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159720</v>
      </c>
      <c r="D48" s="21">
        <f>G5</f>
        <v>90851</v>
      </c>
      <c r="E48" s="21">
        <f>G6</f>
        <v>40117</v>
      </c>
      <c r="F48" s="21">
        <f>G7</f>
        <v>8340</v>
      </c>
      <c r="G48" s="21">
        <f>G11</f>
        <v>20412</v>
      </c>
      <c r="H48" s="21">
        <f>G8</f>
        <v>18115</v>
      </c>
      <c r="I48" s="21">
        <f>G9</f>
        <v>2002</v>
      </c>
      <c r="J48" s="21">
        <f>G10</f>
        <v>295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>
        <f aca="true" t="shared" si="10" ref="C49:J49">C48/C47</f>
        <v>2.1006944444444446</v>
      </c>
      <c r="D49" s="22">
        <f t="shared" si="10"/>
        <v>2.1696279314132876</v>
      </c>
      <c r="E49" s="22">
        <f t="shared" si="10"/>
        <v>2.006953824603532</v>
      </c>
      <c r="F49" s="22">
        <f t="shared" si="10"/>
        <v>2.0282101167315174</v>
      </c>
      <c r="G49" s="22">
        <f t="shared" si="10"/>
        <v>2.0296311027145273</v>
      </c>
      <c r="H49" s="22">
        <f t="shared" si="10"/>
        <v>2.007202216066482</v>
      </c>
      <c r="I49" s="22">
        <f t="shared" si="10"/>
        <v>2.2293986636971046</v>
      </c>
      <c r="J49" s="22">
        <f t="shared" si="10"/>
        <v>2.201492537313433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23510</v>
      </c>
      <c r="D52" s="21">
        <f>SUM(B16:F16)</f>
        <v>14482</v>
      </c>
      <c r="E52" s="21">
        <f>SUM(B17:F17)</f>
        <v>5963</v>
      </c>
      <c r="F52" s="21">
        <f>SUM(B18:F18)</f>
        <v>927</v>
      </c>
      <c r="G52" s="21">
        <f>SUM(H52:J52)</f>
        <v>2138</v>
      </c>
      <c r="H52" s="21">
        <f>SUM(B19:F19)</f>
        <v>1843</v>
      </c>
      <c r="I52" s="21">
        <f>SUM(B20:F20)</f>
        <v>249</v>
      </c>
      <c r="J52" s="21">
        <f>SUM(B21:F21)</f>
        <v>46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35212</v>
      </c>
      <c r="D53" s="21">
        <f>SUM(B5:F5)</f>
        <v>21042</v>
      </c>
      <c r="E53" s="21">
        <f>SUM(B6:F6)</f>
        <v>9592</v>
      </c>
      <c r="F53" s="21">
        <f>SUM(B7:F7)</f>
        <v>1302</v>
      </c>
      <c r="G53" s="21">
        <f>SUM(H53:J53)</f>
        <v>3276</v>
      </c>
      <c r="H53" s="21">
        <f>SUM(B8:F8)</f>
        <v>2676</v>
      </c>
      <c r="I53" s="21">
        <f>SUM(B9:F9)</f>
        <v>527</v>
      </c>
      <c r="J53" s="21">
        <f>SUM(B10:F10)</f>
        <v>73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1" ref="C54:J54">C53/C52</f>
        <v>1.4977456401531264</v>
      </c>
      <c r="D54" s="22">
        <f t="shared" si="11"/>
        <v>1.452976108272338</v>
      </c>
      <c r="E54" s="22">
        <f t="shared" si="11"/>
        <v>1.608586282072782</v>
      </c>
      <c r="F54" s="22">
        <f t="shared" si="11"/>
        <v>1.4045307443365695</v>
      </c>
      <c r="G54" s="22">
        <f t="shared" si="11"/>
        <v>1.5322731524789523</v>
      </c>
      <c r="H54" s="22">
        <f t="shared" si="11"/>
        <v>1.4519804666304938</v>
      </c>
      <c r="I54" s="22">
        <f t="shared" si="11"/>
        <v>2.1164658634538154</v>
      </c>
      <c r="J54" s="22">
        <f t="shared" si="11"/>
        <v>1.5869565217391304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23510</v>
      </c>
      <c r="D61" s="21">
        <f>SUM(B16:F16)</f>
        <v>14482</v>
      </c>
      <c r="E61" s="21">
        <f>SUM(B17:F17)</f>
        <v>5963</v>
      </c>
      <c r="F61" s="21">
        <f>SUM(B18:F18)</f>
        <v>927</v>
      </c>
      <c r="G61" s="21">
        <f>SUM(H61:J61)</f>
        <v>2138</v>
      </c>
      <c r="H61" s="21">
        <f>SUM(B19:F19)</f>
        <v>1843</v>
      </c>
      <c r="I61" s="21">
        <f>SUM(B20:F20)</f>
        <v>249</v>
      </c>
      <c r="J61" s="21">
        <f>SUM(B21:F21)</f>
        <v>46</v>
      </c>
      <c r="K61" s="21"/>
      <c r="N61" s="19" t="s">
        <v>95</v>
      </c>
    </row>
    <row r="62" spans="1:14" ht="12.75">
      <c r="A62" t="s">
        <v>21</v>
      </c>
      <c r="C62" s="21">
        <f>SUM(B12:F12)</f>
        <v>35212</v>
      </c>
      <c r="D62" s="21">
        <f>SUM(B5:F5)</f>
        <v>21042</v>
      </c>
      <c r="E62" s="21">
        <f>SUM(B6:F6)</f>
        <v>9592</v>
      </c>
      <c r="F62" s="21">
        <f>SUM(B7:F7)</f>
        <v>1302</v>
      </c>
      <c r="G62" s="21">
        <f>SUM(H62:J62)</f>
        <v>3276</v>
      </c>
      <c r="H62" s="21">
        <f>SUM(B8:F8)</f>
        <v>2676</v>
      </c>
      <c r="I62" s="21">
        <f>SUM(B9:F9)</f>
        <v>527</v>
      </c>
      <c r="J62" s="21">
        <f>SUM(B10:F10)</f>
        <v>73</v>
      </c>
      <c r="K62" s="21"/>
      <c r="N62" s="19"/>
    </row>
    <row r="63" spans="1:16" ht="12.75">
      <c r="A63" t="s">
        <v>22</v>
      </c>
      <c r="C63" s="22">
        <f aca="true" t="shared" si="12" ref="C63:J63">C62/C61</f>
        <v>1.4977456401531264</v>
      </c>
      <c r="D63" s="22">
        <f t="shared" si="12"/>
        <v>1.452976108272338</v>
      </c>
      <c r="E63" s="22">
        <f t="shared" si="12"/>
        <v>1.608586282072782</v>
      </c>
      <c r="F63" s="22">
        <f t="shared" si="12"/>
        <v>1.4045307443365695</v>
      </c>
      <c r="G63" s="22">
        <f t="shared" si="12"/>
        <v>1.5322731524789523</v>
      </c>
      <c r="H63" s="22">
        <f t="shared" si="12"/>
        <v>1.4519804666304938</v>
      </c>
      <c r="I63" s="22">
        <f t="shared" si="12"/>
        <v>2.1164658634538154</v>
      </c>
      <c r="J63" s="22">
        <f t="shared" si="12"/>
        <v>1.5869565217391304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14472</v>
      </c>
      <c r="D66" s="21">
        <f>SUM(E16:F16)</f>
        <v>9355</v>
      </c>
      <c r="E66" s="21">
        <f>SUM(E17:F17)</f>
        <v>3313</v>
      </c>
      <c r="F66" s="21">
        <f>SUM(E18:F18)</f>
        <v>586</v>
      </c>
      <c r="G66" s="21">
        <f>SUM(H66:J66)</f>
        <v>1218</v>
      </c>
      <c r="H66" s="21">
        <f>SUM(E19:F19)</f>
        <v>1079</v>
      </c>
      <c r="I66" s="21">
        <f>SUM(E20:F20)</f>
        <v>114</v>
      </c>
      <c r="J66" s="21">
        <f>SUM(E21:F21)</f>
        <v>25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15422</v>
      </c>
      <c r="D67" s="21">
        <f>SUM(E5:F5)</f>
        <v>10114</v>
      </c>
      <c r="E67" s="21">
        <f>SUM(E6:F6)</f>
        <v>3432</v>
      </c>
      <c r="F67" s="21">
        <f>SUM(E7:F7)</f>
        <v>604</v>
      </c>
      <c r="G67" s="21">
        <f>SUM(H67:J67)</f>
        <v>1272</v>
      </c>
      <c r="H67" s="21">
        <f>SUM(E8:F8)</f>
        <v>1126</v>
      </c>
      <c r="I67" s="21">
        <f>SUM(E9:F9)</f>
        <v>120</v>
      </c>
      <c r="J67" s="21">
        <f>SUM(E10:F10)</f>
        <v>26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3" ref="C68:J68">C67/C66</f>
        <v>1.0656440022111664</v>
      </c>
      <c r="D68" s="22">
        <f t="shared" si="13"/>
        <v>1.0811330839123463</v>
      </c>
      <c r="E68" s="22">
        <f t="shared" si="13"/>
        <v>1.0359191065499547</v>
      </c>
      <c r="F68" s="22">
        <f t="shared" si="13"/>
        <v>1.030716723549488</v>
      </c>
      <c r="G68" s="22">
        <f t="shared" si="13"/>
        <v>1.0443349753694582</v>
      </c>
      <c r="H68" s="22">
        <f t="shared" si="13"/>
        <v>1.0435588507877664</v>
      </c>
      <c r="I68" s="22">
        <f t="shared" si="13"/>
        <v>1.0526315789473684</v>
      </c>
      <c r="J68" s="22">
        <f t="shared" si="13"/>
        <v>1.04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4757</v>
      </c>
      <c r="D71" s="21">
        <f>B16</f>
        <v>2560</v>
      </c>
      <c r="E71" s="21">
        <f>B17</f>
        <v>1526</v>
      </c>
      <c r="F71" s="21">
        <f>B18</f>
        <v>172</v>
      </c>
      <c r="G71" s="21">
        <f>SUM(H71:J71)</f>
        <v>499</v>
      </c>
      <c r="H71" s="21">
        <f>B19</f>
        <v>379</v>
      </c>
      <c r="I71" s="21">
        <f>B20</f>
        <v>108</v>
      </c>
      <c r="J71" s="21">
        <f>B21</f>
        <v>12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15359</v>
      </c>
      <c r="D72" s="21">
        <f>B5</f>
        <v>8257</v>
      </c>
      <c r="E72" s="21">
        <f>B6</f>
        <v>5012</v>
      </c>
      <c r="F72" s="21">
        <f>B7</f>
        <v>516</v>
      </c>
      <c r="G72" s="21">
        <f>SUM(H72:J72)</f>
        <v>1574</v>
      </c>
      <c r="H72" s="21">
        <f>B8</f>
        <v>1159</v>
      </c>
      <c r="I72" s="21">
        <f>B9</f>
        <v>377</v>
      </c>
      <c r="J72" s="21">
        <f>B10</f>
        <v>38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>
        <f aca="true" t="shared" si="14" ref="C73:J73">C72/C71</f>
        <v>3.2287155770443556</v>
      </c>
      <c r="D73" s="22">
        <f t="shared" si="14"/>
        <v>3.225390625</v>
      </c>
      <c r="E73" s="22">
        <f t="shared" si="14"/>
        <v>3.2844036697247705</v>
      </c>
      <c r="F73" s="22">
        <f t="shared" si="14"/>
        <v>3</v>
      </c>
      <c r="G73" s="22">
        <f t="shared" si="14"/>
        <v>3.1543086172344688</v>
      </c>
      <c r="H73" s="22">
        <f t="shared" si="14"/>
        <v>3.058047493403694</v>
      </c>
      <c r="I73" s="22">
        <f t="shared" si="14"/>
        <v>3.490740740740741</v>
      </c>
      <c r="J73" s="22">
        <f t="shared" si="14"/>
        <v>3.1666666666666665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24</v>
      </c>
      <c r="D76" s="21">
        <f>C16</f>
        <v>20</v>
      </c>
      <c r="E76" s="21">
        <f>C17</f>
        <v>0</v>
      </c>
      <c r="F76" s="21">
        <f>C18</f>
        <v>3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92</v>
      </c>
      <c r="D77" s="21">
        <f>C5</f>
        <v>75</v>
      </c>
      <c r="E77" s="21">
        <f>C6</f>
        <v>0</v>
      </c>
      <c r="F77" s="21">
        <f>C7</f>
        <v>14</v>
      </c>
      <c r="G77" s="21">
        <f>SUM(H77:J77)</f>
        <v>3</v>
      </c>
      <c r="H77" s="21">
        <f>C8</f>
        <v>0</v>
      </c>
      <c r="I77" s="21">
        <f>C9</f>
        <v>3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>
        <f aca="true" t="shared" si="15" ref="C78:J78">C77/C76</f>
        <v>3.8333333333333335</v>
      </c>
      <c r="D78" s="22">
        <f t="shared" si="15"/>
        <v>3.75</v>
      </c>
      <c r="E78" s="22" t="e">
        <f t="shared" si="15"/>
        <v>#DIV/0!</v>
      </c>
      <c r="F78" s="22">
        <f t="shared" si="15"/>
        <v>4.666666666666667</v>
      </c>
      <c r="G78" s="22">
        <f t="shared" si="15"/>
        <v>3</v>
      </c>
      <c r="H78" s="22" t="e">
        <f t="shared" si="15"/>
        <v>#DIV/0!</v>
      </c>
      <c r="I78" s="22">
        <f t="shared" si="15"/>
        <v>3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4257</v>
      </c>
      <c r="D81" s="21">
        <f>D16</f>
        <v>2547</v>
      </c>
      <c r="E81" s="21">
        <f>D17</f>
        <v>1124</v>
      </c>
      <c r="F81" s="21">
        <f>D18</f>
        <v>166</v>
      </c>
      <c r="G81" s="21">
        <f>SUM(H81:J81)</f>
        <v>420</v>
      </c>
      <c r="H81" s="21">
        <f>D19</f>
        <v>385</v>
      </c>
      <c r="I81" s="21">
        <f>D20</f>
        <v>26</v>
      </c>
      <c r="J81" s="21">
        <f>D21</f>
        <v>9</v>
      </c>
      <c r="K81" s="21"/>
    </row>
    <row r="82" spans="1:11" ht="12.75">
      <c r="A82" t="s">
        <v>21</v>
      </c>
      <c r="C82" s="21">
        <f>D12</f>
        <v>4339</v>
      </c>
      <c r="D82" s="21">
        <f>D5</f>
        <v>2596</v>
      </c>
      <c r="E82" s="21">
        <f>D6</f>
        <v>1148</v>
      </c>
      <c r="F82" s="21">
        <f>D7</f>
        <v>168</v>
      </c>
      <c r="G82" s="21">
        <f>SUM(H82:J82)</f>
        <v>427</v>
      </c>
      <c r="H82" s="21">
        <f>D8</f>
        <v>391</v>
      </c>
      <c r="I82" s="21">
        <f>D9</f>
        <v>27</v>
      </c>
      <c r="J82" s="21">
        <f>D10</f>
        <v>9</v>
      </c>
      <c r="K82" s="21"/>
    </row>
    <row r="83" spans="1:11" ht="12.75">
      <c r="A83" t="s">
        <v>22</v>
      </c>
      <c r="C83" s="22">
        <f aca="true" t="shared" si="16" ref="C83:J83">C82/C81</f>
        <v>1.0192623913554146</v>
      </c>
      <c r="D83" s="22">
        <f t="shared" si="16"/>
        <v>1.0192383195916765</v>
      </c>
      <c r="E83" s="22">
        <f t="shared" si="16"/>
        <v>1.0213523131672597</v>
      </c>
      <c r="F83" s="22">
        <f t="shared" si="16"/>
        <v>1.0120481927710843</v>
      </c>
      <c r="G83" s="22">
        <f t="shared" si="16"/>
        <v>1.0166666666666666</v>
      </c>
      <c r="H83" s="22">
        <f t="shared" si="16"/>
        <v>1.0155844155844156</v>
      </c>
      <c r="I83" s="22">
        <f t="shared" si="16"/>
        <v>1.0384615384615385</v>
      </c>
      <c r="J83" s="22">
        <f t="shared" si="16"/>
        <v>1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44121151</v>
      </c>
      <c r="D94" s="21"/>
      <c r="E94" s="21">
        <f>SUM(E95:E96)</f>
        <v>99542</v>
      </c>
      <c r="F94" s="22">
        <f>C94/E94</f>
        <v>443.24155632798215</v>
      </c>
      <c r="G94" s="21">
        <f>SUM(G95:G96)</f>
        <v>194932</v>
      </c>
      <c r="H94" s="22">
        <f>C94/G94</f>
        <v>226.3412420741592</v>
      </c>
    </row>
    <row r="95" spans="1:8" ht="12.75">
      <c r="A95" t="s">
        <v>23</v>
      </c>
      <c r="C95" s="21">
        <f>G34</f>
        <v>35869656</v>
      </c>
      <c r="D95" s="21"/>
      <c r="E95" s="21">
        <f>G23</f>
        <v>76032</v>
      </c>
      <c r="F95" s="22">
        <f>C95/E95</f>
        <v>471.77051767676767</v>
      </c>
      <c r="G95" s="21">
        <f>G12</f>
        <v>159720</v>
      </c>
      <c r="H95" s="22">
        <f>C95/G95</f>
        <v>224.57836213373403</v>
      </c>
    </row>
    <row r="96" spans="1:8" ht="12.75">
      <c r="A96" t="s">
        <v>34</v>
      </c>
      <c r="C96" s="21">
        <f>SUM(B34:F34)</f>
        <v>8251495</v>
      </c>
      <c r="D96" s="21"/>
      <c r="E96" s="21">
        <f>SUM(B23:F23)</f>
        <v>23510</v>
      </c>
      <c r="F96" s="22">
        <f>C96/E96</f>
        <v>350.97809442790305</v>
      </c>
      <c r="G96" s="21">
        <f>SUM(B12:F12)</f>
        <v>35212</v>
      </c>
      <c r="H96" s="22">
        <f>C96/G96</f>
        <v>234.33758377825743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25137868</v>
      </c>
      <c r="D98" s="21"/>
      <c r="E98" s="21">
        <f>SUM(E99:E100)</f>
        <v>56356</v>
      </c>
      <c r="F98" s="22">
        <f>C98/E98</f>
        <v>446.0548654979062</v>
      </c>
      <c r="G98" s="21">
        <f>SUM(G99:G100)</f>
        <v>111893</v>
      </c>
      <c r="H98" s="22">
        <f>C98/G98</f>
        <v>224.6598804214741</v>
      </c>
      <c r="N98" s="19"/>
    </row>
    <row r="99" spans="1:16" ht="12.75">
      <c r="A99" t="s">
        <v>23</v>
      </c>
      <c r="C99" s="21">
        <f>G27</f>
        <v>20210037</v>
      </c>
      <c r="D99" s="21"/>
      <c r="E99" s="21">
        <f>G16</f>
        <v>41874</v>
      </c>
      <c r="F99" s="22">
        <f>C99/E99</f>
        <v>482.6392749677604</v>
      </c>
      <c r="G99" s="21">
        <f>G5</f>
        <v>90851</v>
      </c>
      <c r="H99" s="22">
        <f>C99/G99</f>
        <v>222.45255418212238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4927831</v>
      </c>
      <c r="D100" s="21"/>
      <c r="E100" s="21">
        <f>SUM(B16:F16)</f>
        <v>14482</v>
      </c>
      <c r="F100" s="22">
        <f>C100/E100</f>
        <v>340.2728214335037</v>
      </c>
      <c r="G100" s="21">
        <f>SUM(B5:F5)</f>
        <v>21042</v>
      </c>
      <c r="H100" s="22">
        <f>C100/G100</f>
        <v>234.1902385704781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11482063</v>
      </c>
      <c r="D102" s="21"/>
      <c r="E102" s="21">
        <f>SUM(E103:E104)</f>
        <v>25952</v>
      </c>
      <c r="F102" s="22">
        <f>C102/E102</f>
        <v>442.4346100493218</v>
      </c>
      <c r="G102" s="21">
        <f>SUM(G103:G104)</f>
        <v>49709</v>
      </c>
      <c r="H102" s="22">
        <f>C102/G102</f>
        <v>230.9855961697077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9239972</v>
      </c>
      <c r="D103" s="21"/>
      <c r="E103" s="21">
        <f>G17</f>
        <v>19989</v>
      </c>
      <c r="F103" s="22">
        <f>C103/E103</f>
        <v>462.2528390614838</v>
      </c>
      <c r="G103" s="21">
        <f>G6</f>
        <v>40117</v>
      </c>
      <c r="H103" s="22">
        <f>C103/G103</f>
        <v>230.3255976269412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2242091</v>
      </c>
      <c r="D104" s="21"/>
      <c r="E104" s="21">
        <f>SUM(B17:F17)</f>
        <v>5963</v>
      </c>
      <c r="F104" s="22">
        <f>C104/E104</f>
        <v>376.0005031024652</v>
      </c>
      <c r="G104" s="21">
        <f>SUM(B6:F6)</f>
        <v>9592</v>
      </c>
      <c r="H104" s="22">
        <f>C104/G104</f>
        <v>233.7459341117598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2131922</v>
      </c>
      <c r="D106" s="21"/>
      <c r="E106" s="21">
        <f>SUM(E107:E108)</f>
        <v>5039</v>
      </c>
      <c r="F106" s="22">
        <f>C106/E106</f>
        <v>423.08434213137525</v>
      </c>
      <c r="G106" s="21">
        <f>SUM(G107:G108)</f>
        <v>9642</v>
      </c>
      <c r="H106" s="22">
        <f>C106/G106</f>
        <v>221.10786143953536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1828675</v>
      </c>
      <c r="D107" s="21"/>
      <c r="E107" s="21">
        <f>G18</f>
        <v>4112</v>
      </c>
      <c r="F107" s="22">
        <f>C107/E107</f>
        <v>444.71668287937746</v>
      </c>
      <c r="G107" s="21">
        <f>G7</f>
        <v>8340</v>
      </c>
      <c r="H107" s="22">
        <f>C107/G107</f>
        <v>219.26558752997602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303247</v>
      </c>
      <c r="D108" s="21"/>
      <c r="E108" s="21">
        <f>SUM(B18:F18)</f>
        <v>927</v>
      </c>
      <c r="F108" s="22">
        <f>C108/E108</f>
        <v>327.1272923408846</v>
      </c>
      <c r="G108" s="21">
        <f>SUM(B7:F7)</f>
        <v>1302</v>
      </c>
      <c r="H108" s="22">
        <f>C108/G108</f>
        <v>232.90860215053763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5369298</v>
      </c>
      <c r="D110" s="21"/>
      <c r="E110" s="21">
        <f>SUM(E111:E112)</f>
        <v>12195</v>
      </c>
      <c r="F110" s="22">
        <f>C110/E110</f>
        <v>440.28683886838866</v>
      </c>
      <c r="G110" s="21">
        <f>SUM(G111:G112)</f>
        <v>23688</v>
      </c>
      <c r="H110" s="22">
        <f>C110/G110</f>
        <v>226.66742654508613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4590972</v>
      </c>
      <c r="D111" s="21"/>
      <c r="E111" s="21">
        <f>G22</f>
        <v>10057</v>
      </c>
      <c r="F111" s="22">
        <f>C111/E111</f>
        <v>456.4951774883166</v>
      </c>
      <c r="G111" s="21">
        <f>G11</f>
        <v>20412</v>
      </c>
      <c r="H111" s="22">
        <f>C111/G111</f>
        <v>224.91534391534393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778326</v>
      </c>
      <c r="D112" s="21"/>
      <c r="E112" s="21">
        <f>SUM(B22:F22)</f>
        <v>2138</v>
      </c>
      <c r="F112" s="22">
        <f>C112/E112</f>
        <v>364.04396632366695</v>
      </c>
      <c r="G112" s="21">
        <f>SUM(B11:F11)</f>
        <v>3276</v>
      </c>
      <c r="H112" s="22">
        <f>C112/G112</f>
        <v>237.58424908424908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4716165</v>
      </c>
      <c r="D114" s="21"/>
      <c r="E114" s="21">
        <f>SUM(E115:E116)</f>
        <v>10868</v>
      </c>
      <c r="F114" s="22">
        <f>C114/E114</f>
        <v>433.94966875230034</v>
      </c>
      <c r="G114" s="21">
        <f>SUM(G115:G116)</f>
        <v>20791</v>
      </c>
      <c r="H114" s="22">
        <f>C114/G114</f>
        <v>226.836852484248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4077910</v>
      </c>
      <c r="D115" s="21"/>
      <c r="E115" s="21">
        <f>G19</f>
        <v>9025</v>
      </c>
      <c r="F115" s="22">
        <f>C115/E115</f>
        <v>451.8459833795014</v>
      </c>
      <c r="G115" s="21">
        <f>G8</f>
        <v>18115</v>
      </c>
      <c r="H115" s="22">
        <f>C115/G115</f>
        <v>225.11233784156775</v>
      </c>
    </row>
    <row r="116" spans="1:8" ht="12.75">
      <c r="A116" t="s">
        <v>34</v>
      </c>
      <c r="C116" s="21">
        <f>SUM(B30:F30)</f>
        <v>638255</v>
      </c>
      <c r="D116" s="21"/>
      <c r="E116" s="21">
        <f>SUM(B19:F19)</f>
        <v>1843</v>
      </c>
      <c r="F116" s="22">
        <f>C116/E116</f>
        <v>346.3130765056972</v>
      </c>
      <c r="G116" s="21">
        <f>SUM(B8:F8)</f>
        <v>2676</v>
      </c>
      <c r="H116" s="22">
        <f>C116/G116</f>
        <v>238.5108370702541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575804</v>
      </c>
      <c r="D118" s="21"/>
      <c r="E118" s="21">
        <f>SUM(E119:E120)</f>
        <v>1147</v>
      </c>
      <c r="F118" s="22">
        <f>C118/E118</f>
        <v>502.00871839581515</v>
      </c>
      <c r="G118" s="21">
        <f>SUM(G119:G120)</f>
        <v>2529</v>
      </c>
      <c r="H118" s="22">
        <f>C118/G118</f>
        <v>227.6805061289047</v>
      </c>
    </row>
    <row r="119" spans="1:8" ht="12.75">
      <c r="A119" t="s">
        <v>23</v>
      </c>
      <c r="C119" s="21">
        <f>G31</f>
        <v>452849</v>
      </c>
      <c r="D119" s="21"/>
      <c r="E119" s="21">
        <f>G20</f>
        <v>898</v>
      </c>
      <c r="F119" s="22">
        <f>C119/E119</f>
        <v>504.28619153674833</v>
      </c>
      <c r="G119" s="21">
        <f>G9</f>
        <v>2002</v>
      </c>
      <c r="H119" s="22">
        <f>C119/G119</f>
        <v>226.1983016983017</v>
      </c>
    </row>
    <row r="120" spans="1:8" ht="12.75">
      <c r="A120" t="s">
        <v>34</v>
      </c>
      <c r="C120" s="21">
        <f>SUM(B31:F31)</f>
        <v>122955</v>
      </c>
      <c r="D120" s="21"/>
      <c r="E120" s="21">
        <f>SUM(B20:F20)</f>
        <v>249</v>
      </c>
      <c r="F120" s="22">
        <f>C120/E120</f>
        <v>493.7951807228916</v>
      </c>
      <c r="G120" s="21">
        <f>SUM(B9:F9)</f>
        <v>527</v>
      </c>
      <c r="H120" s="22">
        <f>C120/G120</f>
        <v>233.3111954459203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77329</v>
      </c>
      <c r="D122" s="21"/>
      <c r="E122" s="21">
        <f>SUM(E123:E124)</f>
        <v>180</v>
      </c>
      <c r="F122" s="22">
        <f>C122/E122</f>
        <v>429.60555555555555</v>
      </c>
      <c r="G122" s="21">
        <f>SUM(G123:G124)</f>
        <v>368</v>
      </c>
      <c r="H122" s="22">
        <f>C122/G122</f>
        <v>210.13315217391303</v>
      </c>
    </row>
    <row r="123" spans="1:8" ht="12.75">
      <c r="A123" t="s">
        <v>23</v>
      </c>
      <c r="C123" s="21">
        <f>G32</f>
        <v>60213</v>
      </c>
      <c r="D123" s="21"/>
      <c r="E123" s="21">
        <f>G21</f>
        <v>134</v>
      </c>
      <c r="F123" s="22">
        <f>C123/E123</f>
        <v>449.35074626865674</v>
      </c>
      <c r="G123" s="21">
        <f>G10</f>
        <v>295</v>
      </c>
      <c r="H123" s="22">
        <f>C123/G123</f>
        <v>204.11186440677966</v>
      </c>
    </row>
    <row r="124" spans="1:8" ht="12.75">
      <c r="A124" t="s">
        <v>34</v>
      </c>
      <c r="C124" s="21">
        <f>SUM(B32:F32)</f>
        <v>17116</v>
      </c>
      <c r="D124" s="21"/>
      <c r="E124" s="21">
        <f>SUM(B21:F21)</f>
        <v>46</v>
      </c>
      <c r="F124" s="22">
        <f>C124/E124</f>
        <v>372.0869565217391</v>
      </c>
      <c r="G124" s="21">
        <f>SUM(B10:F10)</f>
        <v>73</v>
      </c>
      <c r="H124" s="22">
        <f>C124/G124</f>
        <v>234.46575342465752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8889750</v>
      </c>
      <c r="D130" s="21"/>
      <c r="E130" s="21">
        <f aca="true" t="shared" si="17" ref="E130:K130">SUM(E131:E134)</f>
        <v>4927831</v>
      </c>
      <c r="F130" s="21">
        <f t="shared" si="17"/>
        <v>2242091</v>
      </c>
      <c r="G130" s="21">
        <f t="shared" si="17"/>
        <v>303247</v>
      </c>
      <c r="H130" s="21">
        <f t="shared" si="17"/>
        <v>778326</v>
      </c>
      <c r="I130" s="21">
        <f t="shared" si="17"/>
        <v>638255</v>
      </c>
      <c r="J130" s="21">
        <f t="shared" si="17"/>
        <v>122955</v>
      </c>
      <c r="K130" s="21">
        <f t="shared" si="17"/>
        <v>17116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3638506</v>
      </c>
      <c r="D131" s="21"/>
      <c r="E131" s="21">
        <f>SUM(E27:F27)</f>
        <v>2233945</v>
      </c>
      <c r="F131" s="21">
        <f>SUM(E28:F28)</f>
        <v>739914</v>
      </c>
      <c r="G131" s="21">
        <f>SUM(E29:F29)</f>
        <v>130271</v>
      </c>
      <c r="H131" s="21">
        <f>SUM(I131:K131)</f>
        <v>282652</v>
      </c>
      <c r="I131" s="21">
        <f>SUM(E30:F30)</f>
        <v>251724</v>
      </c>
      <c r="J131" s="21">
        <f>SUM(E31:F31)</f>
        <v>25457</v>
      </c>
      <c r="K131" s="21">
        <f>SUM(E32:F32)</f>
        <v>5471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3805982</v>
      </c>
      <c r="D132" s="21"/>
      <c r="E132" s="21">
        <f>B27</f>
        <v>1891434</v>
      </c>
      <c r="F132" s="21">
        <f>B28</f>
        <v>1156404</v>
      </c>
      <c r="G132" s="21">
        <f>B29</f>
        <v>119299</v>
      </c>
      <c r="H132" s="21">
        <f>SUM(I132:K132)</f>
        <v>368348</v>
      </c>
      <c r="I132" s="21">
        <f>B30</f>
        <v>270497</v>
      </c>
      <c r="J132" s="21">
        <f>B31</f>
        <v>89042</v>
      </c>
      <c r="K132" s="21">
        <f>B32</f>
        <v>8809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22328</v>
      </c>
      <c r="D133" s="21"/>
      <c r="E133" s="21">
        <f>C27</f>
        <v>18134</v>
      </c>
      <c r="F133" s="21">
        <f>C28</f>
        <v>0</v>
      </c>
      <c r="G133" s="21">
        <f>C29</f>
        <v>3610</v>
      </c>
      <c r="H133" s="21">
        <f>SUM(I133:K133)</f>
        <v>584</v>
      </c>
      <c r="I133" s="21">
        <f>C30</f>
        <v>0</v>
      </c>
      <c r="J133" s="21">
        <f>C31</f>
        <v>584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1422934</v>
      </c>
      <c r="D134" s="21"/>
      <c r="E134" s="21">
        <f>D27</f>
        <v>784318</v>
      </c>
      <c r="F134" s="21">
        <f>D28</f>
        <v>345773</v>
      </c>
      <c r="G134" s="21">
        <f>D29</f>
        <v>50067</v>
      </c>
      <c r="H134" s="21">
        <f>SUM(I134:K134)</f>
        <v>126742</v>
      </c>
      <c r="I134" s="21">
        <f>D30</f>
        <v>116034</v>
      </c>
      <c r="J134" s="21">
        <f>D31</f>
        <v>7872</v>
      </c>
      <c r="K134" s="21">
        <f>D32</f>
        <v>2836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3638506</v>
      </c>
      <c r="E140" s="22">
        <f>B140/C66</f>
        <v>251.41694306246546</v>
      </c>
      <c r="G140" s="22">
        <f>B140/C67</f>
        <v>235.92958111788354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3805982</v>
      </c>
      <c r="E141" s="22">
        <f>B141/C71</f>
        <v>800.0803027117931</v>
      </c>
      <c r="G141" s="22">
        <f>B141/C72</f>
        <v>247.8014193632398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22328</v>
      </c>
      <c r="E142" s="22">
        <f>B142/C76</f>
        <v>930.3333333333334</v>
      </c>
      <c r="G142" s="22">
        <f>B142/C77</f>
        <v>242.69565217391303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1422934</v>
      </c>
      <c r="E143" s="22">
        <f>B143/C81</f>
        <v>334.25745830396994</v>
      </c>
      <c r="G143" s="22">
        <f>B143/C82</f>
        <v>327.94053929476837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B27" sqref="B27:G32"/>
    </sheetView>
  </sheetViews>
  <sheetFormatPr defaultColWidth="9.140625" defaultRowHeight="12.75"/>
  <cols>
    <col min="2" max="2" width="9.140625" style="0" customWidth="1"/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95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80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81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88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96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89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90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91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>SUM(B19:B21)</f>
        <v>0</v>
      </c>
      <c r="C22" s="20">
        <f>SUM(C19:C21)</f>
        <v>0</v>
      </c>
      <c r="D22" s="20">
        <f>SUM(D19:D21)</f>
        <v>0</v>
      </c>
      <c r="E22" s="20">
        <v>1156</v>
      </c>
      <c r="F22" s="20">
        <f>SUM(F19:F21)</f>
        <v>0</v>
      </c>
      <c r="G22" s="20">
        <f>SUM(G19:G21)</f>
        <v>0</v>
      </c>
      <c r="H22" s="20">
        <f t="shared" si="3"/>
        <v>1156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4" ref="B23:H23">SUM(B16+B17+B18+B22)</f>
        <v>0</v>
      </c>
      <c r="C23" s="20">
        <f t="shared" si="4"/>
        <v>0</v>
      </c>
      <c r="D23" s="20">
        <f t="shared" si="4"/>
        <v>0</v>
      </c>
      <c r="E23" s="20">
        <f t="shared" si="4"/>
        <v>1156</v>
      </c>
      <c r="F23" s="20">
        <f t="shared" si="4"/>
        <v>0</v>
      </c>
      <c r="G23" s="20">
        <f t="shared" si="4"/>
        <v>0</v>
      </c>
      <c r="H23" s="20">
        <f t="shared" si="4"/>
        <v>1156</v>
      </c>
      <c r="N23" s="18" t="s">
        <v>62</v>
      </c>
      <c r="P23" s="19" t="s">
        <v>94</v>
      </c>
    </row>
    <row r="24" ht="12.75">
      <c r="C24" s="39"/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5" ref="H27:H32">SUM(B27:G27)</f>
        <v>0</v>
      </c>
    </row>
    <row r="28" spans="1:8" ht="12.75">
      <c r="A28" s="4" t="s">
        <v>8</v>
      </c>
      <c r="B28" s="25"/>
      <c r="C28" s="25"/>
      <c r="D28" s="25"/>
      <c r="E28" s="25"/>
      <c r="F28" s="25"/>
      <c r="G28" s="25"/>
      <c r="H28" s="20">
        <f t="shared" si="5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5"/>
        <v>0</v>
      </c>
    </row>
    <row r="30" spans="1:8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5"/>
        <v>0</v>
      </c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5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5"/>
        <v>0</v>
      </c>
    </row>
    <row r="33" spans="1:8" ht="12.75">
      <c r="A33" s="4" t="s">
        <v>13</v>
      </c>
      <c r="B33" s="20">
        <f aca="true" t="shared" si="6" ref="B33:H33">SUM(B30:B32)</f>
        <v>0</v>
      </c>
      <c r="C33" s="20">
        <f t="shared" si="6"/>
        <v>0</v>
      </c>
      <c r="D33" s="20">
        <f t="shared" si="6"/>
        <v>0</v>
      </c>
      <c r="E33" s="20">
        <f t="shared" si="6"/>
        <v>0</v>
      </c>
      <c r="F33" s="20">
        <f t="shared" si="6"/>
        <v>0</v>
      </c>
      <c r="G33" s="20">
        <f t="shared" si="6"/>
        <v>0</v>
      </c>
      <c r="H33" s="20">
        <f t="shared" si="6"/>
        <v>0</v>
      </c>
    </row>
    <row r="34" spans="1:8" ht="12.75">
      <c r="A34" s="4" t="s">
        <v>14</v>
      </c>
      <c r="B34" s="20">
        <f aca="true" t="shared" si="7" ref="B34:H34">SUM(B27+B28+B29+B33)</f>
        <v>0</v>
      </c>
      <c r="C34" s="20">
        <f t="shared" si="7"/>
        <v>0</v>
      </c>
      <c r="D34" s="20">
        <f t="shared" si="7"/>
        <v>0</v>
      </c>
      <c r="E34" s="20">
        <f t="shared" si="7"/>
        <v>0</v>
      </c>
      <c r="F34" s="20">
        <f t="shared" si="7"/>
        <v>0</v>
      </c>
      <c r="G34" s="20">
        <f t="shared" si="7"/>
        <v>0</v>
      </c>
      <c r="H34" s="20">
        <f t="shared" si="7"/>
        <v>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1156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1156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>
        <f aca="true" t="shared" si="8" ref="C44:J44">C43/C42</f>
        <v>0</v>
      </c>
      <c r="D44" s="22" t="e">
        <f t="shared" si="8"/>
        <v>#DIV/0!</v>
      </c>
      <c r="E44" s="22" t="e">
        <f t="shared" si="8"/>
        <v>#DIV/0!</v>
      </c>
      <c r="F44" s="22" t="e">
        <f t="shared" si="8"/>
        <v>#DIV/0!</v>
      </c>
      <c r="G44" s="22">
        <f t="shared" si="8"/>
        <v>0</v>
      </c>
      <c r="H44" s="22" t="e">
        <f t="shared" si="8"/>
        <v>#DIV/0!</v>
      </c>
      <c r="I44" s="22" t="e">
        <f t="shared" si="8"/>
        <v>#DIV/0!</v>
      </c>
      <c r="J44" s="22" t="e">
        <f t="shared" si="8"/>
        <v>#DIV/0!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 t="e">
        <f aca="true" t="shared" si="9" ref="C49:J49">C48/C47</f>
        <v>#DIV/0!</v>
      </c>
      <c r="D49" s="22" t="e">
        <f t="shared" si="9"/>
        <v>#DIV/0!</v>
      </c>
      <c r="E49" s="22" t="e">
        <f t="shared" si="9"/>
        <v>#DIV/0!</v>
      </c>
      <c r="F49" s="22" t="e">
        <f t="shared" si="9"/>
        <v>#DIV/0!</v>
      </c>
      <c r="G49" s="22" t="e">
        <f t="shared" si="9"/>
        <v>#DIV/0!</v>
      </c>
      <c r="H49" s="22" t="e">
        <f t="shared" si="9"/>
        <v>#DIV/0!</v>
      </c>
      <c r="I49" s="22" t="e">
        <f t="shared" si="9"/>
        <v>#DIV/0!</v>
      </c>
      <c r="J49" s="22" t="e">
        <f t="shared" si="9"/>
        <v>#DIV/0!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1156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SUM(A10:E10)</f>
        <v>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>
        <f aca="true" t="shared" si="10" ref="C54:J54">C53/C52</f>
        <v>0</v>
      </c>
      <c r="D54" s="22" t="e">
        <f t="shared" si="10"/>
        <v>#DIV/0!</v>
      </c>
      <c r="E54" s="22" t="e">
        <f t="shared" si="10"/>
        <v>#DIV/0!</v>
      </c>
      <c r="F54" s="22" t="e">
        <f t="shared" si="10"/>
        <v>#DIV/0!</v>
      </c>
      <c r="G54" s="22" t="e">
        <f t="shared" si="10"/>
        <v>#DIV/0!</v>
      </c>
      <c r="H54" s="22" t="e">
        <f t="shared" si="10"/>
        <v>#DIV/0!</v>
      </c>
      <c r="I54" s="22" t="e">
        <f t="shared" si="10"/>
        <v>#DIV/0!</v>
      </c>
      <c r="J54" s="22" t="e">
        <f t="shared" si="10"/>
        <v>#DIV/0!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1156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95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>
        <f aca="true" t="shared" si="11" ref="C63:J63">C62/C61</f>
        <v>0</v>
      </c>
      <c r="D63" s="22" t="e">
        <f t="shared" si="11"/>
        <v>#DIV/0!</v>
      </c>
      <c r="E63" s="22" t="e">
        <f t="shared" si="11"/>
        <v>#DIV/0!</v>
      </c>
      <c r="F63" s="22" t="e">
        <f t="shared" si="11"/>
        <v>#DIV/0!</v>
      </c>
      <c r="G63" s="22" t="e">
        <f t="shared" si="11"/>
        <v>#DIV/0!</v>
      </c>
      <c r="H63" s="22" t="e">
        <f t="shared" si="11"/>
        <v>#DIV/0!</v>
      </c>
      <c r="I63" s="22" t="e">
        <f t="shared" si="11"/>
        <v>#DIV/0!</v>
      </c>
      <c r="J63" s="22" t="e">
        <f t="shared" si="11"/>
        <v>#DIV/0!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1156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>
        <f aca="true" t="shared" si="12" ref="C68:J68">C67/C66</f>
        <v>0</v>
      </c>
      <c r="D68" s="22" t="e">
        <f t="shared" si="12"/>
        <v>#DIV/0!</v>
      </c>
      <c r="E68" s="22" t="e">
        <f t="shared" si="12"/>
        <v>#DIV/0!</v>
      </c>
      <c r="F68" s="22" t="e">
        <f t="shared" si="12"/>
        <v>#DIV/0!</v>
      </c>
      <c r="G68" s="22" t="e">
        <f t="shared" si="12"/>
        <v>#DIV/0!</v>
      </c>
      <c r="H68" s="22" t="e">
        <f t="shared" si="12"/>
        <v>#DIV/0!</v>
      </c>
      <c r="I68" s="22" t="e">
        <f t="shared" si="12"/>
        <v>#DIV/0!</v>
      </c>
      <c r="J68" s="22" t="e">
        <f t="shared" si="12"/>
        <v>#DIV/0!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 t="e">
        <f aca="true" t="shared" si="13" ref="C73:J73">C72/C71</f>
        <v>#DIV/0!</v>
      </c>
      <c r="D73" s="22" t="e">
        <f t="shared" si="13"/>
        <v>#DIV/0!</v>
      </c>
      <c r="E73" s="22" t="e">
        <f t="shared" si="13"/>
        <v>#DIV/0!</v>
      </c>
      <c r="F73" s="22" t="e">
        <f t="shared" si="13"/>
        <v>#DIV/0!</v>
      </c>
      <c r="G73" s="22" t="e">
        <f t="shared" si="13"/>
        <v>#DIV/0!</v>
      </c>
      <c r="H73" s="22" t="e">
        <f t="shared" si="13"/>
        <v>#DIV/0!</v>
      </c>
      <c r="I73" s="22" t="e">
        <f t="shared" si="13"/>
        <v>#DIV/0!</v>
      </c>
      <c r="J73" s="22" t="e">
        <f t="shared" si="13"/>
        <v>#DIV/0!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 t="e">
        <f aca="true" t="shared" si="14" ref="C78:J78">C77/C76</f>
        <v>#DIV/0!</v>
      </c>
      <c r="D78" s="22" t="e">
        <f t="shared" si="14"/>
        <v>#DIV/0!</v>
      </c>
      <c r="E78" s="22" t="e">
        <f t="shared" si="14"/>
        <v>#DIV/0!</v>
      </c>
      <c r="F78" s="22" t="e">
        <f t="shared" si="14"/>
        <v>#DIV/0!</v>
      </c>
      <c r="G78" s="22" t="e">
        <f t="shared" si="14"/>
        <v>#DIV/0!</v>
      </c>
      <c r="H78" s="22" t="e">
        <f t="shared" si="14"/>
        <v>#DIV/0!</v>
      </c>
      <c r="I78" s="22" t="e">
        <f t="shared" si="14"/>
        <v>#DIV/0!</v>
      </c>
      <c r="J78" s="22" t="e">
        <f t="shared" si="14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5" ref="C83:J83">C82/C81</f>
        <v>#DIV/0!</v>
      </c>
      <c r="D83" s="22" t="e">
        <f t="shared" si="15"/>
        <v>#DIV/0!</v>
      </c>
      <c r="E83" s="22" t="e">
        <f t="shared" si="15"/>
        <v>#DIV/0!</v>
      </c>
      <c r="F83" s="22" t="e">
        <f t="shared" si="15"/>
        <v>#DIV/0!</v>
      </c>
      <c r="G83" s="22" t="e">
        <f t="shared" si="15"/>
        <v>#DIV/0!</v>
      </c>
      <c r="H83" s="22" t="e">
        <f t="shared" si="15"/>
        <v>#DIV/0!</v>
      </c>
      <c r="I83" s="22" t="e">
        <f t="shared" si="15"/>
        <v>#DIV/0!</v>
      </c>
      <c r="J83" s="22" t="e">
        <f t="shared" si="15"/>
        <v>#DIV/0!</v>
      </c>
      <c r="K83" s="8"/>
    </row>
    <row r="85" ht="12.75">
      <c r="A85" s="18" t="s">
        <v>61</v>
      </c>
    </row>
    <row r="86" spans="1:10" ht="12.75">
      <c r="A86" t="s">
        <v>20</v>
      </c>
      <c r="C86" s="21" t="e">
        <f>#REF!</f>
        <v>#REF!</v>
      </c>
      <c r="D86" s="21" t="e">
        <f>#REF!</f>
        <v>#REF!</v>
      </c>
      <c r="E86" s="21" t="e">
        <f>#REF!</f>
        <v>#REF!</v>
      </c>
      <c r="F86" s="21" t="e">
        <f>#REF!</f>
        <v>#REF!</v>
      </c>
      <c r="G86" s="21" t="e">
        <f>SUM(H86:J86)</f>
        <v>#REF!</v>
      </c>
      <c r="H86" s="21" t="e">
        <f>#REF!</f>
        <v>#REF!</v>
      </c>
      <c r="I86" s="21" t="e">
        <f>#REF!</f>
        <v>#REF!</v>
      </c>
      <c r="J86" s="21" t="e">
        <f>#REF!</f>
        <v>#REF!</v>
      </c>
    </row>
    <row r="87" spans="1:10" ht="12.75">
      <c r="A87" t="s">
        <v>21</v>
      </c>
      <c r="C87" s="21" t="e">
        <f>#REF!</f>
        <v>#REF!</v>
      </c>
      <c r="D87" s="21" t="e">
        <f>#REF!</f>
        <v>#REF!</v>
      </c>
      <c r="E87" s="21" t="e">
        <f>#REF!</f>
        <v>#REF!</v>
      </c>
      <c r="F87" s="21" t="e">
        <f>#REF!</f>
        <v>#REF!</v>
      </c>
      <c r="G87" s="21" t="e">
        <f>SUM(H87:J87)</f>
        <v>#REF!</v>
      </c>
      <c r="H87" s="21" t="e">
        <f>#REF!</f>
        <v>#REF!</v>
      </c>
      <c r="I87" s="21" t="e">
        <f>#REF!</f>
        <v>#REF!</v>
      </c>
      <c r="J87" s="21" t="e">
        <f>#REF!</f>
        <v>#REF!</v>
      </c>
    </row>
    <row r="88" spans="1:10" ht="12.75">
      <c r="A88" t="s">
        <v>22</v>
      </c>
      <c r="C88" s="22" t="e">
        <f aca="true" t="shared" si="16" ref="C88:J88">C87/C86</f>
        <v>#REF!</v>
      </c>
      <c r="D88" s="22" t="e">
        <f t="shared" si="16"/>
        <v>#REF!</v>
      </c>
      <c r="E88" s="22" t="e">
        <f t="shared" si="16"/>
        <v>#REF!</v>
      </c>
      <c r="F88" s="22" t="e">
        <f t="shared" si="16"/>
        <v>#REF!</v>
      </c>
      <c r="G88" s="22" t="e">
        <f t="shared" si="16"/>
        <v>#REF!</v>
      </c>
      <c r="H88" s="22" t="e">
        <f t="shared" si="16"/>
        <v>#REF!</v>
      </c>
      <c r="I88" s="22" t="e">
        <f t="shared" si="16"/>
        <v>#REF!</v>
      </c>
      <c r="J88" s="22" t="e">
        <f t="shared" si="16"/>
        <v>#REF!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1156</v>
      </c>
      <c r="F94" s="22">
        <f>C94/E94</f>
        <v>0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1156</v>
      </c>
      <c r="F96" s="22">
        <f>C96/E96</f>
        <v>0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1156</v>
      </c>
      <c r="F110" s="22">
        <f>C110/E110</f>
        <v>0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1156</v>
      </c>
      <c r="F112" s="22">
        <f>C112/E112</f>
        <v>0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0</v>
      </c>
      <c r="E140" s="22">
        <f>B140/C66</f>
        <v>0</v>
      </c>
      <c r="G140" s="22" t="e">
        <f>B140/C67</f>
        <v>#DIV/0!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45"/>
  <sheetViews>
    <sheetView showGridLines="0" workbookViewId="0" topLeftCell="A1">
      <selection activeCell="B27" sqref="B27:G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7" max="7" width="10.8515625" style="0" customWidth="1"/>
    <col min="8" max="8" width="10.140625" style="0" bestFit="1" customWidth="1"/>
    <col min="9" max="9" width="12.00390625" style="0" customWidth="1"/>
    <col min="15" max="15" width="4.00390625" style="0" customWidth="1"/>
    <col min="16" max="16" width="6.574218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8" ht="12.75">
      <c r="A4" s="1" t="s">
        <v>1</v>
      </c>
      <c r="B4" s="14" t="s">
        <v>63</v>
      </c>
      <c r="C4" s="14" t="s">
        <v>62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</row>
    <row r="5" spans="1:8" ht="12.75">
      <c r="A5" s="4" t="s">
        <v>7</v>
      </c>
      <c r="B5" s="25"/>
      <c r="C5" s="25"/>
      <c r="D5" s="25"/>
      <c r="E5" s="25"/>
      <c r="F5" s="25"/>
      <c r="G5" s="25"/>
      <c r="H5" s="20">
        <f aca="true" t="shared" si="0" ref="H5:H11">SUM(B5:G5)</f>
        <v>0</v>
      </c>
    </row>
    <row r="6" spans="1:14" ht="12.75">
      <c r="A6" s="4" t="s">
        <v>8</v>
      </c>
      <c r="B6" s="25"/>
      <c r="C6" s="25"/>
      <c r="D6" s="25"/>
      <c r="E6" s="25"/>
      <c r="F6" s="25"/>
      <c r="G6" s="25"/>
      <c r="H6" s="20">
        <f t="shared" si="0"/>
        <v>0</v>
      </c>
      <c r="N6" s="19" t="s">
        <v>95</v>
      </c>
    </row>
    <row r="7" spans="1:14" ht="12.75">
      <c r="A7" s="4" t="s">
        <v>9</v>
      </c>
      <c r="B7" s="25"/>
      <c r="C7" s="25"/>
      <c r="D7" s="25"/>
      <c r="E7" s="25"/>
      <c r="F7" s="25"/>
      <c r="G7" s="25"/>
      <c r="H7" s="20">
        <f t="shared" si="0"/>
        <v>0</v>
      </c>
      <c r="N7" s="19"/>
    </row>
    <row r="8" spans="1:16" ht="12.75">
      <c r="A8" s="4" t="s">
        <v>10</v>
      </c>
      <c r="B8" s="25"/>
      <c r="C8" s="25"/>
      <c r="D8" s="25"/>
      <c r="E8" s="25"/>
      <c r="F8" s="25"/>
      <c r="G8" s="25"/>
      <c r="H8" s="20">
        <f t="shared" si="0"/>
        <v>0</v>
      </c>
      <c r="N8" s="18" t="s">
        <v>4</v>
      </c>
      <c r="P8" s="19" t="s">
        <v>80</v>
      </c>
    </row>
    <row r="9" spans="1:16" ht="12.75">
      <c r="A9" s="4" t="s">
        <v>11</v>
      </c>
      <c r="B9" s="25"/>
      <c r="C9" s="25"/>
      <c r="D9" s="25"/>
      <c r="E9" s="25"/>
      <c r="F9" s="25"/>
      <c r="G9" s="25"/>
      <c r="H9" s="20">
        <f t="shared" si="0"/>
        <v>0</v>
      </c>
      <c r="N9" s="18" t="s">
        <v>22</v>
      </c>
      <c r="P9" s="19" t="s">
        <v>81</v>
      </c>
    </row>
    <row r="10" spans="1:16" ht="12.75">
      <c r="A10" s="4" t="s">
        <v>12</v>
      </c>
      <c r="B10" s="25"/>
      <c r="C10" s="25"/>
      <c r="D10" s="25"/>
      <c r="E10" s="25"/>
      <c r="F10" s="25"/>
      <c r="G10" s="25"/>
      <c r="H10" s="20">
        <f t="shared" si="0"/>
        <v>0</v>
      </c>
      <c r="N10" s="18" t="s">
        <v>34</v>
      </c>
      <c r="P10" s="19" t="s">
        <v>82</v>
      </c>
    </row>
    <row r="11" spans="1:16" ht="12.75">
      <c r="A11" s="4" t="s">
        <v>13</v>
      </c>
      <c r="B11" s="20">
        <f aca="true" t="shared" si="1" ref="B11:G11">SUM(B8:B10)</f>
        <v>0</v>
      </c>
      <c r="C11" s="20">
        <f t="shared" si="1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0"/>
        <v>0</v>
      </c>
      <c r="N11" s="18" t="s">
        <v>23</v>
      </c>
      <c r="P11" s="19" t="s">
        <v>83</v>
      </c>
    </row>
    <row r="12" spans="1:16" ht="12.75">
      <c r="A12" s="4" t="s">
        <v>14</v>
      </c>
      <c r="B12" s="20">
        <f aca="true" t="shared" si="2" ref="B12:H12">SUM(B5+B6+B7+B11)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N12" s="18" t="s">
        <v>2</v>
      </c>
      <c r="P12" s="19" t="s">
        <v>84</v>
      </c>
    </row>
    <row r="13" spans="14:16" ht="12.75">
      <c r="N13" s="18" t="s">
        <v>8</v>
      </c>
      <c r="P13" s="19" t="s">
        <v>85</v>
      </c>
    </row>
    <row r="14" spans="1:16" ht="12.75">
      <c r="A14" s="2" t="s">
        <v>15</v>
      </c>
      <c r="B14" s="3"/>
      <c r="C14" s="3"/>
      <c r="D14" s="3"/>
      <c r="E14" s="3"/>
      <c r="F14" s="3"/>
      <c r="G14" s="3"/>
      <c r="H14" s="3"/>
      <c r="I14" s="3"/>
      <c r="N14" s="18" t="s">
        <v>20</v>
      </c>
      <c r="P14" s="19" t="s">
        <v>86</v>
      </c>
    </row>
    <row r="15" spans="1:16" ht="12.75">
      <c r="A15" s="1" t="s">
        <v>1</v>
      </c>
      <c r="B15" s="14" t="s">
        <v>63</v>
      </c>
      <c r="C15" s="14" t="s">
        <v>62</v>
      </c>
      <c r="D15" s="14" t="s">
        <v>2</v>
      </c>
      <c r="E15" s="14" t="s">
        <v>3</v>
      </c>
      <c r="F15" s="14" t="s">
        <v>4</v>
      </c>
      <c r="G15" s="14" t="s">
        <v>5</v>
      </c>
      <c r="H15" s="14" t="s">
        <v>6</v>
      </c>
      <c r="N15" s="18" t="s">
        <v>1</v>
      </c>
      <c r="P15" s="19" t="s">
        <v>87</v>
      </c>
    </row>
    <row r="16" spans="1:16" ht="12.75">
      <c r="A16" s="4" t="s">
        <v>7</v>
      </c>
      <c r="B16" s="25"/>
      <c r="C16" s="25"/>
      <c r="D16" s="25"/>
      <c r="E16" s="25"/>
      <c r="F16" s="25"/>
      <c r="G16" s="25"/>
      <c r="H16" s="20">
        <f aca="true" t="shared" si="3" ref="H16:H22">SUM(B16:G16)</f>
        <v>0</v>
      </c>
      <c r="N16" s="18" t="s">
        <v>9</v>
      </c>
      <c r="P16" s="19" t="s">
        <v>88</v>
      </c>
    </row>
    <row r="17" spans="1:16" ht="12.75">
      <c r="A17" s="4" t="s">
        <v>8</v>
      </c>
      <c r="B17" s="25"/>
      <c r="C17" s="25"/>
      <c r="D17" s="25"/>
      <c r="E17" s="25"/>
      <c r="F17" s="25"/>
      <c r="G17" s="25"/>
      <c r="H17" s="20">
        <f t="shared" si="3"/>
        <v>0</v>
      </c>
      <c r="N17" s="18" t="s">
        <v>13</v>
      </c>
      <c r="P17" s="19" t="s">
        <v>96</v>
      </c>
    </row>
    <row r="18" spans="1:16" ht="12.75">
      <c r="A18" s="4" t="s">
        <v>9</v>
      </c>
      <c r="B18" s="25"/>
      <c r="C18" s="25"/>
      <c r="D18" s="25"/>
      <c r="E18" s="25"/>
      <c r="F18" s="25"/>
      <c r="G18" s="25"/>
      <c r="H18" s="20">
        <f t="shared" si="3"/>
        <v>0</v>
      </c>
      <c r="N18" s="18" t="s">
        <v>5</v>
      </c>
      <c r="P18" s="19" t="s">
        <v>89</v>
      </c>
    </row>
    <row r="19" spans="1:16" ht="12.75">
      <c r="A19" s="4" t="s">
        <v>10</v>
      </c>
      <c r="B19" s="25"/>
      <c r="C19" s="25"/>
      <c r="D19" s="25"/>
      <c r="E19" s="25"/>
      <c r="F19" s="25"/>
      <c r="G19" s="25"/>
      <c r="H19" s="20">
        <f t="shared" si="3"/>
        <v>0</v>
      </c>
      <c r="N19" s="18" t="s">
        <v>7</v>
      </c>
      <c r="P19" s="19" t="s">
        <v>90</v>
      </c>
    </row>
    <row r="20" spans="1:16" ht="12.75">
      <c r="A20" s="4" t="s">
        <v>11</v>
      </c>
      <c r="B20" s="25"/>
      <c r="C20" s="25"/>
      <c r="D20" s="25"/>
      <c r="E20" s="25"/>
      <c r="F20" s="25"/>
      <c r="G20" s="25"/>
      <c r="H20" s="20">
        <f t="shared" si="3"/>
        <v>0</v>
      </c>
      <c r="N20" s="18" t="s">
        <v>21</v>
      </c>
      <c r="P20" s="19" t="s">
        <v>91</v>
      </c>
    </row>
    <row r="21" spans="1:16" ht="12.75">
      <c r="A21" s="4" t="s">
        <v>12</v>
      </c>
      <c r="B21" s="25"/>
      <c r="C21" s="25"/>
      <c r="D21" s="25"/>
      <c r="E21" s="25"/>
      <c r="F21" s="25"/>
      <c r="G21" s="25"/>
      <c r="H21" s="20">
        <f t="shared" si="3"/>
        <v>0</v>
      </c>
      <c r="N21" s="18" t="s">
        <v>3</v>
      </c>
      <c r="P21" s="19" t="s">
        <v>92</v>
      </c>
    </row>
    <row r="22" spans="1:16" ht="12.75">
      <c r="A22" s="4" t="s">
        <v>13</v>
      </c>
      <c r="B22" s="20">
        <f aca="true" t="shared" si="4" ref="B22:G22">SUM(B19:B21)</f>
        <v>0</v>
      </c>
      <c r="C22" s="20">
        <f t="shared" si="4"/>
        <v>0</v>
      </c>
      <c r="D22" s="20">
        <f t="shared" si="4"/>
        <v>0</v>
      </c>
      <c r="E22" s="20">
        <f t="shared" si="4"/>
        <v>0</v>
      </c>
      <c r="F22" s="20">
        <f t="shared" si="4"/>
        <v>0</v>
      </c>
      <c r="G22" s="20">
        <f t="shared" si="4"/>
        <v>0</v>
      </c>
      <c r="H22" s="20">
        <f t="shared" si="3"/>
        <v>0</v>
      </c>
      <c r="N22" s="18" t="s">
        <v>63</v>
      </c>
      <c r="P22" s="19" t="s">
        <v>93</v>
      </c>
    </row>
    <row r="23" spans="1:16" ht="12.75">
      <c r="A23" s="4" t="s">
        <v>14</v>
      </c>
      <c r="B23" s="20">
        <f aca="true" t="shared" si="5" ref="B23:H23">SUM(B16+B17+B18+B22)</f>
        <v>0</v>
      </c>
      <c r="C23" s="20">
        <f t="shared" si="5"/>
        <v>0</v>
      </c>
      <c r="D23" s="20">
        <f t="shared" si="5"/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N23" s="18" t="s">
        <v>62</v>
      </c>
      <c r="P23" s="19" t="s">
        <v>94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8" ht="12.75">
      <c r="A26" s="1" t="s">
        <v>1</v>
      </c>
      <c r="B26" s="14" t="s">
        <v>63</v>
      </c>
      <c r="C26" s="14" t="s">
        <v>62</v>
      </c>
      <c r="D26" s="14" t="s">
        <v>2</v>
      </c>
      <c r="E26" s="14" t="s">
        <v>3</v>
      </c>
      <c r="F26" s="14" t="s">
        <v>4</v>
      </c>
      <c r="G26" s="14" t="s">
        <v>5</v>
      </c>
      <c r="H26" s="14" t="s">
        <v>6</v>
      </c>
    </row>
    <row r="27" spans="1:8" ht="12.75">
      <c r="A27" s="4" t="s">
        <v>7</v>
      </c>
      <c r="B27" s="25"/>
      <c r="C27" s="25"/>
      <c r="D27" s="25"/>
      <c r="E27" s="25"/>
      <c r="F27" s="25"/>
      <c r="G27" s="25"/>
      <c r="H27" s="20">
        <f aca="true" t="shared" si="6" ref="H27:H32">SUM(B27:G27)</f>
        <v>0</v>
      </c>
    </row>
    <row r="28" spans="1:8" ht="12.75">
      <c r="A28" s="4" t="s">
        <v>8</v>
      </c>
      <c r="B28" s="25"/>
      <c r="C28" s="25"/>
      <c r="D28" s="25"/>
      <c r="E28" s="25"/>
      <c r="F28" s="25"/>
      <c r="G28" s="25"/>
      <c r="H28" s="20">
        <f t="shared" si="6"/>
        <v>0</v>
      </c>
    </row>
    <row r="29" spans="1:8" ht="12.75">
      <c r="A29" s="4" t="s">
        <v>9</v>
      </c>
      <c r="B29" s="25"/>
      <c r="C29" s="25"/>
      <c r="D29" s="25"/>
      <c r="E29" s="25"/>
      <c r="F29" s="25"/>
      <c r="G29" s="25"/>
      <c r="H29" s="20">
        <f t="shared" si="6"/>
        <v>0</v>
      </c>
    </row>
    <row r="30" spans="1:10" ht="12.75">
      <c r="A30" s="4" t="s">
        <v>10</v>
      </c>
      <c r="B30" s="25"/>
      <c r="C30" s="25"/>
      <c r="D30" s="25"/>
      <c r="E30" s="25"/>
      <c r="F30" s="25"/>
      <c r="G30" s="25"/>
      <c r="H30" s="20">
        <f t="shared" si="6"/>
        <v>0</v>
      </c>
      <c r="J30" s="20"/>
    </row>
    <row r="31" spans="1:8" ht="12.75">
      <c r="A31" s="4" t="s">
        <v>11</v>
      </c>
      <c r="B31" s="25"/>
      <c r="C31" s="25"/>
      <c r="D31" s="25"/>
      <c r="E31" s="25"/>
      <c r="F31" s="25"/>
      <c r="G31" s="25"/>
      <c r="H31" s="20">
        <f t="shared" si="6"/>
        <v>0</v>
      </c>
    </row>
    <row r="32" spans="1:8" ht="12.75">
      <c r="A32" s="4" t="s">
        <v>12</v>
      </c>
      <c r="B32" s="25"/>
      <c r="C32" s="25"/>
      <c r="D32" s="25"/>
      <c r="E32" s="25"/>
      <c r="F32" s="25"/>
      <c r="G32" s="25"/>
      <c r="H32" s="20">
        <f t="shared" si="6"/>
        <v>0</v>
      </c>
    </row>
    <row r="33" spans="1:8" ht="12.75">
      <c r="A33" s="4" t="s">
        <v>13</v>
      </c>
      <c r="B33" s="20">
        <f aca="true" t="shared" si="7" ref="B33:H33">SUM(B30:B32)</f>
        <v>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0</v>
      </c>
      <c r="G33" s="20">
        <f t="shared" si="7"/>
        <v>0</v>
      </c>
      <c r="H33" s="20">
        <f t="shared" si="7"/>
        <v>0</v>
      </c>
    </row>
    <row r="34" spans="1:8" ht="12.75">
      <c r="A34" s="4" t="s">
        <v>14</v>
      </c>
      <c r="B34" s="20">
        <f aca="true" t="shared" si="8" ref="B34:H34">SUM(B27+B28+B29+B33)</f>
        <v>0</v>
      </c>
      <c r="C34" s="20">
        <f t="shared" si="8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</row>
    <row r="37" spans="1:14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  <c r="N37" s="19" t="s">
        <v>95</v>
      </c>
    </row>
    <row r="38" spans="1:14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N38" s="19"/>
    </row>
    <row r="39" spans="8:16" ht="12.75" customHeight="1">
      <c r="H39" s="16" t="s">
        <v>10</v>
      </c>
      <c r="N39" s="18" t="s">
        <v>4</v>
      </c>
      <c r="P39" s="19" t="s">
        <v>80</v>
      </c>
    </row>
    <row r="40" spans="3:16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  <c r="N40" s="18" t="s">
        <v>22</v>
      </c>
      <c r="P40" s="19" t="s">
        <v>81</v>
      </c>
    </row>
    <row r="41" spans="1:16" ht="12.75">
      <c r="A41" s="5" t="s">
        <v>19</v>
      </c>
      <c r="C41" s="7"/>
      <c r="N41" s="18" t="s">
        <v>34</v>
      </c>
      <c r="P41" s="19" t="s">
        <v>82</v>
      </c>
    </row>
    <row r="42" spans="1:16" ht="12.75">
      <c r="A42" t="s">
        <v>20</v>
      </c>
      <c r="C42" s="21">
        <f>SUM(D42:G42)</f>
        <v>0</v>
      </c>
      <c r="D42" s="21">
        <f>H16</f>
        <v>0</v>
      </c>
      <c r="E42" s="21">
        <f>H17</f>
        <v>0</v>
      </c>
      <c r="F42" s="21">
        <f>H18</f>
        <v>0</v>
      </c>
      <c r="G42" s="21">
        <f>H22</f>
        <v>0</v>
      </c>
      <c r="H42" s="21">
        <f>H19</f>
        <v>0</v>
      </c>
      <c r="I42" s="21">
        <f>H20</f>
        <v>0</v>
      </c>
      <c r="J42" s="21">
        <f>H21</f>
        <v>0</v>
      </c>
      <c r="K42" s="21"/>
      <c r="N42" s="18" t="s">
        <v>23</v>
      </c>
      <c r="P42" s="19" t="s">
        <v>83</v>
      </c>
    </row>
    <row r="43" spans="1:16" ht="12.75">
      <c r="A43" t="s">
        <v>21</v>
      </c>
      <c r="C43" s="21">
        <f>SUM(D43:G43)</f>
        <v>0</v>
      </c>
      <c r="D43" s="21">
        <f>H5</f>
        <v>0</v>
      </c>
      <c r="E43" s="21">
        <f>H6</f>
        <v>0</v>
      </c>
      <c r="F43" s="21">
        <f>H7</f>
        <v>0</v>
      </c>
      <c r="G43" s="21">
        <f>H11</f>
        <v>0</v>
      </c>
      <c r="H43" s="21">
        <f>H8</f>
        <v>0</v>
      </c>
      <c r="I43" s="21">
        <f>H9</f>
        <v>0</v>
      </c>
      <c r="J43" s="21">
        <f>H10</f>
        <v>0</v>
      </c>
      <c r="K43" s="21"/>
      <c r="N43" s="18" t="s">
        <v>2</v>
      </c>
      <c r="P43" s="19" t="s">
        <v>84</v>
      </c>
    </row>
    <row r="44" spans="1:16" ht="12.75">
      <c r="A44" t="s">
        <v>22</v>
      </c>
      <c r="C44" s="22" t="e">
        <f aca="true" t="shared" si="9" ref="C44:J44">C43/C42</f>
        <v>#DIV/0!</v>
      </c>
      <c r="D44" s="22" t="e">
        <f t="shared" si="9"/>
        <v>#DIV/0!</v>
      </c>
      <c r="E44" s="22" t="e">
        <f t="shared" si="9"/>
        <v>#DIV/0!</v>
      </c>
      <c r="F44" s="22" t="e">
        <f t="shared" si="9"/>
        <v>#DIV/0!</v>
      </c>
      <c r="G44" s="22" t="e">
        <f t="shared" si="9"/>
        <v>#DIV/0!</v>
      </c>
      <c r="H44" s="22" t="e">
        <f t="shared" si="9"/>
        <v>#DIV/0!</v>
      </c>
      <c r="I44" s="22" t="e">
        <f t="shared" si="9"/>
        <v>#DIV/0!</v>
      </c>
      <c r="J44" s="22" t="e">
        <f t="shared" si="9"/>
        <v>#DIV/0!</v>
      </c>
      <c r="K44" s="22"/>
      <c r="N44" s="18" t="s">
        <v>8</v>
      </c>
      <c r="P44" s="19" t="s">
        <v>85</v>
      </c>
    </row>
    <row r="45" spans="14:16" ht="12.75">
      <c r="N45" s="18" t="s">
        <v>20</v>
      </c>
      <c r="P45" s="19" t="s">
        <v>86</v>
      </c>
    </row>
    <row r="46" spans="1:16" ht="12.75">
      <c r="A46" s="5" t="s">
        <v>23</v>
      </c>
      <c r="N46" s="18" t="s">
        <v>1</v>
      </c>
      <c r="P46" s="19" t="s">
        <v>87</v>
      </c>
    </row>
    <row r="47" spans="1:16" ht="12.75">
      <c r="A47" t="s">
        <v>20</v>
      </c>
      <c r="C47" s="21">
        <f>SUM(D47:G47)</f>
        <v>0</v>
      </c>
      <c r="D47" s="21">
        <f>G16</f>
        <v>0</v>
      </c>
      <c r="E47" s="21">
        <f>G17</f>
        <v>0</v>
      </c>
      <c r="F47" s="21">
        <f>G18</f>
        <v>0</v>
      </c>
      <c r="G47" s="21">
        <f>G22</f>
        <v>0</v>
      </c>
      <c r="H47" s="21">
        <f>G19</f>
        <v>0</v>
      </c>
      <c r="I47" s="21">
        <f>G20</f>
        <v>0</v>
      </c>
      <c r="J47" s="21">
        <f>G21</f>
        <v>0</v>
      </c>
      <c r="K47" s="21"/>
      <c r="N47" s="18" t="s">
        <v>9</v>
      </c>
      <c r="P47" s="19" t="s">
        <v>88</v>
      </c>
    </row>
    <row r="48" spans="1:16" ht="12.75">
      <c r="A48" t="s">
        <v>21</v>
      </c>
      <c r="C48" s="21">
        <f>SUM(D48:G48)</f>
        <v>0</v>
      </c>
      <c r="D48" s="21">
        <f>G5</f>
        <v>0</v>
      </c>
      <c r="E48" s="21">
        <f>G6</f>
        <v>0</v>
      </c>
      <c r="F48" s="21">
        <f>G7</f>
        <v>0</v>
      </c>
      <c r="G48" s="21">
        <f>G11</f>
        <v>0</v>
      </c>
      <c r="H48" s="21">
        <f>G8</f>
        <v>0</v>
      </c>
      <c r="I48" s="21">
        <f>G9</f>
        <v>0</v>
      </c>
      <c r="J48" s="21">
        <f>G10</f>
        <v>0</v>
      </c>
      <c r="K48" s="21"/>
      <c r="N48" s="18" t="s">
        <v>13</v>
      </c>
      <c r="P48" s="19" t="s">
        <v>96</v>
      </c>
    </row>
    <row r="49" spans="1:16" ht="12.75">
      <c r="A49" t="s">
        <v>22</v>
      </c>
      <c r="C49" s="22" t="e">
        <f aca="true" t="shared" si="10" ref="C49:J49">C48/C47</f>
        <v>#DIV/0!</v>
      </c>
      <c r="D49" s="22" t="e">
        <f t="shared" si="10"/>
        <v>#DIV/0!</v>
      </c>
      <c r="E49" s="22" t="e">
        <f t="shared" si="10"/>
        <v>#DIV/0!</v>
      </c>
      <c r="F49" s="22" t="e">
        <f t="shared" si="10"/>
        <v>#DIV/0!</v>
      </c>
      <c r="G49" s="22" t="e">
        <f t="shared" si="10"/>
        <v>#DIV/0!</v>
      </c>
      <c r="H49" s="22" t="e">
        <f t="shared" si="10"/>
        <v>#DIV/0!</v>
      </c>
      <c r="I49" s="22" t="e">
        <f t="shared" si="10"/>
        <v>#DIV/0!</v>
      </c>
      <c r="J49" s="22" t="e">
        <f t="shared" si="10"/>
        <v>#DIV/0!</v>
      </c>
      <c r="K49" s="22"/>
      <c r="N49" s="18" t="s">
        <v>5</v>
      </c>
      <c r="P49" s="19" t="s">
        <v>89</v>
      </c>
    </row>
    <row r="50" spans="14:16" ht="12.75">
      <c r="N50" s="18" t="s">
        <v>7</v>
      </c>
      <c r="P50" s="19" t="s">
        <v>90</v>
      </c>
    </row>
    <row r="51" spans="1:16" ht="12.75">
      <c r="A51" s="5" t="s">
        <v>24</v>
      </c>
      <c r="N51" s="18" t="s">
        <v>21</v>
      </c>
      <c r="P51" s="19" t="s">
        <v>91</v>
      </c>
    </row>
    <row r="52" spans="1:16" ht="12.75">
      <c r="A52" t="s">
        <v>20</v>
      </c>
      <c r="C52" s="21">
        <f>SUM(B23:F23)</f>
        <v>0</v>
      </c>
      <c r="D52" s="21">
        <f>SUM(B16:F16)</f>
        <v>0</v>
      </c>
      <c r="E52" s="21">
        <f>SUM(B17:F17)</f>
        <v>0</v>
      </c>
      <c r="F52" s="21">
        <f>SUM(B18:F18)</f>
        <v>0</v>
      </c>
      <c r="G52" s="21">
        <f>SUM(H52:J52)</f>
        <v>0</v>
      </c>
      <c r="H52" s="21">
        <f>SUM(B19:F19)</f>
        <v>0</v>
      </c>
      <c r="I52" s="21">
        <f>SUM(B20:F20)</f>
        <v>0</v>
      </c>
      <c r="J52" s="21">
        <f>SUM(B21:F21)</f>
        <v>0</v>
      </c>
      <c r="K52" s="21"/>
      <c r="N52" s="18" t="s">
        <v>3</v>
      </c>
      <c r="P52" s="19" t="s">
        <v>92</v>
      </c>
    </row>
    <row r="53" spans="1:16" ht="12.75">
      <c r="A53" t="s">
        <v>21</v>
      </c>
      <c r="C53" s="21">
        <f>SUM(B12:F12)</f>
        <v>0</v>
      </c>
      <c r="D53" s="21">
        <f>SUM(B5:F5)</f>
        <v>0</v>
      </c>
      <c r="E53" s="21">
        <f>SUM(B6:F6)</f>
        <v>0</v>
      </c>
      <c r="F53" s="21">
        <f>SUM(B7:F7)</f>
        <v>0</v>
      </c>
      <c r="G53" s="21">
        <f>SUM(H53:J53)</f>
        <v>0</v>
      </c>
      <c r="H53" s="21">
        <f>SUM(B8:F8)</f>
        <v>0</v>
      </c>
      <c r="I53" s="21">
        <f>SUM(B9:F9)</f>
        <v>0</v>
      </c>
      <c r="J53" s="21">
        <f>SUM(A10:E10)</f>
        <v>0</v>
      </c>
      <c r="K53" s="21"/>
      <c r="N53" s="18" t="s">
        <v>63</v>
      </c>
      <c r="P53" s="19" t="s">
        <v>93</v>
      </c>
    </row>
    <row r="54" spans="1:16" ht="12.75">
      <c r="A54" t="s">
        <v>22</v>
      </c>
      <c r="C54" s="22" t="e">
        <f aca="true" t="shared" si="11" ref="C54:J54">C53/C52</f>
        <v>#DIV/0!</v>
      </c>
      <c r="D54" s="22" t="e">
        <f t="shared" si="11"/>
        <v>#DIV/0!</v>
      </c>
      <c r="E54" s="22" t="e">
        <f t="shared" si="11"/>
        <v>#DIV/0!</v>
      </c>
      <c r="F54" s="22" t="e">
        <f t="shared" si="11"/>
        <v>#DIV/0!</v>
      </c>
      <c r="G54" s="22" t="e">
        <f t="shared" si="11"/>
        <v>#DIV/0!</v>
      </c>
      <c r="H54" s="22" t="e">
        <f t="shared" si="11"/>
        <v>#DIV/0!</v>
      </c>
      <c r="I54" s="22" t="e">
        <f t="shared" si="11"/>
        <v>#DIV/0!</v>
      </c>
      <c r="J54" s="22" t="e">
        <f t="shared" si="11"/>
        <v>#DIV/0!</v>
      </c>
      <c r="K54" s="22"/>
      <c r="N54" s="18" t="s">
        <v>62</v>
      </c>
      <c r="P54" s="19" t="s">
        <v>94</v>
      </c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4" ht="12.75">
      <c r="A61" t="s">
        <v>20</v>
      </c>
      <c r="C61" s="21">
        <f>SUM(B23:F23)</f>
        <v>0</v>
      </c>
      <c r="D61" s="21">
        <f>SUM(B16:F16)</f>
        <v>0</v>
      </c>
      <c r="E61" s="21">
        <f>SUM(B17:F17)</f>
        <v>0</v>
      </c>
      <c r="F61" s="21">
        <f>SUM(B18:F18)</f>
        <v>0</v>
      </c>
      <c r="G61" s="21">
        <f>SUM(H61:J61)</f>
        <v>0</v>
      </c>
      <c r="H61" s="21">
        <f>SUM(B19:F19)</f>
        <v>0</v>
      </c>
      <c r="I61" s="21">
        <f>SUM(B20:F20)</f>
        <v>0</v>
      </c>
      <c r="J61" s="21">
        <f>SUM(B21:F21)</f>
        <v>0</v>
      </c>
      <c r="K61" s="21"/>
      <c r="N61" s="19" t="s">
        <v>95</v>
      </c>
    </row>
    <row r="62" spans="1:14" ht="12.75">
      <c r="A62" t="s">
        <v>21</v>
      </c>
      <c r="C62" s="21">
        <f>SUM(B12:F12)</f>
        <v>0</v>
      </c>
      <c r="D62" s="21">
        <f>SUM(B5:F5)</f>
        <v>0</v>
      </c>
      <c r="E62" s="21">
        <f>SUM(B6:F6)</f>
        <v>0</v>
      </c>
      <c r="F62" s="21">
        <f>SUM(B7:F7)</f>
        <v>0</v>
      </c>
      <c r="G62" s="21">
        <f>SUM(H62:J62)</f>
        <v>0</v>
      </c>
      <c r="H62" s="21">
        <f>SUM(B8:F8)</f>
        <v>0</v>
      </c>
      <c r="I62" s="21">
        <f>SUM(B9:F9)</f>
        <v>0</v>
      </c>
      <c r="J62" s="21">
        <f>SUM(B10:F10)</f>
        <v>0</v>
      </c>
      <c r="K62" s="21"/>
      <c r="N62" s="19"/>
    </row>
    <row r="63" spans="1:16" ht="12.75">
      <c r="A63" t="s">
        <v>22</v>
      </c>
      <c r="C63" s="22" t="e">
        <f aca="true" t="shared" si="12" ref="C63:J63">C62/C61</f>
        <v>#DIV/0!</v>
      </c>
      <c r="D63" s="22" t="e">
        <f t="shared" si="12"/>
        <v>#DIV/0!</v>
      </c>
      <c r="E63" s="22" t="e">
        <f t="shared" si="12"/>
        <v>#DIV/0!</v>
      </c>
      <c r="F63" s="22" t="e">
        <f t="shared" si="12"/>
        <v>#DIV/0!</v>
      </c>
      <c r="G63" s="22" t="e">
        <f t="shared" si="12"/>
        <v>#DIV/0!</v>
      </c>
      <c r="H63" s="22" t="e">
        <f t="shared" si="12"/>
        <v>#DIV/0!</v>
      </c>
      <c r="I63" s="22" t="e">
        <f t="shared" si="12"/>
        <v>#DIV/0!</v>
      </c>
      <c r="J63" s="22" t="e">
        <f t="shared" si="12"/>
        <v>#DIV/0!</v>
      </c>
      <c r="K63" s="22"/>
      <c r="N63" s="18" t="s">
        <v>4</v>
      </c>
      <c r="P63" s="19" t="s">
        <v>80</v>
      </c>
    </row>
    <row r="64" spans="14:16" ht="12.75">
      <c r="N64" s="18" t="s">
        <v>22</v>
      </c>
      <c r="P64" s="19" t="s">
        <v>81</v>
      </c>
    </row>
    <row r="65" spans="1:16" ht="12.75">
      <c r="A65" s="5" t="s">
        <v>4</v>
      </c>
      <c r="N65" s="18" t="s">
        <v>34</v>
      </c>
      <c r="P65" s="19" t="s">
        <v>82</v>
      </c>
    </row>
    <row r="66" spans="1:16" ht="12.75">
      <c r="A66" t="s">
        <v>20</v>
      </c>
      <c r="C66" s="21">
        <f>SUM(E23:F23)</f>
        <v>0</v>
      </c>
      <c r="D66" s="21">
        <f>SUM(E16:F16)</f>
        <v>0</v>
      </c>
      <c r="E66" s="21">
        <f>SUM(E17:F17)</f>
        <v>0</v>
      </c>
      <c r="F66" s="21">
        <f>SUM(E18:F18)</f>
        <v>0</v>
      </c>
      <c r="G66" s="21">
        <f>SUM(H66:J66)</f>
        <v>0</v>
      </c>
      <c r="H66" s="21">
        <f>SUM(E19:F19)</f>
        <v>0</v>
      </c>
      <c r="I66" s="21">
        <f>SUM(E20:F20)</f>
        <v>0</v>
      </c>
      <c r="J66" s="21">
        <f>SUM(E21:F21)</f>
        <v>0</v>
      </c>
      <c r="K66" s="21"/>
      <c r="N66" s="18" t="s">
        <v>23</v>
      </c>
      <c r="P66" s="19" t="s">
        <v>83</v>
      </c>
    </row>
    <row r="67" spans="1:16" ht="12.75">
      <c r="A67" t="s">
        <v>21</v>
      </c>
      <c r="C67" s="21">
        <f>SUM(E12:F12)</f>
        <v>0</v>
      </c>
      <c r="D67" s="21">
        <f>SUM(E5:F5)</f>
        <v>0</v>
      </c>
      <c r="E67" s="21">
        <f>SUM(E6:F6)</f>
        <v>0</v>
      </c>
      <c r="F67" s="21">
        <f>SUM(E7:F7)</f>
        <v>0</v>
      </c>
      <c r="G67" s="21">
        <f>SUM(H67:J67)</f>
        <v>0</v>
      </c>
      <c r="H67" s="21">
        <f>SUM(E8:F8)</f>
        <v>0</v>
      </c>
      <c r="I67" s="21">
        <f>SUM(E9:F9)</f>
        <v>0</v>
      </c>
      <c r="J67" s="21">
        <f>SUM(E10:F10)</f>
        <v>0</v>
      </c>
      <c r="K67" s="21"/>
      <c r="N67" s="18" t="s">
        <v>2</v>
      </c>
      <c r="P67" s="19" t="s">
        <v>84</v>
      </c>
    </row>
    <row r="68" spans="1:16" ht="12.75">
      <c r="A68" t="s">
        <v>22</v>
      </c>
      <c r="C68" s="22" t="e">
        <f aca="true" t="shared" si="13" ref="C68:J68">C67/C66</f>
        <v>#DIV/0!</v>
      </c>
      <c r="D68" s="22" t="e">
        <f t="shared" si="13"/>
        <v>#DIV/0!</v>
      </c>
      <c r="E68" s="22" t="e">
        <f t="shared" si="13"/>
        <v>#DIV/0!</v>
      </c>
      <c r="F68" s="22" t="e">
        <f t="shared" si="13"/>
        <v>#DIV/0!</v>
      </c>
      <c r="G68" s="22" t="e">
        <f t="shared" si="13"/>
        <v>#DIV/0!</v>
      </c>
      <c r="H68" s="22" t="e">
        <f t="shared" si="13"/>
        <v>#DIV/0!</v>
      </c>
      <c r="I68" s="22" t="e">
        <f t="shared" si="13"/>
        <v>#DIV/0!</v>
      </c>
      <c r="J68" s="22" t="e">
        <f t="shared" si="13"/>
        <v>#DIV/0!</v>
      </c>
      <c r="K68" s="22"/>
      <c r="N68" s="18" t="s">
        <v>8</v>
      </c>
      <c r="P68" s="19" t="s">
        <v>85</v>
      </c>
    </row>
    <row r="69" spans="14:16" ht="12.75">
      <c r="N69" s="18" t="s">
        <v>20</v>
      </c>
      <c r="P69" s="19" t="s">
        <v>86</v>
      </c>
    </row>
    <row r="70" spans="1:16" ht="12.75">
      <c r="A70" s="5" t="s">
        <v>63</v>
      </c>
      <c r="N70" s="18" t="s">
        <v>1</v>
      </c>
      <c r="P70" s="19" t="s">
        <v>87</v>
      </c>
    </row>
    <row r="71" spans="1:16" ht="12.75">
      <c r="A71" t="s">
        <v>20</v>
      </c>
      <c r="C71" s="21">
        <f>B23</f>
        <v>0</v>
      </c>
      <c r="D71" s="21">
        <f>B16</f>
        <v>0</v>
      </c>
      <c r="E71" s="21">
        <f>B17</f>
        <v>0</v>
      </c>
      <c r="F71" s="21">
        <f>B18</f>
        <v>0</v>
      </c>
      <c r="G71" s="21">
        <f>SUM(H71:J71)</f>
        <v>0</v>
      </c>
      <c r="H71" s="21">
        <f>B19</f>
        <v>0</v>
      </c>
      <c r="I71" s="21">
        <f>B20</f>
        <v>0</v>
      </c>
      <c r="J71" s="21">
        <f>B21</f>
        <v>0</v>
      </c>
      <c r="K71" s="21"/>
      <c r="N71" s="18" t="s">
        <v>9</v>
      </c>
      <c r="P71" s="19" t="s">
        <v>88</v>
      </c>
    </row>
    <row r="72" spans="1:16" ht="12.75">
      <c r="A72" t="s">
        <v>21</v>
      </c>
      <c r="C72" s="21">
        <f>B12</f>
        <v>0</v>
      </c>
      <c r="D72" s="21">
        <f>B5</f>
        <v>0</v>
      </c>
      <c r="E72" s="21">
        <f>B6</f>
        <v>0</v>
      </c>
      <c r="F72" s="21">
        <f>B7</f>
        <v>0</v>
      </c>
      <c r="G72" s="21">
        <f>SUM(H72:J72)</f>
        <v>0</v>
      </c>
      <c r="H72" s="21">
        <f>B8</f>
        <v>0</v>
      </c>
      <c r="I72" s="21">
        <f>B9</f>
        <v>0</v>
      </c>
      <c r="J72" s="21">
        <f>B10</f>
        <v>0</v>
      </c>
      <c r="K72" s="21"/>
      <c r="N72" s="18" t="s">
        <v>13</v>
      </c>
      <c r="P72" s="19" t="s">
        <v>96</v>
      </c>
    </row>
    <row r="73" spans="1:16" ht="12.75">
      <c r="A73" t="s">
        <v>22</v>
      </c>
      <c r="C73" s="22" t="e">
        <f aca="true" t="shared" si="14" ref="C73:J73">C72/C71</f>
        <v>#DIV/0!</v>
      </c>
      <c r="D73" s="22" t="e">
        <f t="shared" si="14"/>
        <v>#DIV/0!</v>
      </c>
      <c r="E73" s="22" t="e">
        <f t="shared" si="14"/>
        <v>#DIV/0!</v>
      </c>
      <c r="F73" s="22" t="e">
        <f t="shared" si="14"/>
        <v>#DIV/0!</v>
      </c>
      <c r="G73" s="22" t="e">
        <f t="shared" si="14"/>
        <v>#DIV/0!</v>
      </c>
      <c r="H73" s="22" t="e">
        <f t="shared" si="14"/>
        <v>#DIV/0!</v>
      </c>
      <c r="I73" s="22" t="e">
        <f t="shared" si="14"/>
        <v>#DIV/0!</v>
      </c>
      <c r="J73" s="22" t="e">
        <f t="shared" si="14"/>
        <v>#DIV/0!</v>
      </c>
      <c r="K73" s="22"/>
      <c r="N73" s="18" t="s">
        <v>5</v>
      </c>
      <c r="P73" s="19" t="s">
        <v>89</v>
      </c>
    </row>
    <row r="74" spans="14:16" ht="12.75">
      <c r="N74" s="18" t="s">
        <v>7</v>
      </c>
      <c r="P74" s="19" t="s">
        <v>90</v>
      </c>
    </row>
    <row r="75" spans="1:16" ht="12.75">
      <c r="A75" s="5" t="s">
        <v>62</v>
      </c>
      <c r="N75" s="18" t="s">
        <v>21</v>
      </c>
      <c r="P75" s="19" t="s">
        <v>91</v>
      </c>
    </row>
    <row r="76" spans="1:16" ht="12.75">
      <c r="A76" t="s">
        <v>20</v>
      </c>
      <c r="C76" s="21">
        <f>C23</f>
        <v>0</v>
      </c>
      <c r="D76" s="21">
        <f>C16</f>
        <v>0</v>
      </c>
      <c r="E76" s="21">
        <f>C17</f>
        <v>0</v>
      </c>
      <c r="F76" s="21">
        <f>C18</f>
        <v>0</v>
      </c>
      <c r="G76" s="21">
        <f>SUM(H76:J76)</f>
        <v>0</v>
      </c>
      <c r="H76" s="21">
        <f>C19</f>
        <v>0</v>
      </c>
      <c r="I76" s="21">
        <f>C20</f>
        <v>0</v>
      </c>
      <c r="J76" s="21">
        <f>C21</f>
        <v>0</v>
      </c>
      <c r="K76" s="21"/>
      <c r="N76" s="18" t="s">
        <v>3</v>
      </c>
      <c r="P76" s="19" t="s">
        <v>92</v>
      </c>
    </row>
    <row r="77" spans="1:16" ht="12.75">
      <c r="A77" t="s">
        <v>21</v>
      </c>
      <c r="C77" s="21">
        <f>C12</f>
        <v>0</v>
      </c>
      <c r="D77" s="21">
        <f>C5</f>
        <v>0</v>
      </c>
      <c r="E77" s="21">
        <f>C6</f>
        <v>0</v>
      </c>
      <c r="F77" s="21">
        <f>C7</f>
        <v>0</v>
      </c>
      <c r="G77" s="21">
        <f>SUM(H77:J77)</f>
        <v>0</v>
      </c>
      <c r="H77" s="21">
        <f>C8</f>
        <v>0</v>
      </c>
      <c r="I77" s="21">
        <f>C9</f>
        <v>0</v>
      </c>
      <c r="J77" s="21">
        <f>C10</f>
        <v>0</v>
      </c>
      <c r="K77" s="21"/>
      <c r="N77" s="18" t="s">
        <v>63</v>
      </c>
      <c r="P77" s="19" t="s">
        <v>93</v>
      </c>
    </row>
    <row r="78" spans="1:16" ht="12.75">
      <c r="A78" t="s">
        <v>22</v>
      </c>
      <c r="C78" s="22" t="e">
        <f aca="true" t="shared" si="15" ref="C78:J78">C77/C76</f>
        <v>#DIV/0!</v>
      </c>
      <c r="D78" s="22" t="e">
        <f t="shared" si="15"/>
        <v>#DIV/0!</v>
      </c>
      <c r="E78" s="22" t="e">
        <f t="shared" si="15"/>
        <v>#DIV/0!</v>
      </c>
      <c r="F78" s="22" t="e">
        <f t="shared" si="15"/>
        <v>#DIV/0!</v>
      </c>
      <c r="G78" s="22" t="e">
        <f t="shared" si="15"/>
        <v>#DIV/0!</v>
      </c>
      <c r="H78" s="22" t="e">
        <f t="shared" si="15"/>
        <v>#DIV/0!</v>
      </c>
      <c r="I78" s="22" t="e">
        <f t="shared" si="15"/>
        <v>#DIV/0!</v>
      </c>
      <c r="J78" s="22" t="e">
        <f t="shared" si="15"/>
        <v>#DIV/0!</v>
      </c>
      <c r="K78" s="22"/>
      <c r="N78" s="18" t="s">
        <v>62</v>
      </c>
      <c r="P78" s="19" t="s">
        <v>94</v>
      </c>
    </row>
    <row r="80" ht="12.75">
      <c r="A80" s="5" t="s">
        <v>2</v>
      </c>
    </row>
    <row r="81" spans="1:11" ht="12.75">
      <c r="A81" t="s">
        <v>20</v>
      </c>
      <c r="C81" s="21">
        <f>D23</f>
        <v>0</v>
      </c>
      <c r="D81" s="21">
        <f>D16</f>
        <v>0</v>
      </c>
      <c r="E81" s="21">
        <f>D17</f>
        <v>0</v>
      </c>
      <c r="F81" s="21">
        <f>D18</f>
        <v>0</v>
      </c>
      <c r="G81" s="21">
        <f>SUM(H81:J81)</f>
        <v>0</v>
      </c>
      <c r="H81" s="21">
        <f>D19</f>
        <v>0</v>
      </c>
      <c r="I81" s="21">
        <f>D20</f>
        <v>0</v>
      </c>
      <c r="J81" s="21">
        <f>D21</f>
        <v>0</v>
      </c>
      <c r="K81" s="21"/>
    </row>
    <row r="82" spans="1:11" ht="12.75">
      <c r="A82" t="s">
        <v>21</v>
      </c>
      <c r="C82" s="21">
        <f>D12</f>
        <v>0</v>
      </c>
      <c r="D82" s="21">
        <f>D5</f>
        <v>0</v>
      </c>
      <c r="E82" s="21">
        <f>D6</f>
        <v>0</v>
      </c>
      <c r="F82" s="21">
        <f>D7</f>
        <v>0</v>
      </c>
      <c r="G82" s="21">
        <f>SUM(H82:J82)</f>
        <v>0</v>
      </c>
      <c r="H82" s="21">
        <f>D8</f>
        <v>0</v>
      </c>
      <c r="I82" s="21">
        <f>D9</f>
        <v>0</v>
      </c>
      <c r="J82" s="21">
        <f>D10</f>
        <v>0</v>
      </c>
      <c r="K82" s="21"/>
    </row>
    <row r="83" spans="1:11" ht="12.75">
      <c r="A83" t="s">
        <v>22</v>
      </c>
      <c r="C83" s="22" t="e">
        <f aca="true" t="shared" si="16" ref="C83:J83">C82/C81</f>
        <v>#DIV/0!</v>
      </c>
      <c r="D83" s="22" t="e">
        <f t="shared" si="16"/>
        <v>#DIV/0!</v>
      </c>
      <c r="E83" s="22" t="e">
        <f t="shared" si="16"/>
        <v>#DIV/0!</v>
      </c>
      <c r="F83" s="22" t="e">
        <f t="shared" si="16"/>
        <v>#DIV/0!</v>
      </c>
      <c r="G83" s="22" t="e">
        <f t="shared" si="16"/>
        <v>#DIV/0!</v>
      </c>
      <c r="H83" s="22" t="e">
        <f t="shared" si="16"/>
        <v>#DIV/0!</v>
      </c>
      <c r="I83" s="22" t="e">
        <f t="shared" si="16"/>
        <v>#DIV/0!</v>
      </c>
      <c r="J83" s="22" t="e">
        <f t="shared" si="16"/>
        <v>#DIV/0!</v>
      </c>
      <c r="K83" s="8"/>
    </row>
    <row r="85" ht="12.75">
      <c r="A85" s="18"/>
    </row>
    <row r="86" spans="3:10" ht="12.75">
      <c r="C86" s="21"/>
      <c r="D86" s="21"/>
      <c r="E86" s="21"/>
      <c r="F86" s="21"/>
      <c r="G86" s="21"/>
      <c r="H86" s="21"/>
      <c r="I86" s="21"/>
      <c r="J86" s="21"/>
    </row>
    <row r="87" spans="3:10" ht="12.75">
      <c r="C87" s="21"/>
      <c r="D87" s="21"/>
      <c r="E87" s="21"/>
      <c r="F87" s="21"/>
      <c r="G87" s="21"/>
      <c r="H87" s="21"/>
      <c r="I87" s="21"/>
      <c r="J87" s="21"/>
    </row>
    <row r="88" spans="3:10" ht="12.75">
      <c r="C88" s="22"/>
      <c r="D88" s="22"/>
      <c r="E88" s="22"/>
      <c r="F88" s="22"/>
      <c r="G88" s="22"/>
      <c r="H88" s="22"/>
      <c r="I88" s="22"/>
      <c r="J88" s="22"/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0</v>
      </c>
      <c r="D94" s="21"/>
      <c r="E94" s="21">
        <f>SUM(E95:E96)</f>
        <v>0</v>
      </c>
      <c r="F94" s="22" t="e">
        <f>C94/E94</f>
        <v>#DIV/0!</v>
      </c>
      <c r="G94" s="21">
        <f>SUM(G95:G96)</f>
        <v>0</v>
      </c>
      <c r="H94" s="22" t="e">
        <f>C94/G94</f>
        <v>#DIV/0!</v>
      </c>
    </row>
    <row r="95" spans="1:8" ht="12.75">
      <c r="A95" t="s">
        <v>23</v>
      </c>
      <c r="C95" s="21">
        <f>G34</f>
        <v>0</v>
      </c>
      <c r="D95" s="21"/>
      <c r="E95" s="21">
        <f>G23</f>
        <v>0</v>
      </c>
      <c r="F95" s="22" t="e">
        <f>C95/E95</f>
        <v>#DIV/0!</v>
      </c>
      <c r="G95" s="21">
        <f>G12</f>
        <v>0</v>
      </c>
      <c r="H95" s="22" t="e">
        <f>C95/G95</f>
        <v>#DIV/0!</v>
      </c>
    </row>
    <row r="96" spans="1:8" ht="12.75">
      <c r="A96" t="s">
        <v>34</v>
      </c>
      <c r="C96" s="21">
        <f>SUM(B34:F34)</f>
        <v>0</v>
      </c>
      <c r="D96" s="21"/>
      <c r="E96" s="21">
        <f>SUM(B23:F23)</f>
        <v>0</v>
      </c>
      <c r="F96" s="22" t="e">
        <f>C96/E96</f>
        <v>#DIV/0!</v>
      </c>
      <c r="G96" s="21">
        <f>SUM(B12:F12)</f>
        <v>0</v>
      </c>
      <c r="H96" s="22" t="e">
        <f>C96/G96</f>
        <v>#DIV/0!</v>
      </c>
    </row>
    <row r="97" spans="6:14" ht="12.75">
      <c r="F97" s="8"/>
      <c r="H97" s="8"/>
      <c r="N97" s="19" t="s">
        <v>95</v>
      </c>
    </row>
    <row r="98" spans="1:14" ht="12.75">
      <c r="A98" s="5" t="s">
        <v>7</v>
      </c>
      <c r="C98" s="21">
        <f>SUM(C99:C100)</f>
        <v>0</v>
      </c>
      <c r="D98" s="21"/>
      <c r="E98" s="21">
        <f>SUM(E99:E100)</f>
        <v>0</v>
      </c>
      <c r="F98" s="22" t="e">
        <f>C98/E98</f>
        <v>#DIV/0!</v>
      </c>
      <c r="G98" s="21">
        <f>SUM(G99:G100)</f>
        <v>0</v>
      </c>
      <c r="H98" s="22" t="e">
        <f>C98/G98</f>
        <v>#DIV/0!</v>
      </c>
      <c r="N98" s="19"/>
    </row>
    <row r="99" spans="1:16" ht="12.75">
      <c r="A99" t="s">
        <v>23</v>
      </c>
      <c r="C99" s="21">
        <f>G27</f>
        <v>0</v>
      </c>
      <c r="D99" s="21"/>
      <c r="E99" s="21">
        <f>G16</f>
        <v>0</v>
      </c>
      <c r="F99" s="22" t="e">
        <f>C99/E99</f>
        <v>#DIV/0!</v>
      </c>
      <c r="G99" s="21">
        <f>G5</f>
        <v>0</v>
      </c>
      <c r="H99" s="22" t="e">
        <f>C99/G99</f>
        <v>#DIV/0!</v>
      </c>
      <c r="N99" s="18" t="s">
        <v>4</v>
      </c>
      <c r="P99" s="19" t="s">
        <v>80</v>
      </c>
    </row>
    <row r="100" spans="1:16" ht="12.75">
      <c r="A100" t="s">
        <v>34</v>
      </c>
      <c r="C100" s="21">
        <f>SUM(B27:F27)</f>
        <v>0</v>
      </c>
      <c r="D100" s="21"/>
      <c r="E100" s="21">
        <f>SUM(B16:F16)</f>
        <v>0</v>
      </c>
      <c r="F100" s="22" t="e">
        <f>C100/E100</f>
        <v>#DIV/0!</v>
      </c>
      <c r="G100" s="21">
        <f>SUM(B5:F5)</f>
        <v>0</v>
      </c>
      <c r="H100" s="22" t="e">
        <f>C100/G100</f>
        <v>#DIV/0!</v>
      </c>
      <c r="N100" s="18" t="s">
        <v>22</v>
      </c>
      <c r="P100" s="19" t="s">
        <v>81</v>
      </c>
    </row>
    <row r="101" spans="6:16" ht="12.75">
      <c r="F101" s="8"/>
      <c r="H101" s="8"/>
      <c r="N101" s="18" t="s">
        <v>34</v>
      </c>
      <c r="P101" s="19" t="s">
        <v>82</v>
      </c>
    </row>
    <row r="102" spans="1:16" ht="12.75">
      <c r="A102" s="5" t="s">
        <v>8</v>
      </c>
      <c r="C102" s="21">
        <f>SUM(C103:C104)</f>
        <v>0</v>
      </c>
      <c r="D102" s="21"/>
      <c r="E102" s="21">
        <f>SUM(E103:E104)</f>
        <v>0</v>
      </c>
      <c r="F102" s="22" t="e">
        <f>C102/E102</f>
        <v>#DIV/0!</v>
      </c>
      <c r="G102" s="21">
        <f>SUM(G103:G104)</f>
        <v>0</v>
      </c>
      <c r="H102" s="22" t="e">
        <f>C102/G102</f>
        <v>#DIV/0!</v>
      </c>
      <c r="N102" s="18" t="s">
        <v>23</v>
      </c>
      <c r="P102" s="19" t="s">
        <v>83</v>
      </c>
    </row>
    <row r="103" spans="1:16" ht="12.75">
      <c r="A103" t="s">
        <v>23</v>
      </c>
      <c r="C103" s="21">
        <f>G28</f>
        <v>0</v>
      </c>
      <c r="D103" s="21"/>
      <c r="E103" s="21">
        <f>G17</f>
        <v>0</v>
      </c>
      <c r="F103" s="22" t="e">
        <f>C103/E103</f>
        <v>#DIV/0!</v>
      </c>
      <c r="G103" s="21">
        <f>G6</f>
        <v>0</v>
      </c>
      <c r="H103" s="22" t="e">
        <f>C103/G103</f>
        <v>#DIV/0!</v>
      </c>
      <c r="N103" s="18" t="s">
        <v>2</v>
      </c>
      <c r="P103" s="19" t="s">
        <v>84</v>
      </c>
    </row>
    <row r="104" spans="1:16" ht="12.75">
      <c r="A104" t="s">
        <v>34</v>
      </c>
      <c r="C104" s="21">
        <f>SUM(B28:F28)</f>
        <v>0</v>
      </c>
      <c r="D104" s="21"/>
      <c r="E104" s="21">
        <f>SUM(B17:F17)</f>
        <v>0</v>
      </c>
      <c r="F104" s="22" t="e">
        <f>C104/E104</f>
        <v>#DIV/0!</v>
      </c>
      <c r="G104" s="21">
        <f>SUM(B6:F6)</f>
        <v>0</v>
      </c>
      <c r="H104" s="22" t="e">
        <f>C104/G104</f>
        <v>#DIV/0!</v>
      </c>
      <c r="N104" s="18" t="s">
        <v>8</v>
      </c>
      <c r="P104" s="19" t="s">
        <v>85</v>
      </c>
    </row>
    <row r="105" spans="6:16" ht="12.75">
      <c r="F105" s="8"/>
      <c r="H105" s="8"/>
      <c r="N105" s="18" t="s">
        <v>20</v>
      </c>
      <c r="P105" s="19" t="s">
        <v>86</v>
      </c>
    </row>
    <row r="106" spans="1:16" ht="12.75">
      <c r="A106" s="5" t="s">
        <v>9</v>
      </c>
      <c r="C106" s="21">
        <f>SUM(C107:C108)</f>
        <v>0</v>
      </c>
      <c r="D106" s="21"/>
      <c r="E106" s="21">
        <f>SUM(E107:E108)</f>
        <v>0</v>
      </c>
      <c r="F106" s="22" t="e">
        <f>C106/E106</f>
        <v>#DIV/0!</v>
      </c>
      <c r="G106" s="21">
        <f>SUM(G107:G108)</f>
        <v>0</v>
      </c>
      <c r="H106" s="22" t="e">
        <f>C106/G106</f>
        <v>#DIV/0!</v>
      </c>
      <c r="N106" s="18" t="s">
        <v>1</v>
      </c>
      <c r="P106" s="19" t="s">
        <v>87</v>
      </c>
    </row>
    <row r="107" spans="1:16" ht="12.75">
      <c r="A107" t="s">
        <v>23</v>
      </c>
      <c r="C107" s="21">
        <f>G29</f>
        <v>0</v>
      </c>
      <c r="D107" s="21"/>
      <c r="E107" s="21">
        <f>G18</f>
        <v>0</v>
      </c>
      <c r="F107" s="22" t="e">
        <f>C107/E107</f>
        <v>#DIV/0!</v>
      </c>
      <c r="G107" s="21">
        <f>G7</f>
        <v>0</v>
      </c>
      <c r="H107" s="22" t="e">
        <f>C107/G107</f>
        <v>#DIV/0!</v>
      </c>
      <c r="N107" s="18" t="s">
        <v>9</v>
      </c>
      <c r="P107" s="19" t="s">
        <v>88</v>
      </c>
    </row>
    <row r="108" spans="1:16" ht="12.75">
      <c r="A108" t="s">
        <v>34</v>
      </c>
      <c r="C108" s="21">
        <f>SUM(B29:F29)</f>
        <v>0</v>
      </c>
      <c r="D108" s="21"/>
      <c r="E108" s="21">
        <f>SUM(B18:F18)</f>
        <v>0</v>
      </c>
      <c r="F108" s="22" t="e">
        <f>C108/E108</f>
        <v>#DIV/0!</v>
      </c>
      <c r="G108" s="21">
        <f>SUM(B7:F7)</f>
        <v>0</v>
      </c>
      <c r="H108" s="22" t="e">
        <f>C108/G108</f>
        <v>#DIV/0!</v>
      </c>
      <c r="N108" s="18" t="s">
        <v>13</v>
      </c>
      <c r="P108" s="19" t="s">
        <v>96</v>
      </c>
    </row>
    <row r="109" spans="6:16" ht="12.75">
      <c r="F109" s="8"/>
      <c r="H109" s="8"/>
      <c r="N109" s="18" t="s">
        <v>5</v>
      </c>
      <c r="P109" s="19" t="s">
        <v>89</v>
      </c>
    </row>
    <row r="110" spans="1:16" ht="12.75">
      <c r="A110" s="5" t="s">
        <v>13</v>
      </c>
      <c r="C110" s="21">
        <f>SUM(C111:C112)</f>
        <v>0</v>
      </c>
      <c r="D110" s="21"/>
      <c r="E110" s="21">
        <f>SUM(E111:E112)</f>
        <v>0</v>
      </c>
      <c r="F110" s="22" t="e">
        <f>C110/E110</f>
        <v>#DIV/0!</v>
      </c>
      <c r="G110" s="21">
        <f>SUM(G111:G112)</f>
        <v>0</v>
      </c>
      <c r="H110" s="22" t="e">
        <f>C110/G110</f>
        <v>#DIV/0!</v>
      </c>
      <c r="N110" s="18" t="s">
        <v>7</v>
      </c>
      <c r="P110" s="19" t="s">
        <v>90</v>
      </c>
    </row>
    <row r="111" spans="1:16" ht="12.75">
      <c r="A111" s="11" t="s">
        <v>23</v>
      </c>
      <c r="C111" s="21">
        <f>G33</f>
        <v>0</v>
      </c>
      <c r="D111" s="21"/>
      <c r="E111" s="21">
        <f>G22</f>
        <v>0</v>
      </c>
      <c r="F111" s="22" t="e">
        <f>C111/E111</f>
        <v>#DIV/0!</v>
      </c>
      <c r="G111" s="21">
        <f>G11</f>
        <v>0</v>
      </c>
      <c r="H111" s="22" t="e">
        <f>C111/G111</f>
        <v>#DIV/0!</v>
      </c>
      <c r="N111" s="18" t="s">
        <v>21</v>
      </c>
      <c r="P111" s="19" t="s">
        <v>91</v>
      </c>
    </row>
    <row r="112" spans="1:16" ht="12.75">
      <c r="A112" s="11" t="s">
        <v>34</v>
      </c>
      <c r="C112" s="21">
        <f>SUM(B33:F33)</f>
        <v>0</v>
      </c>
      <c r="D112" s="21"/>
      <c r="E112" s="21">
        <f>SUM(B22:F22)</f>
        <v>0</v>
      </c>
      <c r="F112" s="22" t="e">
        <f>C112/E112</f>
        <v>#DIV/0!</v>
      </c>
      <c r="G112" s="21">
        <f>SUM(B11:F11)</f>
        <v>0</v>
      </c>
      <c r="H112" s="22" t="e">
        <f>C112/G112</f>
        <v>#DIV/0!</v>
      </c>
      <c r="N112" s="18" t="s">
        <v>3</v>
      </c>
      <c r="P112" s="19" t="s">
        <v>92</v>
      </c>
    </row>
    <row r="113" spans="1:16" ht="12.75">
      <c r="A113" s="11"/>
      <c r="F113" s="8"/>
      <c r="H113" s="8"/>
      <c r="N113" s="18" t="s">
        <v>63</v>
      </c>
      <c r="P113" s="19" t="s">
        <v>93</v>
      </c>
    </row>
    <row r="114" spans="1:16" ht="12.75">
      <c r="A114" t="s">
        <v>35</v>
      </c>
      <c r="C114" s="21">
        <f>SUM(C115:C116)</f>
        <v>0</v>
      </c>
      <c r="D114" s="21"/>
      <c r="E114" s="21">
        <f>SUM(E115:E116)</f>
        <v>0</v>
      </c>
      <c r="F114" s="22" t="e">
        <f>C114/E114</f>
        <v>#DIV/0!</v>
      </c>
      <c r="G114" s="21">
        <f>SUM(G115:G116)</f>
        <v>0</v>
      </c>
      <c r="H114" s="22" t="e">
        <f>C114/G114</f>
        <v>#DIV/0!</v>
      </c>
      <c r="N114" s="18" t="s">
        <v>62</v>
      </c>
      <c r="P114" s="19" t="s">
        <v>94</v>
      </c>
    </row>
    <row r="115" spans="1:8" ht="12.75">
      <c r="A115" t="s">
        <v>23</v>
      </c>
      <c r="C115" s="21">
        <f>G30</f>
        <v>0</v>
      </c>
      <c r="D115" s="21"/>
      <c r="E115" s="21">
        <f>G19</f>
        <v>0</v>
      </c>
      <c r="F115" s="22" t="e">
        <f>C115/E115</f>
        <v>#DIV/0!</v>
      </c>
      <c r="G115" s="21">
        <f>G8</f>
        <v>0</v>
      </c>
      <c r="H115" s="22" t="e">
        <f>C115/G115</f>
        <v>#DIV/0!</v>
      </c>
    </row>
    <row r="116" spans="1:8" ht="12.75">
      <c r="A116" t="s">
        <v>34</v>
      </c>
      <c r="C116" s="21">
        <f>SUM(B30:F30)</f>
        <v>0</v>
      </c>
      <c r="D116" s="21"/>
      <c r="E116" s="21">
        <f>SUM(B19:F19)</f>
        <v>0</v>
      </c>
      <c r="F116" s="22" t="e">
        <f>C116/E116</f>
        <v>#DIV/0!</v>
      </c>
      <c r="G116" s="21">
        <f>SUM(B8:F8)</f>
        <v>0</v>
      </c>
      <c r="H116" s="22" t="e">
        <f>C116/G116</f>
        <v>#DIV/0!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0</v>
      </c>
      <c r="D118" s="21"/>
      <c r="E118" s="21">
        <f>SUM(E119:E120)</f>
        <v>0</v>
      </c>
      <c r="F118" s="22" t="e">
        <f>C118/E118</f>
        <v>#DIV/0!</v>
      </c>
      <c r="G118" s="21">
        <f>SUM(G119:G120)</f>
        <v>0</v>
      </c>
      <c r="H118" s="22" t="e">
        <f>C118/G118</f>
        <v>#DIV/0!</v>
      </c>
    </row>
    <row r="119" spans="1:8" ht="12.75">
      <c r="A119" t="s">
        <v>23</v>
      </c>
      <c r="C119" s="21">
        <f>G31</f>
        <v>0</v>
      </c>
      <c r="D119" s="21"/>
      <c r="E119" s="21">
        <f>G20</f>
        <v>0</v>
      </c>
      <c r="F119" s="22" t="e">
        <f>C119/E119</f>
        <v>#DIV/0!</v>
      </c>
      <c r="G119" s="21">
        <f>G9</f>
        <v>0</v>
      </c>
      <c r="H119" s="22" t="e">
        <f>C119/G119</f>
        <v>#DIV/0!</v>
      </c>
    </row>
    <row r="120" spans="1:8" ht="12.75">
      <c r="A120" t="s">
        <v>34</v>
      </c>
      <c r="C120" s="21">
        <f>SUM(B31:F31)</f>
        <v>0</v>
      </c>
      <c r="D120" s="21"/>
      <c r="E120" s="21">
        <f>SUM(B20:F20)</f>
        <v>0</v>
      </c>
      <c r="F120" s="22" t="e">
        <f>C120/E120</f>
        <v>#DIV/0!</v>
      </c>
      <c r="G120" s="21">
        <f>SUM(B9:F9)</f>
        <v>0</v>
      </c>
      <c r="H120" s="22" t="e">
        <f>C120/G120</f>
        <v>#DIV/0!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0</v>
      </c>
      <c r="D122" s="21"/>
      <c r="E122" s="21">
        <f>SUM(E123:E124)</f>
        <v>0</v>
      </c>
      <c r="F122" s="22" t="e">
        <f>C122/E122</f>
        <v>#DIV/0!</v>
      </c>
      <c r="G122" s="21">
        <f>SUM(G123:G124)</f>
        <v>0</v>
      </c>
      <c r="H122" s="22" t="e">
        <f>C122/G122</f>
        <v>#DIV/0!</v>
      </c>
    </row>
    <row r="123" spans="1:8" ht="12.75">
      <c r="A123" t="s">
        <v>23</v>
      </c>
      <c r="C123" s="21">
        <f>G32</f>
        <v>0</v>
      </c>
      <c r="D123" s="21"/>
      <c r="E123" s="21">
        <f>G21</f>
        <v>0</v>
      </c>
      <c r="F123" s="22" t="e">
        <f>C123/E123</f>
        <v>#DIV/0!</v>
      </c>
      <c r="G123" s="21">
        <f>G10</f>
        <v>0</v>
      </c>
      <c r="H123" s="22" t="e">
        <f>C123/G123</f>
        <v>#DIV/0!</v>
      </c>
    </row>
    <row r="124" spans="1:8" ht="12.75">
      <c r="A124" t="s">
        <v>34</v>
      </c>
      <c r="C124" s="21">
        <f>SUM(B32:F32)</f>
        <v>0</v>
      </c>
      <c r="D124" s="21"/>
      <c r="E124" s="21">
        <f>SUM(B21:F21)</f>
        <v>0</v>
      </c>
      <c r="F124" s="22" t="e">
        <f>C124/E124</f>
        <v>#DIV/0!</v>
      </c>
      <c r="G124" s="21">
        <f>SUM(B10:F10)</f>
        <v>0</v>
      </c>
      <c r="H124" s="22" t="e">
        <f>C124/G124</f>
        <v>#DIV/0!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14" ht="12.75">
      <c r="C128" s="16" t="s">
        <v>37</v>
      </c>
      <c r="D128" s="16"/>
      <c r="I128" s="16" t="s">
        <v>38</v>
      </c>
      <c r="N128" s="19" t="s">
        <v>95</v>
      </c>
    </row>
    <row r="129" spans="3:14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  <c r="N129" s="19"/>
    </row>
    <row r="130" spans="1:16" ht="12.75">
      <c r="A130" s="11" t="s">
        <v>43</v>
      </c>
      <c r="C130" s="21">
        <f>SUM(E130:I130)</f>
        <v>0</v>
      </c>
      <c r="D130" s="21"/>
      <c r="E130" s="21">
        <f aca="true" t="shared" si="17" ref="E130:K130">SUM(E131:E134)</f>
        <v>0</v>
      </c>
      <c r="F130" s="21">
        <f t="shared" si="17"/>
        <v>0</v>
      </c>
      <c r="G130" s="21">
        <f t="shared" si="17"/>
        <v>0</v>
      </c>
      <c r="H130" s="21">
        <f t="shared" si="17"/>
        <v>0</v>
      </c>
      <c r="I130" s="21">
        <f t="shared" si="17"/>
        <v>0</v>
      </c>
      <c r="J130" s="21">
        <f t="shared" si="17"/>
        <v>0</v>
      </c>
      <c r="K130" s="21">
        <f t="shared" si="17"/>
        <v>0</v>
      </c>
      <c r="N130" s="18" t="s">
        <v>4</v>
      </c>
      <c r="P130" s="19" t="s">
        <v>80</v>
      </c>
    </row>
    <row r="131" spans="1:16" ht="12.75">
      <c r="A131" t="s">
        <v>4</v>
      </c>
      <c r="C131" s="21">
        <f>SUM(E131:I131)</f>
        <v>0</v>
      </c>
      <c r="D131" s="21"/>
      <c r="E131" s="21">
        <f>SUM(E27:F27)</f>
        <v>0</v>
      </c>
      <c r="F131" s="21">
        <f>SUM(E28:F28)</f>
        <v>0</v>
      </c>
      <c r="G131" s="21">
        <f>SUM(E29:F29)</f>
        <v>0</v>
      </c>
      <c r="H131" s="21">
        <f>SUM(I131:K131)</f>
        <v>0</v>
      </c>
      <c r="I131" s="21">
        <f>SUM(E30:F30)</f>
        <v>0</v>
      </c>
      <c r="J131" s="21">
        <f>SUM(E31:F31)</f>
        <v>0</v>
      </c>
      <c r="K131" s="21">
        <f>SUM(E32:F32)</f>
        <v>0</v>
      </c>
      <c r="N131" s="18" t="s">
        <v>22</v>
      </c>
      <c r="P131" s="19" t="s">
        <v>81</v>
      </c>
    </row>
    <row r="132" spans="1:16" ht="12.75">
      <c r="A132" t="s">
        <v>63</v>
      </c>
      <c r="C132" s="21">
        <f>SUM(E132:I132)</f>
        <v>0</v>
      </c>
      <c r="D132" s="21"/>
      <c r="E132" s="21">
        <f>B27</f>
        <v>0</v>
      </c>
      <c r="F132" s="21">
        <f>B28</f>
        <v>0</v>
      </c>
      <c r="G132" s="21">
        <f>B29</f>
        <v>0</v>
      </c>
      <c r="H132" s="21">
        <f>SUM(I132:K132)</f>
        <v>0</v>
      </c>
      <c r="I132" s="21">
        <f>B30</f>
        <v>0</v>
      </c>
      <c r="J132" s="21">
        <f>B31</f>
        <v>0</v>
      </c>
      <c r="K132" s="21">
        <f>B32</f>
        <v>0</v>
      </c>
      <c r="N132" s="18" t="s">
        <v>34</v>
      </c>
      <c r="P132" s="19" t="s">
        <v>82</v>
      </c>
    </row>
    <row r="133" spans="1:16" ht="12.75">
      <c r="A133" t="s">
        <v>62</v>
      </c>
      <c r="C133" s="21">
        <f>SUM(E133:I133)</f>
        <v>0</v>
      </c>
      <c r="D133" s="21"/>
      <c r="E133" s="21">
        <f>C27</f>
        <v>0</v>
      </c>
      <c r="F133" s="21">
        <f>C28</f>
        <v>0</v>
      </c>
      <c r="G133" s="21">
        <f>C29</f>
        <v>0</v>
      </c>
      <c r="H133" s="21">
        <f>SUM(I133:K133)</f>
        <v>0</v>
      </c>
      <c r="I133" s="21">
        <f>C30</f>
        <v>0</v>
      </c>
      <c r="J133" s="21">
        <f>C31</f>
        <v>0</v>
      </c>
      <c r="K133" s="21">
        <f>C32</f>
        <v>0</v>
      </c>
      <c r="N133" s="18" t="s">
        <v>23</v>
      </c>
      <c r="P133" s="19" t="s">
        <v>83</v>
      </c>
    </row>
    <row r="134" spans="1:16" ht="12.75">
      <c r="A134" t="s">
        <v>2</v>
      </c>
      <c r="C134" s="21">
        <f>SUM(E134:I134)</f>
        <v>0</v>
      </c>
      <c r="D134" s="21"/>
      <c r="E134" s="21">
        <f>D27</f>
        <v>0</v>
      </c>
      <c r="F134" s="21">
        <f>D28</f>
        <v>0</v>
      </c>
      <c r="G134" s="21">
        <f>D29</f>
        <v>0</v>
      </c>
      <c r="H134" s="21">
        <f>SUM(I134:K134)</f>
        <v>0</v>
      </c>
      <c r="I134" s="21">
        <f>D30</f>
        <v>0</v>
      </c>
      <c r="J134" s="21">
        <f>D31</f>
        <v>0</v>
      </c>
      <c r="K134" s="21">
        <f>D32</f>
        <v>0</v>
      </c>
      <c r="N134" s="18" t="s">
        <v>2</v>
      </c>
      <c r="P134" s="19" t="s">
        <v>84</v>
      </c>
    </row>
    <row r="135" spans="14:16" ht="12.75">
      <c r="N135" s="18" t="s">
        <v>8</v>
      </c>
      <c r="P135" s="19" t="s">
        <v>85</v>
      </c>
    </row>
    <row r="136" spans="1:16" ht="18">
      <c r="A136" s="13" t="s">
        <v>44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N136" s="18" t="s">
        <v>20</v>
      </c>
      <c r="P136" s="19" t="s">
        <v>86</v>
      </c>
    </row>
    <row r="137" spans="1:16" ht="12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N137" s="18" t="s">
        <v>1</v>
      </c>
      <c r="P137" s="19" t="s">
        <v>87</v>
      </c>
    </row>
    <row r="138" spans="2:16" ht="12.75">
      <c r="B138" s="5" t="s">
        <v>6</v>
      </c>
      <c r="E138" s="5" t="s">
        <v>28</v>
      </c>
      <c r="G138" s="5" t="s">
        <v>28</v>
      </c>
      <c r="N138" s="18" t="s">
        <v>9</v>
      </c>
      <c r="P138" s="19" t="s">
        <v>88</v>
      </c>
    </row>
    <row r="139" spans="2:16" ht="12.75">
      <c r="B139" s="6" t="s">
        <v>29</v>
      </c>
      <c r="E139" s="6" t="s">
        <v>45</v>
      </c>
      <c r="G139" s="6" t="s">
        <v>32</v>
      </c>
      <c r="N139" s="18" t="s">
        <v>13</v>
      </c>
      <c r="P139" s="19" t="s">
        <v>96</v>
      </c>
    </row>
    <row r="140" spans="1:16" ht="12.75">
      <c r="A140" t="s">
        <v>4</v>
      </c>
      <c r="B140" s="21">
        <f>C131</f>
        <v>0</v>
      </c>
      <c r="E140" s="22" t="e">
        <f>B140/C66</f>
        <v>#DIV/0!</v>
      </c>
      <c r="G140" s="22" t="e">
        <f>B140/C67</f>
        <v>#DIV/0!</v>
      </c>
      <c r="N140" s="18" t="s">
        <v>5</v>
      </c>
      <c r="P140" s="19" t="s">
        <v>89</v>
      </c>
    </row>
    <row r="141" spans="1:16" ht="12.75">
      <c r="A141" t="s">
        <v>63</v>
      </c>
      <c r="B141" s="21">
        <f>C132</f>
        <v>0</v>
      </c>
      <c r="E141" s="22" t="e">
        <f>B141/C71</f>
        <v>#DIV/0!</v>
      </c>
      <c r="G141" s="22" t="e">
        <f>B141/C72</f>
        <v>#DIV/0!</v>
      </c>
      <c r="N141" s="18" t="s">
        <v>7</v>
      </c>
      <c r="P141" s="19" t="s">
        <v>90</v>
      </c>
    </row>
    <row r="142" spans="1:16" ht="12.75">
      <c r="A142" t="s">
        <v>62</v>
      </c>
      <c r="B142" s="21">
        <f>C133</f>
        <v>0</v>
      </c>
      <c r="E142" s="22" t="e">
        <f>B142/C76</f>
        <v>#DIV/0!</v>
      </c>
      <c r="G142" s="22" t="e">
        <f>B142/C77</f>
        <v>#DIV/0!</v>
      </c>
      <c r="N142" s="18" t="s">
        <v>21</v>
      </c>
      <c r="P142" s="19" t="s">
        <v>91</v>
      </c>
    </row>
    <row r="143" spans="1:16" ht="12.75">
      <c r="A143" t="s">
        <v>2</v>
      </c>
      <c r="B143" s="21">
        <f>C134</f>
        <v>0</v>
      </c>
      <c r="E143" s="22" t="e">
        <f>B143/C81</f>
        <v>#DIV/0!</v>
      </c>
      <c r="G143" s="22" t="e">
        <f>B143/C82</f>
        <v>#DIV/0!</v>
      </c>
      <c r="N143" s="18" t="s">
        <v>3</v>
      </c>
      <c r="P143" s="19" t="s">
        <v>92</v>
      </c>
    </row>
    <row r="144" spans="14:16" ht="12.75">
      <c r="N144" s="18" t="s">
        <v>63</v>
      </c>
      <c r="P144" s="19" t="s">
        <v>93</v>
      </c>
    </row>
    <row r="145" spans="14:16" ht="12.75">
      <c r="N145" s="18" t="s">
        <v>62</v>
      </c>
      <c r="P145" s="19" t="s">
        <v>94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MaryAngel Kanae-Turalde</cp:lastModifiedBy>
  <cp:lastPrinted>2014-02-13T19:53:57Z</cp:lastPrinted>
  <dcterms:created xsi:type="dcterms:W3CDTF">1999-06-11T01:48:12Z</dcterms:created>
  <dcterms:modified xsi:type="dcterms:W3CDTF">2015-01-24T01:05:23Z</dcterms:modified>
  <cp:category/>
  <cp:version/>
  <cp:contentType/>
  <cp:contentStatus/>
</cp:coreProperties>
</file>