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2120" windowHeight="9120" activeTab="11"/>
  </bookViews>
  <sheets>
    <sheet name="OCT" sheetId="44" r:id="rId1"/>
    <sheet name="NOV" sheetId="43" r:id="rId2"/>
    <sheet name="DEC" sheetId="55" r:id="rId3"/>
    <sheet name="JAN" sheetId="56" r:id="rId4"/>
    <sheet name="FEB" sheetId="57" r:id="rId5"/>
    <sheet name="MAR" sheetId="58" r:id="rId6"/>
    <sheet name="APR" sheetId="59" r:id="rId7"/>
    <sheet name="MAY" sheetId="60" r:id="rId8"/>
    <sheet name="JUN" sheetId="61" r:id="rId9"/>
    <sheet name="JUL" sheetId="62" r:id="rId10"/>
    <sheet name="AUG" sheetId="63" r:id="rId11"/>
    <sheet name="SEP" sheetId="64" r:id="rId12"/>
    <sheet name="OB SUMMARY" sheetId="42" r:id="rId13"/>
    <sheet name="NIB SUMMARY" sheetId="41" r:id="rId14"/>
    <sheet name="STATE SUMMARY" sheetId="17" r:id="rId15"/>
    <sheet name="Notes" sheetId="3" r:id="rId16"/>
  </sheets>
  <definedNames>
    <definedName name="_xlnm.Print_Titles" localSheetId="6">APR!$1:$3</definedName>
    <definedName name="_xlnm.Print_Titles" localSheetId="10">AUG!$1:$3</definedName>
    <definedName name="_xlnm.Print_Titles" localSheetId="2">DEC!$1:$3</definedName>
    <definedName name="_xlnm.Print_Titles" localSheetId="4">FEB!$1:$3</definedName>
    <definedName name="_xlnm.Print_Titles" localSheetId="3">JAN!$1:$3</definedName>
    <definedName name="_xlnm.Print_Titles" localSheetId="9">JUL!$1:$3</definedName>
    <definedName name="_xlnm.Print_Titles" localSheetId="8">JUN!$1:$3</definedName>
    <definedName name="_xlnm.Print_Titles" localSheetId="5">MAR!$1:$3</definedName>
    <definedName name="_xlnm.Print_Titles" localSheetId="7">MAY!$1:$3</definedName>
    <definedName name="_xlnm.Print_Titles" localSheetId="1">NOV!$1:$3</definedName>
    <definedName name="_xlnm.Print_Titles" localSheetId="0">OCT!$1:$3</definedName>
    <definedName name="_xlnm.Print_Titles" localSheetId="11">SEP!$1:$3</definedName>
  </definedNames>
  <calcPr calcId="152511"/>
</workbook>
</file>

<file path=xl/calcChain.xml><?xml version="1.0" encoding="utf-8"?>
<calcChain xmlns="http://schemas.openxmlformats.org/spreadsheetml/2006/main">
  <c r="M6" i="41" l="1"/>
  <c r="B6" i="42"/>
  <c r="B11" i="42" l="1"/>
  <c r="B13" i="41"/>
  <c r="B7" i="41"/>
  <c r="B9" i="41"/>
  <c r="B10" i="42"/>
  <c r="K6" i="41"/>
  <c r="B13" i="42"/>
  <c r="B10" i="41"/>
  <c r="B6" i="41"/>
  <c r="F6" i="42"/>
  <c r="F6" i="41"/>
  <c r="M6" i="42"/>
  <c r="M14" i="42" l="1"/>
  <c r="M8" i="41"/>
  <c r="M11" i="42"/>
  <c r="F7" i="42"/>
  <c r="D13" i="42"/>
  <c r="M8" i="42"/>
  <c r="M10" i="41"/>
  <c r="D11" i="42"/>
  <c r="F12" i="41"/>
  <c r="D9" i="41"/>
  <c r="F10" i="41"/>
  <c r="F11" i="42"/>
  <c r="D11" i="41"/>
  <c r="F10" i="42"/>
  <c r="F8" i="42"/>
  <c r="F15" i="42"/>
  <c r="D15" i="42"/>
  <c r="F11" i="41"/>
  <c r="K9" i="41"/>
  <c r="K10" i="42"/>
  <c r="O7" i="42"/>
  <c r="M12" i="41"/>
  <c r="B12" i="41"/>
  <c r="B14" i="41"/>
  <c r="B15" i="41"/>
  <c r="B7" i="42"/>
  <c r="B7" i="17"/>
  <c r="D13" i="41"/>
  <c r="H7" i="42"/>
  <c r="F15" i="41"/>
  <c r="M9" i="41"/>
  <c r="M14" i="41"/>
  <c r="D12" i="42"/>
  <c r="B9" i="42"/>
  <c r="B9" i="17"/>
  <c r="B8" i="41"/>
  <c r="D15" i="41"/>
  <c r="M11" i="41"/>
  <c r="B10" i="17"/>
  <c r="B6" i="17"/>
  <c r="K12" i="42"/>
  <c r="B14" i="17"/>
  <c r="B14" i="42"/>
  <c r="B11" i="41"/>
  <c r="B11" i="17"/>
  <c r="B12" i="17"/>
  <c r="B12" i="42"/>
  <c r="M15" i="42"/>
  <c r="F15" i="17"/>
  <c r="H15" i="41"/>
  <c r="M15" i="41"/>
  <c r="O15" i="42"/>
  <c r="K15" i="41"/>
  <c r="O15" i="41"/>
  <c r="H15" i="42"/>
  <c r="K15" i="42"/>
  <c r="O14" i="42"/>
  <c r="F14" i="42"/>
  <c r="H14" i="42"/>
  <c r="O14" i="41"/>
  <c r="D14" i="42"/>
  <c r="K14" i="42"/>
  <c r="K14" i="41"/>
  <c r="H13" i="42"/>
  <c r="O13" i="41"/>
  <c r="K13" i="41"/>
  <c r="K13" i="42"/>
  <c r="M13" i="41"/>
  <c r="O13" i="42"/>
  <c r="B13" i="17"/>
  <c r="F13" i="42"/>
  <c r="M13" i="42"/>
  <c r="F12" i="42"/>
  <c r="H12" i="42"/>
  <c r="O12" i="42"/>
  <c r="D12" i="41"/>
  <c r="H12" i="41"/>
  <c r="O11" i="41"/>
  <c r="H11" i="41"/>
  <c r="H11" i="42"/>
  <c r="K11" i="41"/>
  <c r="O11" i="42"/>
  <c r="K11" i="42"/>
  <c r="O10" i="41"/>
  <c r="O10" i="42"/>
  <c r="D10" i="42"/>
  <c r="K10" i="41"/>
  <c r="H10" i="42"/>
  <c r="M10" i="42"/>
  <c r="M9" i="42"/>
  <c r="O9" i="42"/>
  <c r="K9" i="42"/>
  <c r="F9" i="42"/>
  <c r="O9" i="41"/>
  <c r="D9" i="42"/>
  <c r="H9" i="42"/>
  <c r="K8" i="41"/>
  <c r="D8" i="42"/>
  <c r="H8" i="41"/>
  <c r="O8" i="42"/>
  <c r="K8" i="42"/>
  <c r="H8" i="42"/>
  <c r="F8" i="41"/>
  <c r="O8" i="41"/>
  <c r="D8" i="41"/>
  <c r="H7" i="41"/>
  <c r="D7" i="42"/>
  <c r="M7" i="42"/>
  <c r="D7" i="41"/>
  <c r="K7" i="42"/>
  <c r="K6" i="42"/>
  <c r="D6" i="42"/>
  <c r="D6" i="41"/>
  <c r="M6" i="17"/>
  <c r="O6" i="42"/>
  <c r="H6" i="41"/>
  <c r="O6" i="41"/>
  <c r="H6" i="42"/>
  <c r="J6" i="42"/>
  <c r="F6" i="17"/>
  <c r="M8" i="17" l="1"/>
  <c r="J7" i="41"/>
  <c r="D11" i="17"/>
  <c r="J12" i="41"/>
  <c r="D15" i="17"/>
  <c r="C13" i="42"/>
  <c r="C12" i="41"/>
  <c r="J10" i="42"/>
  <c r="F11" i="17"/>
  <c r="C14" i="41"/>
  <c r="F10" i="17"/>
  <c r="P13" i="41"/>
  <c r="C10" i="42"/>
  <c r="M11" i="17"/>
  <c r="J9" i="41"/>
  <c r="B15" i="42"/>
  <c r="B15" i="17"/>
  <c r="D13" i="17"/>
  <c r="K10" i="17"/>
  <c r="M14" i="17"/>
  <c r="E10" i="41"/>
  <c r="M12" i="42"/>
  <c r="M12" i="17"/>
  <c r="C12" i="42"/>
  <c r="B8" i="42"/>
  <c r="B8" i="17"/>
  <c r="H10" i="41"/>
  <c r="H14" i="41"/>
  <c r="H9" i="41"/>
  <c r="D10" i="41"/>
  <c r="H13" i="41"/>
  <c r="F13" i="41"/>
  <c r="L7" i="41"/>
  <c r="K7" i="41"/>
  <c r="F14" i="41"/>
  <c r="G7" i="42"/>
  <c r="C7" i="42"/>
  <c r="O12" i="41"/>
  <c r="G9" i="42"/>
  <c r="F7" i="17"/>
  <c r="F7" i="41"/>
  <c r="L6" i="41"/>
  <c r="J6" i="41"/>
  <c r="M7" i="41"/>
  <c r="P7" i="41"/>
  <c r="O7" i="41"/>
  <c r="F9" i="41"/>
  <c r="K12" i="41"/>
  <c r="G6" i="41"/>
  <c r="C6" i="41"/>
  <c r="D12" i="17"/>
  <c r="D14" i="41"/>
  <c r="H15" i="17"/>
  <c r="O15" i="17"/>
  <c r="C15" i="42"/>
  <c r="K15" i="17"/>
  <c r="M15" i="17"/>
  <c r="P15" i="42"/>
  <c r="C15" i="41"/>
  <c r="D14" i="17"/>
  <c r="O14" i="17"/>
  <c r="K14" i="17"/>
  <c r="E14" i="42"/>
  <c r="J14" i="41"/>
  <c r="K13" i="17"/>
  <c r="J13" i="42"/>
  <c r="O13" i="17"/>
  <c r="M13" i="17"/>
  <c r="N12" i="41"/>
  <c r="J12" i="42"/>
  <c r="K12" i="17"/>
  <c r="O12" i="17"/>
  <c r="F12" i="17"/>
  <c r="J11" i="42"/>
  <c r="J11" i="41"/>
  <c r="O11" i="17"/>
  <c r="C11" i="42"/>
  <c r="K11" i="17"/>
  <c r="C11" i="41"/>
  <c r="H11" i="17"/>
  <c r="M10" i="17"/>
  <c r="I10" i="42"/>
  <c r="O10" i="17"/>
  <c r="J10" i="41"/>
  <c r="O9" i="17"/>
  <c r="J9" i="42"/>
  <c r="K9" i="17"/>
  <c r="M9" i="17"/>
  <c r="J8" i="42"/>
  <c r="O8" i="17"/>
  <c r="K8" i="17"/>
  <c r="H8" i="17"/>
  <c r="J8" i="41"/>
  <c r="F8" i="17"/>
  <c r="D8" i="17"/>
  <c r="M7" i="17"/>
  <c r="K7" i="17"/>
  <c r="E7" i="41"/>
  <c r="J7" i="42"/>
  <c r="H7" i="17"/>
  <c r="O7" i="17"/>
  <c r="E7" i="42"/>
  <c r="D7" i="17"/>
  <c r="I7" i="42"/>
  <c r="P6" i="41"/>
  <c r="D6" i="17"/>
  <c r="J6" i="17"/>
  <c r="N6" i="42"/>
  <c r="N6" i="17"/>
  <c r="H6" i="17"/>
  <c r="I6" i="41"/>
  <c r="L6" i="42"/>
  <c r="K6" i="17"/>
  <c r="Q6" i="41"/>
  <c r="N6" i="41"/>
  <c r="E6" i="41"/>
  <c r="P6" i="42"/>
  <c r="P10" i="42" l="1"/>
  <c r="P12" i="41"/>
  <c r="E13" i="42"/>
  <c r="N9" i="41"/>
  <c r="N7" i="41"/>
  <c r="L11" i="41"/>
  <c r="P9" i="41"/>
  <c r="I13" i="42"/>
  <c r="G13" i="42"/>
  <c r="G14" i="41"/>
  <c r="J13" i="41"/>
  <c r="E12" i="41"/>
  <c r="L10" i="42"/>
  <c r="E10" i="42"/>
  <c r="I12" i="42"/>
  <c r="C12" i="17"/>
  <c r="I9" i="42"/>
  <c r="I12" i="41"/>
  <c r="Q12" i="41"/>
  <c r="Q10" i="42"/>
  <c r="G12" i="41"/>
  <c r="N10" i="42"/>
  <c r="P10" i="41"/>
  <c r="G12" i="42"/>
  <c r="E12" i="42"/>
  <c r="L12" i="41"/>
  <c r="G10" i="42"/>
  <c r="L13" i="41"/>
  <c r="N13" i="41"/>
  <c r="C8" i="17"/>
  <c r="E9" i="42"/>
  <c r="I14" i="41"/>
  <c r="I10" i="41"/>
  <c r="E14" i="41"/>
  <c r="C13" i="41"/>
  <c r="I13" i="17"/>
  <c r="N9" i="42"/>
  <c r="I8" i="42"/>
  <c r="E8" i="42"/>
  <c r="L9" i="42"/>
  <c r="P9" i="42"/>
  <c r="L9" i="41"/>
  <c r="Q9" i="41"/>
  <c r="G13" i="41"/>
  <c r="I13" i="41"/>
  <c r="P8" i="42"/>
  <c r="E13" i="41"/>
  <c r="C8" i="42"/>
  <c r="G8" i="42"/>
  <c r="I15" i="42"/>
  <c r="Q13" i="41"/>
  <c r="C10" i="41"/>
  <c r="G10" i="41"/>
  <c r="I10" i="17"/>
  <c r="L10" i="17"/>
  <c r="P8" i="41"/>
  <c r="Q7" i="41"/>
  <c r="G8" i="41"/>
  <c r="C8" i="41"/>
  <c r="D10" i="17"/>
  <c r="H10" i="17"/>
  <c r="F13" i="17"/>
  <c r="I9" i="41"/>
  <c r="H13" i="17"/>
  <c r="Q6" i="42"/>
  <c r="C6" i="42"/>
  <c r="F14" i="17"/>
  <c r="I15" i="41"/>
  <c r="P11" i="41"/>
  <c r="H12" i="17"/>
  <c r="C14" i="17"/>
  <c r="C14" i="42"/>
  <c r="I6" i="42"/>
  <c r="I7" i="41"/>
  <c r="C7" i="41"/>
  <c r="F9" i="17"/>
  <c r="P12" i="42"/>
  <c r="C9" i="41"/>
  <c r="E9" i="41"/>
  <c r="D9" i="17"/>
  <c r="P14" i="42"/>
  <c r="J14" i="42"/>
  <c r="C9" i="42"/>
  <c r="C9" i="17"/>
  <c r="H14" i="17"/>
  <c r="N15" i="42"/>
  <c r="J15" i="42"/>
  <c r="H9" i="17"/>
  <c r="E6" i="42"/>
  <c r="P6" i="17"/>
  <c r="O6" i="17"/>
  <c r="Q15" i="41"/>
  <c r="J15" i="41"/>
  <c r="G9" i="41"/>
  <c r="L15" i="42"/>
  <c r="L15" i="41"/>
  <c r="N15" i="41"/>
  <c r="Q15" i="42"/>
  <c r="E15" i="41"/>
  <c r="G15" i="41"/>
  <c r="C15" i="17"/>
  <c r="G15" i="42"/>
  <c r="E15" i="42"/>
  <c r="P15" i="41"/>
  <c r="Q14" i="41"/>
  <c r="N14" i="41"/>
  <c r="P14" i="41"/>
  <c r="L14" i="41"/>
  <c r="G14" i="42"/>
  <c r="Q14" i="42"/>
  <c r="N14" i="42"/>
  <c r="I14" i="42"/>
  <c r="L14" i="42"/>
  <c r="Q13" i="42"/>
  <c r="L13" i="17"/>
  <c r="L13" i="42"/>
  <c r="N13" i="42"/>
  <c r="P13" i="42"/>
  <c r="Q12" i="42"/>
  <c r="N12" i="42"/>
  <c r="J12" i="17"/>
  <c r="L12" i="42"/>
  <c r="C11" i="17"/>
  <c r="E11" i="42"/>
  <c r="G11" i="42"/>
  <c r="I11" i="42"/>
  <c r="E11" i="41"/>
  <c r="G11" i="41"/>
  <c r="Q11" i="42"/>
  <c r="J11" i="17"/>
  <c r="N11" i="42"/>
  <c r="L11" i="42"/>
  <c r="P11" i="42"/>
  <c r="I11" i="41"/>
  <c r="Q11" i="41"/>
  <c r="N11" i="41"/>
  <c r="Q10" i="41"/>
  <c r="N10" i="41"/>
  <c r="L10" i="41"/>
  <c r="Q9" i="42"/>
  <c r="L9" i="17"/>
  <c r="Q8" i="42"/>
  <c r="J8" i="17"/>
  <c r="N8" i="42"/>
  <c r="I8" i="41"/>
  <c r="E8" i="41"/>
  <c r="Q8" i="41"/>
  <c r="N8" i="41"/>
  <c r="L8" i="42"/>
  <c r="L8" i="41"/>
  <c r="Q7" i="42"/>
  <c r="P7" i="42"/>
  <c r="N7" i="42"/>
  <c r="L7" i="42"/>
  <c r="G7" i="41"/>
  <c r="L6" i="17"/>
  <c r="Q6" i="17"/>
  <c r="G6" i="42"/>
  <c r="G8" i="17" l="1"/>
  <c r="I12" i="17"/>
  <c r="I8" i="17"/>
  <c r="P10" i="17"/>
  <c r="E12" i="17"/>
  <c r="G12" i="17"/>
  <c r="E8" i="17"/>
  <c r="N10" i="17"/>
  <c r="E9" i="17"/>
  <c r="C10" i="17"/>
  <c r="G10" i="17"/>
  <c r="E10" i="17"/>
  <c r="C13" i="17"/>
  <c r="E13" i="17"/>
  <c r="L12" i="17"/>
  <c r="J10" i="17"/>
  <c r="P12" i="17"/>
  <c r="Q10" i="17"/>
  <c r="G13" i="17"/>
  <c r="I14" i="17"/>
  <c r="I11" i="17"/>
  <c r="G9" i="17"/>
  <c r="I9" i="17"/>
  <c r="Q15" i="17"/>
  <c r="J15" i="17"/>
  <c r="G14" i="17"/>
  <c r="E6" i="17"/>
  <c r="Q7" i="17"/>
  <c r="J7" i="17"/>
  <c r="L14" i="17"/>
  <c r="J14" i="17"/>
  <c r="Q9" i="17"/>
  <c r="J9" i="17"/>
  <c r="N9" i="17"/>
  <c r="I6" i="17"/>
  <c r="P9" i="17"/>
  <c r="E14" i="17"/>
  <c r="Q13" i="17"/>
  <c r="J13" i="17"/>
  <c r="G7" i="17"/>
  <c r="C7" i="17"/>
  <c r="G6" i="17"/>
  <c r="C6" i="17"/>
  <c r="G15" i="17"/>
  <c r="E15" i="17"/>
  <c r="N15" i="17"/>
  <c r="I15" i="17"/>
  <c r="L15" i="17"/>
  <c r="P15" i="17"/>
  <c r="Q14" i="17"/>
  <c r="N14" i="17"/>
  <c r="P14" i="17"/>
  <c r="P13" i="17"/>
  <c r="N13" i="17"/>
  <c r="Q12" i="17"/>
  <c r="N12" i="17"/>
  <c r="Q11" i="17"/>
  <c r="N11" i="17"/>
  <c r="P11" i="17"/>
  <c r="G11" i="17"/>
  <c r="E11" i="17"/>
  <c r="L11" i="17"/>
  <c r="Q8" i="17"/>
  <c r="N8" i="17"/>
  <c r="L8" i="17"/>
  <c r="P8" i="17"/>
  <c r="I7" i="17"/>
  <c r="P7" i="17"/>
  <c r="N7" i="17"/>
  <c r="L7" i="17"/>
  <c r="E7" i="17"/>
  <c r="O14" i="44" l="1"/>
  <c r="M14" i="44"/>
  <c r="K14" i="44"/>
  <c r="H14" i="44"/>
  <c r="F14" i="44"/>
  <c r="D14" i="44"/>
  <c r="B14" i="44"/>
  <c r="O43" i="44" l="1"/>
  <c r="M43" i="44"/>
  <c r="K43" i="44"/>
  <c r="H43" i="44"/>
  <c r="F43" i="44"/>
  <c r="D43" i="44"/>
  <c r="C43" i="44"/>
  <c r="B43" i="44"/>
  <c r="J42" i="44"/>
  <c r="N42" i="44" s="1"/>
  <c r="C42" i="44"/>
  <c r="I42" i="44" s="1"/>
  <c r="J41" i="44"/>
  <c r="P41" i="44" s="1"/>
  <c r="I41" i="44"/>
  <c r="G41" i="44"/>
  <c r="C41" i="44"/>
  <c r="E41" i="44" s="1"/>
  <c r="O39" i="44"/>
  <c r="M39" i="44"/>
  <c r="K39" i="44"/>
  <c r="H39" i="44"/>
  <c r="F39" i="44"/>
  <c r="D39" i="44"/>
  <c r="B39" i="44"/>
  <c r="J38" i="44"/>
  <c r="P38" i="44" s="1"/>
  <c r="C38" i="44"/>
  <c r="G38" i="44" s="1"/>
  <c r="J37" i="44"/>
  <c r="J39" i="44" s="1"/>
  <c r="C37" i="44"/>
  <c r="O35" i="44"/>
  <c r="M35" i="44"/>
  <c r="K35" i="44"/>
  <c r="H35" i="44"/>
  <c r="F35" i="44"/>
  <c r="D35" i="44"/>
  <c r="B35" i="44"/>
  <c r="J34" i="44"/>
  <c r="P34" i="44" s="1"/>
  <c r="C34" i="44"/>
  <c r="I34" i="44" s="1"/>
  <c r="P33" i="44"/>
  <c r="J33" i="44"/>
  <c r="L33" i="44" s="1"/>
  <c r="C33" i="44"/>
  <c r="I33" i="44" s="1"/>
  <c r="J32" i="44"/>
  <c r="N32" i="44" s="1"/>
  <c r="C32" i="44"/>
  <c r="I32" i="44" s="1"/>
  <c r="J31" i="44"/>
  <c r="P31" i="44" s="1"/>
  <c r="C31" i="44"/>
  <c r="N30" i="44"/>
  <c r="L30" i="44"/>
  <c r="J30" i="44"/>
  <c r="Q30" i="44" s="1"/>
  <c r="I30" i="44"/>
  <c r="G30" i="44"/>
  <c r="E30" i="44"/>
  <c r="C30" i="44"/>
  <c r="O28" i="44"/>
  <c r="M28" i="44"/>
  <c r="K28" i="44"/>
  <c r="H28" i="44"/>
  <c r="F28" i="44"/>
  <c r="D28" i="44"/>
  <c r="C28" i="44"/>
  <c r="G28" i="44" s="1"/>
  <c r="B28" i="44"/>
  <c r="J27" i="44"/>
  <c r="P27" i="44" s="1"/>
  <c r="C27" i="44"/>
  <c r="I27" i="44" s="1"/>
  <c r="J26" i="44"/>
  <c r="J28" i="44" s="1"/>
  <c r="Q28" i="44" s="1"/>
  <c r="C26" i="44"/>
  <c r="G26" i="44" s="1"/>
  <c r="O24" i="44"/>
  <c r="M24" i="44"/>
  <c r="K24" i="44"/>
  <c r="H24" i="44"/>
  <c r="F24" i="44"/>
  <c r="D24" i="44"/>
  <c r="B24" i="44"/>
  <c r="J23" i="44"/>
  <c r="C23" i="44"/>
  <c r="I23" i="44" s="1"/>
  <c r="J22" i="44"/>
  <c r="P22" i="44" s="1"/>
  <c r="G22" i="44"/>
  <c r="E22" i="44"/>
  <c r="C22" i="44"/>
  <c r="J14" i="44"/>
  <c r="N14" i="44" s="1"/>
  <c r="C14" i="44"/>
  <c r="E14" i="44" s="1"/>
  <c r="J17" i="44"/>
  <c r="P17" i="44" s="1"/>
  <c r="C17" i="44"/>
  <c r="J13" i="44"/>
  <c r="L13" i="44" s="1"/>
  <c r="C13" i="44"/>
  <c r="Q13" i="44" s="1"/>
  <c r="J9" i="44"/>
  <c r="C9" i="44"/>
  <c r="I9" i="44" s="1"/>
  <c r="J8" i="44"/>
  <c r="Q8" i="44" s="1"/>
  <c r="E8" i="44"/>
  <c r="C8" i="44"/>
  <c r="I8" i="44" s="1"/>
  <c r="J12" i="44"/>
  <c r="Q12" i="44" s="1"/>
  <c r="G12" i="44"/>
  <c r="C12" i="44"/>
  <c r="I12" i="44" s="1"/>
  <c r="P5" i="44"/>
  <c r="N5" i="44"/>
  <c r="L5" i="44"/>
  <c r="J5" i="44"/>
  <c r="I5" i="44"/>
  <c r="G5" i="44"/>
  <c r="C5" i="44"/>
  <c r="Q5" i="44" s="1"/>
  <c r="J4" i="44"/>
  <c r="Q4" i="44" s="1"/>
  <c r="I4" i="44"/>
  <c r="C4" i="44"/>
  <c r="G4" i="44" s="1"/>
  <c r="M18" i="44"/>
  <c r="K18" i="44"/>
  <c r="H18" i="44"/>
  <c r="F18" i="44"/>
  <c r="B18" i="44"/>
  <c r="M15" i="44"/>
  <c r="K15" i="44"/>
  <c r="H15" i="44"/>
  <c r="D15" i="44"/>
  <c r="B15" i="44"/>
  <c r="M10" i="44"/>
  <c r="K10" i="44"/>
  <c r="H10" i="44"/>
  <c r="F10" i="44"/>
  <c r="D10" i="44"/>
  <c r="B10" i="44"/>
  <c r="M6" i="44"/>
  <c r="K6" i="44"/>
  <c r="H6" i="44"/>
  <c r="F6" i="44"/>
  <c r="B6" i="44"/>
  <c r="H5" i="42"/>
  <c r="L17" i="44" l="1"/>
  <c r="E28" i="44"/>
  <c r="E42" i="44"/>
  <c r="E43" i="44"/>
  <c r="E9" i="44"/>
  <c r="N13" i="44"/>
  <c r="N17" i="44"/>
  <c r="L22" i="44"/>
  <c r="E27" i="44"/>
  <c r="P32" i="44"/>
  <c r="E34" i="44"/>
  <c r="I38" i="44"/>
  <c r="G42" i="44"/>
  <c r="G43" i="44"/>
  <c r="E5" i="44"/>
  <c r="E12" i="44"/>
  <c r="G9" i="44"/>
  <c r="P13" i="44"/>
  <c r="N22" i="44"/>
  <c r="G27" i="44"/>
  <c r="I28" i="44"/>
  <c r="Q32" i="44"/>
  <c r="G34" i="44"/>
  <c r="I43" i="44"/>
  <c r="Q17" i="44"/>
  <c r="L28" i="44"/>
  <c r="J43" i="44"/>
  <c r="Q43" i="44" s="1"/>
  <c r="Q9" i="44"/>
  <c r="E17" i="44"/>
  <c r="P24" i="44"/>
  <c r="N28" i="44"/>
  <c r="G33" i="44"/>
  <c r="L34" i="44"/>
  <c r="L42" i="44"/>
  <c r="E4" i="44"/>
  <c r="L9" i="44"/>
  <c r="G17" i="44"/>
  <c r="C24" i="44"/>
  <c r="G24" i="44" s="1"/>
  <c r="J24" i="44"/>
  <c r="N27" i="44"/>
  <c r="P28" i="44"/>
  <c r="C35" i="44"/>
  <c r="G35" i="44" s="1"/>
  <c r="N34" i="44"/>
  <c r="N24" i="44"/>
  <c r="Q42" i="44"/>
  <c r="N9" i="44"/>
  <c r="I17" i="44"/>
  <c r="B45" i="44"/>
  <c r="B4" i="41" s="1"/>
  <c r="I26" i="44"/>
  <c r="N33" i="44"/>
  <c r="C39" i="44"/>
  <c r="E39" i="44" s="1"/>
  <c r="N41" i="44"/>
  <c r="P43" i="44"/>
  <c r="B5" i="42"/>
  <c r="L14" i="44"/>
  <c r="P14" i="44"/>
  <c r="G14" i="44"/>
  <c r="I14" i="44"/>
  <c r="Q14" i="44"/>
  <c r="E24" i="44"/>
  <c r="L24" i="44"/>
  <c r="L39" i="44"/>
  <c r="P39" i="44"/>
  <c r="Q39" i="44"/>
  <c r="E35" i="44"/>
  <c r="N39" i="44"/>
  <c r="I35" i="44"/>
  <c r="L23" i="44"/>
  <c r="L37" i="44"/>
  <c r="N23" i="44"/>
  <c r="L26" i="44"/>
  <c r="G31" i="44"/>
  <c r="E32" i="44"/>
  <c r="Q33" i="44"/>
  <c r="N37" i="44"/>
  <c r="L38" i="44"/>
  <c r="Q22" i="44"/>
  <c r="P23" i="44"/>
  <c r="N26" i="44"/>
  <c r="L27" i="44"/>
  <c r="I31" i="44"/>
  <c r="G32" i="44"/>
  <c r="E33" i="44"/>
  <c r="Q34" i="44"/>
  <c r="P37" i="44"/>
  <c r="N38" i="44"/>
  <c r="L41" i="44"/>
  <c r="Q31" i="44"/>
  <c r="E31" i="44"/>
  <c r="P26" i="44"/>
  <c r="E23" i="44"/>
  <c r="L31" i="44"/>
  <c r="E37" i="44"/>
  <c r="Q38" i="44"/>
  <c r="Q37" i="44"/>
  <c r="Q26" i="44"/>
  <c r="I22" i="44"/>
  <c r="G23" i="44"/>
  <c r="E26" i="44"/>
  <c r="Q27" i="44"/>
  <c r="P30" i="44"/>
  <c r="N31" i="44"/>
  <c r="L32" i="44"/>
  <c r="G37" i="44"/>
  <c r="E38" i="44"/>
  <c r="Q41" i="44"/>
  <c r="P42" i="44"/>
  <c r="Q23" i="44"/>
  <c r="J35" i="44"/>
  <c r="P35" i="44" s="1"/>
  <c r="N43" i="44"/>
  <c r="I37" i="44"/>
  <c r="E13" i="44"/>
  <c r="G13" i="44"/>
  <c r="I13" i="44"/>
  <c r="P9" i="44"/>
  <c r="L8" i="44"/>
  <c r="G8" i="44"/>
  <c r="N8" i="44"/>
  <c r="P8" i="44"/>
  <c r="L12" i="44"/>
  <c r="N12" i="44"/>
  <c r="P12" i="44"/>
  <c r="L4" i="44"/>
  <c r="N4" i="44"/>
  <c r="P4" i="44"/>
  <c r="H20" i="44"/>
  <c r="H4" i="42" s="1"/>
  <c r="H45" i="44"/>
  <c r="H4" i="41" s="1"/>
  <c r="K20" i="44"/>
  <c r="K4" i="42" s="1"/>
  <c r="M20" i="44"/>
  <c r="M4" i="42" s="1"/>
  <c r="B20" i="44"/>
  <c r="K45" i="44"/>
  <c r="K4" i="41" s="1"/>
  <c r="M45" i="44"/>
  <c r="M4" i="41" s="1"/>
  <c r="J10" i="44"/>
  <c r="D6" i="44"/>
  <c r="D18" i="44"/>
  <c r="J6" i="44"/>
  <c r="L6" i="44" s="1"/>
  <c r="J15" i="44"/>
  <c r="N15" i="44" s="1"/>
  <c r="F15" i="44"/>
  <c r="F45" i="44"/>
  <c r="F4" i="41" s="1"/>
  <c r="O6" i="44"/>
  <c r="O10" i="44"/>
  <c r="O15" i="44"/>
  <c r="O18" i="44"/>
  <c r="J18" i="44"/>
  <c r="L18" i="44" s="1"/>
  <c r="H5" i="41"/>
  <c r="M5" i="41"/>
  <c r="K5" i="42"/>
  <c r="B5" i="41"/>
  <c r="F5" i="42"/>
  <c r="G39" i="44" l="1"/>
  <c r="L43" i="44"/>
  <c r="P18" i="44"/>
  <c r="I24" i="44"/>
  <c r="I39" i="44"/>
  <c r="B47" i="44"/>
  <c r="B4" i="17" s="1"/>
  <c r="B4" i="42"/>
  <c r="Q24" i="44"/>
  <c r="M5" i="42"/>
  <c r="D5" i="41"/>
  <c r="N35" i="44"/>
  <c r="Q35" i="44"/>
  <c r="L35" i="44"/>
  <c r="P15" i="44"/>
  <c r="D45" i="44"/>
  <c r="D4" i="41" s="1"/>
  <c r="H47" i="44"/>
  <c r="H4" i="17" s="1"/>
  <c r="C15" i="44"/>
  <c r="G15" i="44" s="1"/>
  <c r="N18" i="44"/>
  <c r="F20" i="44"/>
  <c r="F4" i="42" s="1"/>
  <c r="M47" i="44"/>
  <c r="M4" i="17" s="1"/>
  <c r="P10" i="44"/>
  <c r="J45" i="44"/>
  <c r="N6" i="44"/>
  <c r="C10" i="44"/>
  <c r="Q10" i="44" s="1"/>
  <c r="P6" i="44"/>
  <c r="O20" i="44"/>
  <c r="O4" i="42" s="1"/>
  <c r="N10" i="44"/>
  <c r="K47" i="44"/>
  <c r="K4" i="17" s="1"/>
  <c r="O45" i="44"/>
  <c r="O4" i="41" s="1"/>
  <c r="Q15" i="44"/>
  <c r="C6" i="44"/>
  <c r="E6" i="44" s="1"/>
  <c r="L10" i="44"/>
  <c r="J20" i="44"/>
  <c r="D20" i="44"/>
  <c r="D4" i="42" s="1"/>
  <c r="C18" i="44"/>
  <c r="E18" i="44" s="1"/>
  <c r="L15" i="44"/>
  <c r="D5" i="42"/>
  <c r="B5" i="17"/>
  <c r="M5" i="17"/>
  <c r="J5" i="41"/>
  <c r="F5" i="41"/>
  <c r="O5" i="42"/>
  <c r="H5" i="17"/>
  <c r="B17" i="41"/>
  <c r="M17" i="41"/>
  <c r="L45" i="44" l="1"/>
  <c r="L4" i="41" s="1"/>
  <c r="J4" i="41"/>
  <c r="L20" i="44"/>
  <c r="L4" i="42" s="1"/>
  <c r="J4" i="42"/>
  <c r="N5" i="41"/>
  <c r="F5" i="17"/>
  <c r="L5" i="41"/>
  <c r="K5" i="41"/>
  <c r="G5" i="42"/>
  <c r="C5" i="42"/>
  <c r="P5" i="41"/>
  <c r="O5" i="41"/>
  <c r="P45" i="44"/>
  <c r="P4" i="41" s="1"/>
  <c r="Q6" i="44"/>
  <c r="N20" i="44"/>
  <c r="N4" i="42" s="1"/>
  <c r="N45" i="44"/>
  <c r="N4" i="41" s="1"/>
  <c r="P20" i="44"/>
  <c r="P4" i="42" s="1"/>
  <c r="O47" i="44"/>
  <c r="O4" i="17" s="1"/>
  <c r="D47" i="44"/>
  <c r="D4" i="17" s="1"/>
  <c r="C45" i="44"/>
  <c r="I15" i="44"/>
  <c r="E15" i="44"/>
  <c r="J47" i="44"/>
  <c r="I10" i="44"/>
  <c r="G10" i="44"/>
  <c r="E10" i="44"/>
  <c r="F47" i="44"/>
  <c r="F4" i="17" s="1"/>
  <c r="I18" i="44"/>
  <c r="G18" i="44"/>
  <c r="Q18" i="44"/>
  <c r="C20" i="44"/>
  <c r="I6" i="44"/>
  <c r="G6" i="44"/>
  <c r="P5" i="42"/>
  <c r="E5" i="42"/>
  <c r="D5" i="17"/>
  <c r="Q5" i="42"/>
  <c r="I5" i="42"/>
  <c r="C5" i="41"/>
  <c r="B17" i="42"/>
  <c r="B17" i="17"/>
  <c r="D17" i="42"/>
  <c r="F17" i="42"/>
  <c r="E45" i="44" l="1"/>
  <c r="E4" i="41" s="1"/>
  <c r="C4" i="41"/>
  <c r="N47" i="44"/>
  <c r="N4" i="17" s="1"/>
  <c r="J4" i="17"/>
  <c r="G20" i="44"/>
  <c r="G4" i="42" s="1"/>
  <c r="C4" i="42"/>
  <c r="J5" i="42"/>
  <c r="L5" i="42"/>
  <c r="N5" i="42"/>
  <c r="J5" i="17"/>
  <c r="K5" i="17"/>
  <c r="G5" i="17"/>
  <c r="O5" i="17"/>
  <c r="O17" i="17" s="1"/>
  <c r="G5" i="41"/>
  <c r="P47" i="44"/>
  <c r="P4" i="17" s="1"/>
  <c r="C47" i="44"/>
  <c r="I20" i="44"/>
  <c r="I4" i="42" s="1"/>
  <c r="E20" i="44"/>
  <c r="E4" i="42" s="1"/>
  <c r="Q20" i="44"/>
  <c r="Q4" i="42" s="1"/>
  <c r="L47" i="44"/>
  <c r="L4" i="17" s="1"/>
  <c r="G45" i="44"/>
  <c r="G4" i="41" s="1"/>
  <c r="I45" i="44"/>
  <c r="I4" i="41" s="1"/>
  <c r="Q45" i="44"/>
  <c r="Q4" i="41" s="1"/>
  <c r="E5" i="41"/>
  <c r="I5" i="41"/>
  <c r="Q5" i="41"/>
  <c r="D17" i="17"/>
  <c r="O17" i="42"/>
  <c r="D17" i="41"/>
  <c r="F17" i="17"/>
  <c r="F17" i="41"/>
  <c r="O17" i="41"/>
  <c r="H17" i="41"/>
  <c r="M17" i="42"/>
  <c r="K17" i="42"/>
  <c r="K17" i="41"/>
  <c r="H17" i="42"/>
  <c r="I47" i="44" l="1"/>
  <c r="I4" i="17" s="1"/>
  <c r="C4" i="17"/>
  <c r="E5" i="17"/>
  <c r="Q5" i="17"/>
  <c r="N5" i="17"/>
  <c r="P5" i="17"/>
  <c r="L5" i="17"/>
  <c r="I5" i="17"/>
  <c r="C5" i="17"/>
  <c r="Q47" i="44"/>
  <c r="Q4" i="17" s="1"/>
  <c r="E47" i="44"/>
  <c r="E4" i="17" s="1"/>
  <c r="G47" i="44"/>
  <c r="G4" i="17" s="1"/>
  <c r="K17" i="17"/>
  <c r="J17" i="42"/>
  <c r="N17" i="42" s="1"/>
  <c r="H17" i="17"/>
  <c r="J17" i="41"/>
  <c r="L17" i="41" s="1"/>
  <c r="M17" i="17"/>
  <c r="C17" i="41"/>
  <c r="I17" i="41" s="1"/>
  <c r="C17" i="42"/>
  <c r="L17" i="42" l="1"/>
  <c r="G17" i="42"/>
  <c r="E17" i="42"/>
  <c r="I17" i="42"/>
  <c r="C17" i="17"/>
  <c r="I17" i="17" s="1"/>
  <c r="J17" i="17"/>
  <c r="P17" i="17" s="1"/>
  <c r="E17" i="41"/>
  <c r="G17" i="41"/>
  <c r="P17" i="41"/>
  <c r="N17" i="41"/>
  <c r="Q17" i="41"/>
  <c r="Q17" i="42"/>
  <c r="P17" i="42"/>
  <c r="N17" i="17" l="1"/>
  <c r="L17" i="17"/>
  <c r="Q17" i="17"/>
  <c r="G17" i="17"/>
  <c r="E17" i="17"/>
</calcChain>
</file>

<file path=xl/sharedStrings.xml><?xml version="1.0" encoding="utf-8"?>
<sst xmlns="http://schemas.openxmlformats.org/spreadsheetml/2006/main" count="842" uniqueCount="80">
  <si>
    <t>APPS</t>
  </si>
  <si>
    <t>ALL DISPOSITIONS</t>
  </si>
  <si>
    <t>EXPEDITED DISPOSITIONS</t>
  </si>
  <si>
    <t>TIMELY</t>
  </si>
  <si>
    <t>UNTIMELY</t>
  </si>
  <si>
    <t>%</t>
  </si>
  <si>
    <t>UNIT/SEC/BR</t>
  </si>
  <si>
    <t>TOTAL</t>
  </si>
  <si>
    <t>#</t>
  </si>
  <si>
    <t># AG</t>
  </si>
  <si>
    <t xml:space="preserve"> % AG</t>
  </si>
  <si>
    <t># CC</t>
  </si>
  <si>
    <t xml:space="preserve"> % CC</t>
  </si>
  <si>
    <t>% CC</t>
  </si>
  <si>
    <t>OF EXP</t>
  </si>
  <si>
    <t>OB TOTAL</t>
  </si>
  <si>
    <t>Sec 4 TOTAL</t>
  </si>
  <si>
    <t>Sec 5 TOTAL</t>
  </si>
  <si>
    <t>632 - Kamuela</t>
  </si>
  <si>
    <t>633 - S. Kona</t>
  </si>
  <si>
    <t>635 - Ka'u</t>
  </si>
  <si>
    <t>664 - N. Kona</t>
  </si>
  <si>
    <t>Sec 6 TOTAL</t>
  </si>
  <si>
    <t>Sec 7 TOTAL</t>
  </si>
  <si>
    <t>852 - Molokai</t>
  </si>
  <si>
    <t>853 - Lanai Sub</t>
  </si>
  <si>
    <t>Sec 8 TOTAL</t>
  </si>
  <si>
    <t>NIB TOTAL</t>
  </si>
  <si>
    <t>State TOTAL</t>
  </si>
  <si>
    <t>REC'D</t>
  </si>
  <si>
    <t>OCTOBER</t>
  </si>
  <si>
    <t>NOVEMBER</t>
  </si>
  <si>
    <t>DECEMBER</t>
  </si>
  <si>
    <t>JANUARY</t>
  </si>
  <si>
    <t>FEBRUARY</t>
  </si>
  <si>
    <t>MARCH</t>
  </si>
  <si>
    <t>APRIL</t>
  </si>
  <si>
    <t>MAY</t>
  </si>
  <si>
    <t>JUNE</t>
  </si>
  <si>
    <t>JULY</t>
  </si>
  <si>
    <t>AUGUST</t>
  </si>
  <si>
    <t>SEPTEMBER</t>
  </si>
  <si>
    <t>MONTH</t>
  </si>
  <si>
    <t>TOTALS:</t>
  </si>
  <si>
    <t>160 - KPT</t>
  </si>
  <si>
    <t>170 - OR&amp;L</t>
  </si>
  <si>
    <t>190 - Waipahu</t>
  </si>
  <si>
    <t>250 - Kapolei</t>
  </si>
  <si>
    <t>270 - Waianae</t>
  </si>
  <si>
    <t>290 - Wahiawa</t>
  </si>
  <si>
    <t>370 - Pohulani</t>
  </si>
  <si>
    <t>444 - West</t>
  </si>
  <si>
    <t>575 - S. Hilo</t>
  </si>
  <si>
    <t>777 - State Bldg</t>
  </si>
  <si>
    <t>779 - Lunalilo</t>
  </si>
  <si>
    <t>526 - N. Hilo</t>
  </si>
  <si>
    <t>OS1 TOTAL</t>
  </si>
  <si>
    <t>OS2 TOTAL</t>
  </si>
  <si>
    <t>306/390 - Koolau</t>
  </si>
  <si>
    <t>OS3 TOTAL</t>
  </si>
  <si>
    <t>OS4 TOTAL</t>
  </si>
  <si>
    <t>445 - East</t>
  </si>
  <si>
    <t>634 - Kohala Sub</t>
  </si>
  <si>
    <t>FFY</t>
  </si>
  <si>
    <t>Twelve-month period from October through September.</t>
  </si>
  <si>
    <t>Total Applications Received</t>
  </si>
  <si>
    <r>
      <t xml:space="preserve">The applications included in </t>
    </r>
    <r>
      <rPr>
        <b/>
        <sz val="10"/>
        <color rgb="FF000000"/>
        <rFont val="Arial"/>
        <family val="2"/>
      </rPr>
      <t>Total Applications Received</t>
    </r>
    <r>
      <rPr>
        <sz val="10"/>
        <color rgb="FF000000"/>
        <rFont val="Arial"/>
        <family val="2"/>
      </rPr>
      <t xml:space="preserve"> figure are counted in the year the application was received.</t>
    </r>
  </si>
  <si>
    <t>Dispositions</t>
  </si>
  <si>
    <r>
      <t xml:space="preserve">A completed application process; when a case is determined eligible or ineligible for SNAP benefits.  Dispositions are counted in the year that the </t>
    </r>
    <r>
      <rPr>
        <u/>
        <sz val="10"/>
        <color rgb="FF000000"/>
        <rFont val="Arial"/>
        <family val="2"/>
      </rPr>
      <t>application process</t>
    </r>
    <r>
      <rPr>
        <sz val="10"/>
        <color rgb="FF000000"/>
        <rFont val="Arial"/>
        <family val="2"/>
      </rPr>
      <t xml:space="preserve"> was completed.</t>
    </r>
  </si>
  <si>
    <t>Expedited Dispositions</t>
  </si>
  <si>
    <t>If the household has little or no money and is in need of immediate SNAP assistance, the household may qualify for expedited service or the opportunity to participate within seven days of the application date.</t>
  </si>
  <si>
    <t>Timely</t>
  </si>
  <si>
    <r>
      <t xml:space="preserve">A case is considered to be processed </t>
    </r>
    <r>
      <rPr>
        <b/>
        <sz val="10"/>
        <color rgb="FF000000"/>
        <rFont val="Arial"/>
        <family val="2"/>
      </rPr>
      <t>timely</t>
    </r>
    <r>
      <rPr>
        <sz val="10"/>
        <color rgb="FF000000"/>
        <rFont val="Arial"/>
        <family val="2"/>
      </rPr>
      <t xml:space="preserve"> if the household has an opportunity to participate within seven days of the application date for an </t>
    </r>
    <r>
      <rPr>
        <b/>
        <sz val="10"/>
        <color rgb="FF000000"/>
        <rFont val="Arial"/>
        <family val="2"/>
      </rPr>
      <t>expedited</t>
    </r>
    <r>
      <rPr>
        <sz val="10"/>
        <color rgb="FF000000"/>
        <rFont val="Arial"/>
        <family val="2"/>
      </rPr>
      <t xml:space="preserve"> service case, and within 30-days of the application date for a regular processed case.</t>
    </r>
  </si>
  <si>
    <t>Untimely - AG</t>
  </si>
  <si>
    <r>
      <t xml:space="preserve">Cases that are not processed within the seven or 30-day processing requirement listed above due to </t>
    </r>
    <r>
      <rPr>
        <b/>
        <sz val="10"/>
        <color rgb="FF000000"/>
        <rFont val="Arial"/>
        <family val="2"/>
      </rPr>
      <t>agency-caused delays (AG)</t>
    </r>
    <r>
      <rPr>
        <sz val="10"/>
        <color rgb="FF000000"/>
        <rFont val="Arial"/>
        <family val="2"/>
      </rPr>
      <t xml:space="preserve"> are considered to be </t>
    </r>
    <r>
      <rPr>
        <b/>
        <sz val="10"/>
        <color rgb="FF000000"/>
        <rFont val="Arial"/>
        <family val="2"/>
      </rPr>
      <t>untimely</t>
    </r>
    <r>
      <rPr>
        <sz val="10"/>
        <color rgb="FF000000"/>
        <rFont val="Arial"/>
        <family val="2"/>
      </rPr>
      <t xml:space="preserve">. </t>
    </r>
  </si>
  <si>
    <t>Untimely - CC</t>
  </si>
  <si>
    <r>
      <t>Cases that were properly pended because of an</t>
    </r>
    <r>
      <rPr>
        <b/>
        <sz val="10"/>
        <color rgb="FF000000"/>
        <rFont val="Arial"/>
        <family val="2"/>
      </rPr>
      <t xml:space="preserve"> applicant-caused delay</t>
    </r>
    <r>
      <rPr>
        <sz val="10"/>
        <color rgb="FF000000"/>
        <rFont val="Arial"/>
        <family val="2"/>
      </rPr>
      <t xml:space="preserve"> </t>
    </r>
    <r>
      <rPr>
        <b/>
        <sz val="10"/>
        <color rgb="FF000000"/>
        <rFont val="Arial"/>
        <family val="2"/>
      </rPr>
      <t>(CC)</t>
    </r>
    <r>
      <rPr>
        <sz val="10"/>
        <color rgb="FF000000"/>
        <rFont val="Arial"/>
        <family val="2"/>
      </rPr>
      <t>, such as a client missing an interview for an expedited application or a household’s failure to provide verification, which resulted in the action being coded as untimely, even though the State agency was in full compliance with program regulations.</t>
    </r>
  </si>
  <si>
    <t>Key Terms Used in Table</t>
  </si>
  <si>
    <t>% of EXP</t>
  </si>
  <si>
    <t>Proportion of All Dispositions that are Expedited Dispositions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</si>
</sst>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0"/>
      <name val="Arial"/>
    </font>
    <font>
      <sz val="10"/>
      <name val="Arial"/>
      <family val="2"/>
    </font>
    <font>
      <sz val="12"/>
      <name val="Arial"/>
      <family val="2"/>
    </font>
    <font>
      <b/>
      <sz val="12"/>
      <name val="Arial"/>
      <family val="2"/>
    </font>
    <font>
      <sz val="12"/>
      <color indexed="10"/>
      <name val="Arial"/>
      <family val="2"/>
    </font>
    <font>
      <b/>
      <sz val="12"/>
      <color indexed="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color rgb="FF000000"/>
      <name val="Century Gothic"/>
      <family val="2"/>
    </font>
    <font>
      <sz val="10"/>
      <color rgb="FF000000"/>
      <name val="Arial"/>
      <family val="2"/>
    </font>
    <font>
      <b/>
      <sz val="10"/>
      <color rgb="FF000000"/>
      <name val="Arial"/>
      <family val="2"/>
    </font>
    <font>
      <u/>
      <sz val="10"/>
      <color rgb="FF00000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9" fontId="24" fillId="0" borderId="0" applyFont="0" applyFill="0" applyBorder="0" applyAlignment="0" applyProtection="0"/>
    <xf numFmtId="0" fontId="1" fillId="0" borderId="0"/>
  </cellStyleXfs>
  <cellXfs count="113">
    <xf numFmtId="0" fontId="0" fillId="0" borderId="0" xfId="0"/>
    <xf numFmtId="0" fontId="2" fillId="0" borderId="0" xfId="0" applyFont="1"/>
    <xf numFmtId="0" fontId="3" fillId="0" borderId="0" xfId="0" applyFont="1" applyBorder="1" applyAlignment="1"/>
    <xf numFmtId="0" fontId="3" fillId="0" borderId="10" xfId="0" applyFont="1" applyBorder="1" applyAlignment="1">
      <alignment horizontal="center"/>
    </xf>
    <xf numFmtId="164" fontId="3" fillId="0" borderId="10" xfId="0" applyNumberFormat="1" applyFont="1" applyFill="1" applyBorder="1" applyAlignment="1">
      <alignment horizontal="center"/>
    </xf>
    <xf numFmtId="164" fontId="3" fillId="0" borderId="10" xfId="0" applyNumberFormat="1" applyFont="1" applyBorder="1" applyAlignment="1">
      <alignment horizontal="center"/>
    </xf>
    <xf numFmtId="164" fontId="3" fillId="0" borderId="13" xfId="0" applyNumberFormat="1" applyFont="1" applyBorder="1" applyAlignment="1">
      <alignment horizontal="center"/>
    </xf>
    <xf numFmtId="164" fontId="3" fillId="0" borderId="12" xfId="0" applyNumberFormat="1" applyFont="1" applyBorder="1" applyAlignment="1">
      <alignment horizontal="center"/>
    </xf>
    <xf numFmtId="164" fontId="4" fillId="0" borderId="12" xfId="0" applyNumberFormat="1" applyFont="1" applyFill="1" applyBorder="1" applyAlignment="1">
      <alignment horizontal="center"/>
    </xf>
    <xf numFmtId="164" fontId="4" fillId="0" borderId="12" xfId="0" applyNumberFormat="1" applyFont="1" applyBorder="1" applyAlignment="1">
      <alignment horizontal="center"/>
    </xf>
    <xf numFmtId="164" fontId="5" fillId="0" borderId="12" xfId="0" applyNumberFormat="1" applyFont="1" applyBorder="1" applyAlignment="1">
      <alignment horizontal="center"/>
    </xf>
    <xf numFmtId="164" fontId="2" fillId="0" borderId="0" xfId="0" applyNumberFormat="1" applyFont="1" applyFill="1" applyAlignment="1">
      <alignment horizontal="center"/>
    </xf>
    <xf numFmtId="164" fontId="2" fillId="0" borderId="0" xfId="0" applyNumberFormat="1" applyFont="1" applyAlignment="1">
      <alignment horizontal="center"/>
    </xf>
    <xf numFmtId="0" fontId="3" fillId="0" borderId="14" xfId="0" applyFont="1" applyBorder="1" applyAlignment="1">
      <alignment horizontal="left"/>
    </xf>
    <xf numFmtId="164" fontId="3" fillId="0" borderId="15" xfId="0" applyNumberFormat="1" applyFont="1" applyBorder="1" applyAlignment="1">
      <alignment horizontal="center"/>
    </xf>
    <xf numFmtId="0" fontId="2" fillId="0" borderId="12" xfId="0" applyFont="1" applyBorder="1"/>
    <xf numFmtId="0" fontId="2" fillId="0" borderId="12" xfId="0" applyFont="1" applyFill="1" applyBorder="1"/>
    <xf numFmtId="0" fontId="2" fillId="0" borderId="0" xfId="0" applyFont="1" applyBorder="1"/>
    <xf numFmtId="164" fontId="2" fillId="0" borderId="0" xfId="0" applyNumberFormat="1" applyFont="1" applyFill="1" applyBorder="1" applyAlignment="1">
      <alignment horizontal="center"/>
    </xf>
    <xf numFmtId="164" fontId="2" fillId="0" borderId="0" xfId="0" applyNumberFormat="1" applyFont="1" applyBorder="1" applyAlignment="1">
      <alignment horizontal="center"/>
    </xf>
    <xf numFmtId="3" fontId="2" fillId="0" borderId="12" xfId="0" applyNumberFormat="1" applyFont="1" applyBorder="1" applyAlignment="1" applyProtection="1">
      <protection locked="0"/>
    </xf>
    <xf numFmtId="3" fontId="2" fillId="0" borderId="0" xfId="0" applyNumberFormat="1" applyFont="1" applyBorder="1" applyAlignment="1"/>
    <xf numFmtId="3" fontId="5" fillId="0" borderId="12" xfId="0" applyNumberFormat="1" applyFont="1" applyBorder="1" applyAlignment="1" applyProtection="1"/>
    <xf numFmtId="3" fontId="3" fillId="0" borderId="0" xfId="0" applyNumberFormat="1" applyFont="1" applyBorder="1" applyAlignment="1"/>
    <xf numFmtId="3" fontId="2" fillId="0" borderId="12" xfId="0" applyNumberFormat="1" applyFont="1" applyFill="1" applyBorder="1" applyAlignment="1" applyProtection="1">
      <protection locked="0"/>
    </xf>
    <xf numFmtId="3" fontId="2" fillId="0" borderId="0" xfId="0" applyNumberFormat="1" applyFont="1" applyFill="1" applyAlignment="1"/>
    <xf numFmtId="3" fontId="2" fillId="0" borderId="0" xfId="0" applyNumberFormat="1" applyFont="1" applyAlignment="1"/>
    <xf numFmtId="3" fontId="0" fillId="0" borderId="0" xfId="0" applyNumberFormat="1" applyAlignment="1"/>
    <xf numFmtId="3" fontId="3" fillId="0" borderId="15" xfId="0" applyNumberFormat="1" applyFont="1" applyBorder="1" applyAlignment="1"/>
    <xf numFmtId="3" fontId="2" fillId="0" borderId="16" xfId="0" applyNumberFormat="1" applyFont="1" applyBorder="1" applyAlignment="1"/>
    <xf numFmtId="3" fontId="3" fillId="0" borderId="11" xfId="0" applyNumberFormat="1" applyFont="1" applyBorder="1" applyAlignment="1">
      <alignment horizontal="center"/>
    </xf>
    <xf numFmtId="3" fontId="3" fillId="0" borderId="15" xfId="0" applyNumberFormat="1" applyFont="1" applyBorder="1" applyAlignment="1">
      <alignment horizontal="center"/>
    </xf>
    <xf numFmtId="3" fontId="3" fillId="0" borderId="10" xfId="0" applyNumberFormat="1" applyFont="1" applyBorder="1" applyAlignment="1">
      <alignment horizontal="center"/>
    </xf>
    <xf numFmtId="3" fontId="3" fillId="0" borderId="17" xfId="0" applyNumberFormat="1" applyFont="1" applyBorder="1" applyAlignment="1">
      <alignment horizontal="center"/>
    </xf>
    <xf numFmtId="3" fontId="3" fillId="0" borderId="10" xfId="0" applyNumberFormat="1" applyFont="1" applyFill="1" applyBorder="1" applyAlignment="1">
      <alignment horizontal="center"/>
    </xf>
    <xf numFmtId="3" fontId="2" fillId="0" borderId="12" xfId="0" applyNumberFormat="1" applyFont="1" applyBorder="1" applyAlignment="1"/>
    <xf numFmtId="3" fontId="5" fillId="0" borderId="12" xfId="0" applyNumberFormat="1" applyFont="1" applyBorder="1" applyAlignment="1"/>
    <xf numFmtId="3" fontId="3" fillId="0" borderId="10" xfId="0" applyNumberFormat="1" applyFont="1" applyBorder="1" applyAlignment="1">
      <alignment horizontal="center" wrapText="1"/>
    </xf>
    <xf numFmtId="3" fontId="2" fillId="0" borderId="0" xfId="0" applyNumberFormat="1" applyFont="1" applyFill="1" applyBorder="1" applyAlignment="1"/>
    <xf numFmtId="164" fontId="5" fillId="0" borderId="12" xfId="0" applyNumberFormat="1" applyFont="1" applyFill="1" applyBorder="1" applyAlignment="1">
      <alignment horizontal="center"/>
    </xf>
    <xf numFmtId="0" fontId="5" fillId="0" borderId="12" xfId="0" applyFont="1" applyFill="1" applyBorder="1" applyAlignment="1">
      <alignment horizontal="right"/>
    </xf>
    <xf numFmtId="3" fontId="4" fillId="0" borderId="12" xfId="0" applyNumberFormat="1" applyFont="1" applyBorder="1" applyAlignment="1" applyProtection="1"/>
    <xf numFmtId="0" fontId="2" fillId="0" borderId="0" xfId="43" applyFont="1"/>
    <xf numFmtId="3" fontId="3" fillId="0" borderId="11" xfId="43" applyNumberFormat="1" applyFont="1" applyBorder="1" applyAlignment="1">
      <alignment horizontal="center"/>
    </xf>
    <xf numFmtId="0" fontId="1" fillId="0" borderId="0" xfId="43"/>
    <xf numFmtId="0" fontId="3" fillId="0" borderId="0" xfId="43" applyFont="1" applyBorder="1" applyAlignment="1"/>
    <xf numFmtId="3" fontId="3" fillId="0" borderId="15" xfId="43" applyNumberFormat="1" applyFont="1" applyBorder="1" applyAlignment="1">
      <alignment horizontal="center"/>
    </xf>
    <xf numFmtId="3" fontId="2" fillId="0" borderId="16" xfId="43" applyNumberFormat="1" applyFont="1" applyBorder="1" applyAlignment="1"/>
    <xf numFmtId="3" fontId="3" fillId="0" borderId="11" xfId="43" applyNumberFormat="1" applyFont="1" applyBorder="1" applyAlignment="1"/>
    <xf numFmtId="164" fontId="3" fillId="0" borderId="11" xfId="43" applyNumberFormat="1" applyFont="1" applyBorder="1" applyAlignment="1">
      <alignment horizontal="center"/>
    </xf>
    <xf numFmtId="0" fontId="3" fillId="0" borderId="14" xfId="43" applyFont="1" applyBorder="1" applyAlignment="1">
      <alignment horizontal="left"/>
    </xf>
    <xf numFmtId="3" fontId="3" fillId="0" borderId="10" xfId="43" applyNumberFormat="1" applyFont="1" applyBorder="1" applyAlignment="1">
      <alignment horizontal="center"/>
    </xf>
    <xf numFmtId="3" fontId="3" fillId="0" borderId="17" xfId="43" applyNumberFormat="1" applyFont="1" applyBorder="1" applyAlignment="1">
      <alignment horizontal="center"/>
    </xf>
    <xf numFmtId="164" fontId="3" fillId="0" borderId="10" xfId="43" applyNumberFormat="1" applyFont="1" applyFill="1" applyBorder="1" applyAlignment="1">
      <alignment horizontal="center"/>
    </xf>
    <xf numFmtId="3" fontId="3" fillId="0" borderId="10" xfId="43" applyNumberFormat="1" applyFont="1" applyFill="1" applyBorder="1" applyAlignment="1">
      <alignment horizontal="center"/>
    </xf>
    <xf numFmtId="164" fontId="3" fillId="0" borderId="10" xfId="43" applyNumberFormat="1" applyFont="1" applyBorder="1" applyAlignment="1">
      <alignment horizontal="center"/>
    </xf>
    <xf numFmtId="164" fontId="3" fillId="0" borderId="13" xfId="43" applyNumberFormat="1" applyFont="1" applyBorder="1" applyAlignment="1">
      <alignment horizontal="center"/>
    </xf>
    <xf numFmtId="0" fontId="3" fillId="0" borderId="10" xfId="43" applyFont="1" applyBorder="1" applyAlignment="1">
      <alignment horizontal="center"/>
    </xf>
    <xf numFmtId="164" fontId="3" fillId="0" borderId="12" xfId="43" applyNumberFormat="1" applyFont="1" applyBorder="1" applyAlignment="1">
      <alignment horizontal="center"/>
    </xf>
    <xf numFmtId="0" fontId="2" fillId="0" borderId="12" xfId="43" applyFont="1" applyBorder="1" applyAlignment="1">
      <alignment horizontal="left"/>
    </xf>
    <xf numFmtId="3" fontId="2" fillId="0" borderId="12" xfId="43" applyNumberFormat="1" applyFont="1" applyBorder="1" applyAlignment="1" applyProtection="1">
      <protection locked="0"/>
    </xf>
    <xf numFmtId="3" fontId="4" fillId="0" borderId="12" xfId="43" applyNumberFormat="1" applyFont="1" applyBorder="1" applyAlignment="1" applyProtection="1"/>
    <xf numFmtId="164" fontId="4" fillId="0" borderId="12" xfId="43" applyNumberFormat="1" applyFont="1" applyFill="1" applyBorder="1" applyAlignment="1">
      <alignment horizontal="center"/>
    </xf>
    <xf numFmtId="164" fontId="4" fillId="0" borderId="12" xfId="43" applyNumberFormat="1" applyFont="1" applyBorder="1" applyAlignment="1">
      <alignment horizontal="center"/>
    </xf>
    <xf numFmtId="0" fontId="3" fillId="0" borderId="12" xfId="43" applyFont="1" applyBorder="1" applyAlignment="1">
      <alignment horizontal="left"/>
    </xf>
    <xf numFmtId="3" fontId="5" fillId="0" borderId="12" xfId="43" applyNumberFormat="1" applyFont="1" applyBorder="1" applyAlignment="1" applyProtection="1"/>
    <xf numFmtId="164" fontId="5" fillId="0" borderId="12" xfId="43" applyNumberFormat="1" applyFont="1" applyBorder="1" applyAlignment="1">
      <alignment horizontal="center"/>
    </xf>
    <xf numFmtId="0" fontId="2" fillId="0" borderId="0" xfId="43" applyFont="1" applyAlignment="1">
      <alignment horizontal="left"/>
    </xf>
    <xf numFmtId="3" fontId="2" fillId="0" borderId="0" xfId="43" applyNumberFormat="1" applyFont="1" applyBorder="1" applyAlignment="1"/>
    <xf numFmtId="164" fontId="2" fillId="0" borderId="0" xfId="43" applyNumberFormat="1" applyFont="1" applyFill="1" applyAlignment="1">
      <alignment horizontal="center"/>
    </xf>
    <xf numFmtId="3" fontId="2" fillId="0" borderId="0" xfId="43" applyNumberFormat="1" applyFont="1" applyFill="1" applyAlignment="1"/>
    <xf numFmtId="164" fontId="2" fillId="0" borderId="0" xfId="43" applyNumberFormat="1" applyFont="1" applyAlignment="1">
      <alignment horizontal="center"/>
    </xf>
    <xf numFmtId="3" fontId="2" fillId="0" borderId="0" xfId="43" applyNumberFormat="1" applyFont="1" applyAlignment="1"/>
    <xf numFmtId="0" fontId="3" fillId="0" borderId="0" xfId="43" applyFont="1" applyBorder="1" applyAlignment="1">
      <alignment horizontal="left"/>
    </xf>
    <xf numFmtId="3" fontId="5" fillId="0" borderId="0" xfId="43" applyNumberFormat="1" applyFont="1" applyBorder="1" applyAlignment="1" applyProtection="1"/>
    <xf numFmtId="164" fontId="4" fillId="0" borderId="0" xfId="43" applyNumberFormat="1" applyFont="1" applyFill="1" applyBorder="1" applyAlignment="1">
      <alignment horizontal="center"/>
    </xf>
    <xf numFmtId="164" fontId="4" fillId="0" borderId="0" xfId="43" applyNumberFormat="1" applyFont="1" applyBorder="1" applyAlignment="1">
      <alignment horizontal="center"/>
    </xf>
    <xf numFmtId="164" fontId="5" fillId="0" borderId="0" xfId="43" applyNumberFormat="1" applyFont="1" applyBorder="1" applyAlignment="1">
      <alignment horizontal="center"/>
    </xf>
    <xf numFmtId="0" fontId="3" fillId="0" borderId="0" xfId="43" applyFont="1" applyAlignment="1">
      <alignment horizontal="left"/>
    </xf>
    <xf numFmtId="3" fontId="3" fillId="0" borderId="0" xfId="43" applyNumberFormat="1" applyFont="1" applyBorder="1" applyAlignment="1"/>
    <xf numFmtId="3" fontId="1" fillId="0" borderId="0" xfId="43" applyNumberFormat="1" applyAlignment="1"/>
    <xf numFmtId="164" fontId="2" fillId="0" borderId="12" xfId="42" applyNumberFormat="1" applyFont="1" applyBorder="1" applyAlignment="1"/>
    <xf numFmtId="0" fontId="25" fillId="0" borderId="0" xfId="0" applyFont="1" applyAlignment="1">
      <alignment vertical="center"/>
    </xf>
    <xf numFmtId="0" fontId="26" fillId="0" borderId="22" xfId="0" applyFont="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6" fillId="0" borderId="23" xfId="0" applyFont="1" applyBorder="1" applyAlignment="1">
      <alignment vertical="center" wrapText="1"/>
    </xf>
    <xf numFmtId="0" fontId="25" fillId="0" borderId="0" xfId="0" applyFont="1" applyAlignment="1">
      <alignment vertical="center" wrapText="1"/>
    </xf>
    <xf numFmtId="0" fontId="25" fillId="0" borderId="25" xfId="0" applyFont="1" applyBorder="1" applyAlignment="1">
      <alignment vertical="center" wrapText="1"/>
    </xf>
    <xf numFmtId="0" fontId="26" fillId="0" borderId="0" xfId="0" applyFont="1" applyFill="1" applyBorder="1" applyAlignment="1">
      <alignment vertical="center" wrapText="1"/>
    </xf>
    <xf numFmtId="0" fontId="3" fillId="0" borderId="14" xfId="43" applyFont="1" applyBorder="1" applyAlignment="1">
      <alignment horizontal="center"/>
    </xf>
    <xf numFmtId="0" fontId="3" fillId="0" borderId="18" xfId="43" applyFont="1" applyBorder="1" applyAlignment="1">
      <alignment horizontal="center"/>
    </xf>
    <xf numFmtId="0" fontId="3" fillId="0" borderId="19" xfId="43" applyFont="1" applyBorder="1" applyAlignment="1">
      <alignment horizontal="center"/>
    </xf>
    <xf numFmtId="1" fontId="3" fillId="0" borderId="14" xfId="43" applyNumberFormat="1" applyFont="1" applyBorder="1" applyAlignment="1">
      <alignment horizontal="center"/>
    </xf>
    <xf numFmtId="1" fontId="3" fillId="0" borderId="18" xfId="43" applyNumberFormat="1" applyFont="1" applyBorder="1" applyAlignment="1">
      <alignment horizontal="center"/>
    </xf>
    <xf numFmtId="1" fontId="3" fillId="0" borderId="19" xfId="43" applyNumberFormat="1" applyFont="1" applyBorder="1" applyAlignment="1">
      <alignment horizontal="center"/>
    </xf>
    <xf numFmtId="164" fontId="3" fillId="0" borderId="14" xfId="43" applyNumberFormat="1" applyFont="1" applyFill="1" applyBorder="1" applyAlignment="1">
      <alignment horizontal="center"/>
    </xf>
    <xf numFmtId="164" fontId="3" fillId="0" borderId="18" xfId="43" applyNumberFormat="1" applyFont="1" applyFill="1" applyBorder="1" applyAlignment="1">
      <alignment horizontal="center"/>
    </xf>
    <xf numFmtId="164" fontId="3" fillId="0" borderId="19" xfId="43" applyNumberFormat="1" applyFont="1" applyFill="1" applyBorder="1" applyAlignment="1">
      <alignment horizontal="center"/>
    </xf>
    <xf numFmtId="0" fontId="3" fillId="0" borderId="14" xfId="0" applyFont="1" applyBorder="1" applyAlignment="1">
      <alignment horizontal="center"/>
    </xf>
    <xf numFmtId="0" fontId="3" fillId="0" borderId="18" xfId="0" applyFont="1" applyBorder="1" applyAlignment="1">
      <alignment horizontal="center"/>
    </xf>
    <xf numFmtId="1" fontId="3" fillId="0" borderId="14" xfId="0" applyNumberFormat="1" applyFont="1" applyBorder="1" applyAlignment="1">
      <alignment horizontal="center"/>
    </xf>
    <xf numFmtId="1" fontId="3" fillId="0" borderId="18" xfId="0" applyNumberFormat="1" applyFont="1" applyBorder="1" applyAlignment="1">
      <alignment horizontal="center"/>
    </xf>
    <xf numFmtId="1" fontId="3" fillId="0" borderId="19" xfId="0" applyNumberFormat="1" applyFont="1" applyBorder="1" applyAlignment="1">
      <alignment horizontal="center"/>
    </xf>
    <xf numFmtId="0" fontId="3" fillId="0" borderId="19" xfId="0" applyFont="1" applyBorder="1" applyAlignment="1">
      <alignment horizontal="center"/>
    </xf>
    <xf numFmtId="164" fontId="3" fillId="0" borderId="14" xfId="0" applyNumberFormat="1" applyFont="1" applyFill="1" applyBorder="1" applyAlignment="1">
      <alignment horizontal="center"/>
    </xf>
    <xf numFmtId="164" fontId="3" fillId="0" borderId="18" xfId="0" applyNumberFormat="1" applyFont="1" applyFill="1" applyBorder="1" applyAlignment="1">
      <alignment horizontal="center"/>
    </xf>
    <xf numFmtId="164" fontId="3" fillId="0" borderId="19" xfId="0" applyNumberFormat="1" applyFont="1" applyFill="1" applyBorder="1" applyAlignment="1">
      <alignment horizontal="center"/>
    </xf>
    <xf numFmtId="0" fontId="3" fillId="0" borderId="13" xfId="0" applyFont="1" applyBorder="1" applyAlignment="1">
      <alignment horizontal="center"/>
    </xf>
    <xf numFmtId="0" fontId="3" fillId="0" borderId="17" xfId="0" applyFont="1" applyBorder="1" applyAlignment="1">
      <alignment horizontal="center"/>
    </xf>
    <xf numFmtId="164" fontId="3" fillId="0" borderId="13" xfId="0" applyNumberFormat="1" applyFont="1" applyFill="1" applyBorder="1" applyAlignment="1">
      <alignment horizontal="center"/>
    </xf>
    <xf numFmtId="164" fontId="3" fillId="0" borderId="20" xfId="0" applyNumberFormat="1" applyFont="1" applyFill="1" applyBorder="1" applyAlignment="1">
      <alignment horizontal="center"/>
    </xf>
    <xf numFmtId="164" fontId="3" fillId="0" borderId="17" xfId="0" applyNumberFormat="1" applyFont="1" applyFill="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3"/>
    <cellStyle name="Note" xfId="37" builtinId="10" customBuiltin="1"/>
    <cellStyle name="Output" xfId="38" builtinId="21" customBuiltin="1"/>
    <cellStyle name="Percent" xfId="42" builtinId="5"/>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7" activePane="bottomRight" state="frozen"/>
      <selection pane="topRight" activeCell="B1" sqref="B1"/>
      <selection pane="bottomLeft" activeCell="A4" sqref="A4"/>
      <selection pane="bottomRight" activeCell="A32" sqref="A32"/>
    </sheetView>
  </sheetViews>
  <sheetFormatPr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256" width="8.85546875" style="44"/>
    <col min="257" max="257" width="18.42578125" style="44" bestFit="1" customWidth="1"/>
    <col min="258" max="259" width="8.85546875" style="44" bestFit="1" customWidth="1"/>
    <col min="260" max="260" width="9.28515625" style="44" bestFit="1" customWidth="1"/>
    <col min="261" max="261" width="11" style="44" bestFit="1" customWidth="1"/>
    <col min="262" max="265" width="9.28515625" style="44" bestFit="1" customWidth="1"/>
    <col min="266" max="266" width="8.85546875" style="44" bestFit="1" customWidth="1"/>
    <col min="267" max="272" width="9.28515625" style="44" bestFit="1" customWidth="1"/>
    <col min="273" max="273" width="11.140625" style="44" bestFit="1" customWidth="1"/>
    <col min="274" max="512" width="8.85546875" style="44"/>
    <col min="513" max="513" width="18.42578125" style="44" bestFit="1" customWidth="1"/>
    <col min="514" max="515" width="8.85546875" style="44" bestFit="1" customWidth="1"/>
    <col min="516" max="516" width="9.28515625" style="44" bestFit="1" customWidth="1"/>
    <col min="517" max="517" width="11" style="44" bestFit="1" customWidth="1"/>
    <col min="518" max="521" width="9.28515625" style="44" bestFit="1" customWidth="1"/>
    <col min="522" max="522" width="8.85546875" style="44" bestFit="1" customWidth="1"/>
    <col min="523" max="528" width="9.28515625" style="44" bestFit="1" customWidth="1"/>
    <col min="529" max="529" width="11.140625" style="44" bestFit="1" customWidth="1"/>
    <col min="530" max="768" width="8.85546875" style="44"/>
    <col min="769" max="769" width="18.42578125" style="44" bestFit="1" customWidth="1"/>
    <col min="770" max="771" width="8.85546875" style="44" bestFit="1" customWidth="1"/>
    <col min="772" max="772" width="9.28515625" style="44" bestFit="1" customWidth="1"/>
    <col min="773" max="773" width="11" style="44" bestFit="1" customWidth="1"/>
    <col min="774" max="777" width="9.28515625" style="44" bestFit="1" customWidth="1"/>
    <col min="778" max="778" width="8.85546875" style="44" bestFit="1" customWidth="1"/>
    <col min="779" max="784" width="9.28515625" style="44" bestFit="1" customWidth="1"/>
    <col min="785" max="785" width="11.140625" style="44" bestFit="1" customWidth="1"/>
    <col min="786" max="1024" width="8.85546875" style="44"/>
    <col min="1025" max="1025" width="18.42578125" style="44" bestFit="1" customWidth="1"/>
    <col min="1026" max="1027" width="8.85546875" style="44" bestFit="1" customWidth="1"/>
    <col min="1028" max="1028" width="9.28515625" style="44" bestFit="1" customWidth="1"/>
    <col min="1029" max="1029" width="11" style="44" bestFit="1" customWidth="1"/>
    <col min="1030" max="1033" width="9.28515625" style="44" bestFit="1" customWidth="1"/>
    <col min="1034" max="1034" width="8.85546875" style="44" bestFit="1" customWidth="1"/>
    <col min="1035" max="1040" width="9.28515625" style="44" bestFit="1" customWidth="1"/>
    <col min="1041" max="1041" width="11.140625" style="44" bestFit="1" customWidth="1"/>
    <col min="1042" max="1280" width="8.85546875" style="44"/>
    <col min="1281" max="1281" width="18.42578125" style="44" bestFit="1" customWidth="1"/>
    <col min="1282" max="1283" width="8.85546875" style="44" bestFit="1" customWidth="1"/>
    <col min="1284" max="1284" width="9.28515625" style="44" bestFit="1" customWidth="1"/>
    <col min="1285" max="1285" width="11" style="44" bestFit="1" customWidth="1"/>
    <col min="1286" max="1289" width="9.28515625" style="44" bestFit="1" customWidth="1"/>
    <col min="1290" max="1290" width="8.85546875" style="44" bestFit="1" customWidth="1"/>
    <col min="1291" max="1296" width="9.28515625" style="44" bestFit="1" customWidth="1"/>
    <col min="1297" max="1297" width="11.140625" style="44" bestFit="1" customWidth="1"/>
    <col min="1298" max="1536" width="8.85546875" style="44"/>
    <col min="1537" max="1537" width="18.42578125" style="44" bestFit="1" customWidth="1"/>
    <col min="1538" max="1539" width="8.85546875" style="44" bestFit="1" customWidth="1"/>
    <col min="1540" max="1540" width="9.28515625" style="44" bestFit="1" customWidth="1"/>
    <col min="1541" max="1541" width="11" style="44" bestFit="1" customWidth="1"/>
    <col min="1542" max="1545" width="9.28515625" style="44" bestFit="1" customWidth="1"/>
    <col min="1546" max="1546" width="8.85546875" style="44" bestFit="1" customWidth="1"/>
    <col min="1547" max="1552" width="9.28515625" style="44" bestFit="1" customWidth="1"/>
    <col min="1553" max="1553" width="11.140625" style="44" bestFit="1" customWidth="1"/>
    <col min="1554" max="1792" width="8.85546875" style="44"/>
    <col min="1793" max="1793" width="18.42578125" style="44" bestFit="1" customWidth="1"/>
    <col min="1794" max="1795" width="8.85546875" style="44" bestFit="1" customWidth="1"/>
    <col min="1796" max="1796" width="9.28515625" style="44" bestFit="1" customWidth="1"/>
    <col min="1797" max="1797" width="11" style="44" bestFit="1" customWidth="1"/>
    <col min="1798" max="1801" width="9.28515625" style="44" bestFit="1" customWidth="1"/>
    <col min="1802" max="1802" width="8.85546875" style="44" bestFit="1" customWidth="1"/>
    <col min="1803" max="1808" width="9.28515625" style="44" bestFit="1" customWidth="1"/>
    <col min="1809" max="1809" width="11.140625" style="44" bestFit="1" customWidth="1"/>
    <col min="1810" max="2048" width="8.85546875" style="44"/>
    <col min="2049" max="2049" width="18.42578125" style="44" bestFit="1" customWidth="1"/>
    <col min="2050" max="2051" width="8.85546875" style="44" bestFit="1" customWidth="1"/>
    <col min="2052" max="2052" width="9.28515625" style="44" bestFit="1" customWidth="1"/>
    <col min="2053" max="2053" width="11" style="44" bestFit="1" customWidth="1"/>
    <col min="2054" max="2057" width="9.28515625" style="44" bestFit="1" customWidth="1"/>
    <col min="2058" max="2058" width="8.85546875" style="44" bestFit="1" customWidth="1"/>
    <col min="2059" max="2064" width="9.28515625" style="44" bestFit="1" customWidth="1"/>
    <col min="2065" max="2065" width="11.140625" style="44" bestFit="1" customWidth="1"/>
    <col min="2066" max="2304" width="8.85546875" style="44"/>
    <col min="2305" max="2305" width="18.42578125" style="44" bestFit="1" customWidth="1"/>
    <col min="2306" max="2307" width="8.85546875" style="44" bestFit="1" customWidth="1"/>
    <col min="2308" max="2308" width="9.28515625" style="44" bestFit="1" customWidth="1"/>
    <col min="2309" max="2309" width="11" style="44" bestFit="1" customWidth="1"/>
    <col min="2310" max="2313" width="9.28515625" style="44" bestFit="1" customWidth="1"/>
    <col min="2314" max="2314" width="8.85546875" style="44" bestFit="1" customWidth="1"/>
    <col min="2315" max="2320" width="9.28515625" style="44" bestFit="1" customWidth="1"/>
    <col min="2321" max="2321" width="11.140625" style="44" bestFit="1" customWidth="1"/>
    <col min="2322" max="2560" width="8.85546875" style="44"/>
    <col min="2561" max="2561" width="18.42578125" style="44" bestFit="1" customWidth="1"/>
    <col min="2562" max="2563" width="8.85546875" style="44" bestFit="1" customWidth="1"/>
    <col min="2564" max="2564" width="9.28515625" style="44" bestFit="1" customWidth="1"/>
    <col min="2565" max="2565" width="11" style="44" bestFit="1" customWidth="1"/>
    <col min="2566" max="2569" width="9.28515625" style="44" bestFit="1" customWidth="1"/>
    <col min="2570" max="2570" width="8.85546875" style="44" bestFit="1" customWidth="1"/>
    <col min="2571" max="2576" width="9.28515625" style="44" bestFit="1" customWidth="1"/>
    <col min="2577" max="2577" width="11.140625" style="44" bestFit="1" customWidth="1"/>
    <col min="2578" max="2816" width="8.85546875" style="44"/>
    <col min="2817" max="2817" width="18.42578125" style="44" bestFit="1" customWidth="1"/>
    <col min="2818" max="2819" width="8.85546875" style="44" bestFit="1" customWidth="1"/>
    <col min="2820" max="2820" width="9.28515625" style="44" bestFit="1" customWidth="1"/>
    <col min="2821" max="2821" width="11" style="44" bestFit="1" customWidth="1"/>
    <col min="2822" max="2825" width="9.28515625" style="44" bestFit="1" customWidth="1"/>
    <col min="2826" max="2826" width="8.85546875" style="44" bestFit="1" customWidth="1"/>
    <col min="2827" max="2832" width="9.28515625" style="44" bestFit="1" customWidth="1"/>
    <col min="2833" max="2833" width="11.140625" style="44" bestFit="1" customWidth="1"/>
    <col min="2834" max="3072" width="8.85546875" style="44"/>
    <col min="3073" max="3073" width="18.42578125" style="44" bestFit="1" customWidth="1"/>
    <col min="3074" max="3075" width="8.85546875" style="44" bestFit="1" customWidth="1"/>
    <col min="3076" max="3076" width="9.28515625" style="44" bestFit="1" customWidth="1"/>
    <col min="3077" max="3077" width="11" style="44" bestFit="1" customWidth="1"/>
    <col min="3078" max="3081" width="9.28515625" style="44" bestFit="1" customWidth="1"/>
    <col min="3082" max="3082" width="8.85546875" style="44" bestFit="1" customWidth="1"/>
    <col min="3083" max="3088" width="9.28515625" style="44" bestFit="1" customWidth="1"/>
    <col min="3089" max="3089" width="11.140625" style="44" bestFit="1" customWidth="1"/>
    <col min="3090" max="3328" width="8.85546875" style="44"/>
    <col min="3329" max="3329" width="18.42578125" style="44" bestFit="1" customWidth="1"/>
    <col min="3330" max="3331" width="8.85546875" style="44" bestFit="1" customWidth="1"/>
    <col min="3332" max="3332" width="9.28515625" style="44" bestFit="1" customWidth="1"/>
    <col min="3333" max="3333" width="11" style="44" bestFit="1" customWidth="1"/>
    <col min="3334" max="3337" width="9.28515625" style="44" bestFit="1" customWidth="1"/>
    <col min="3338" max="3338" width="8.85546875" style="44" bestFit="1" customWidth="1"/>
    <col min="3339" max="3344" width="9.28515625" style="44" bestFit="1" customWidth="1"/>
    <col min="3345" max="3345" width="11.140625" style="44" bestFit="1" customWidth="1"/>
    <col min="3346" max="3584" width="8.85546875" style="44"/>
    <col min="3585" max="3585" width="18.42578125" style="44" bestFit="1" customWidth="1"/>
    <col min="3586" max="3587" width="8.85546875" style="44" bestFit="1" customWidth="1"/>
    <col min="3588" max="3588" width="9.28515625" style="44" bestFit="1" customWidth="1"/>
    <col min="3589" max="3589" width="11" style="44" bestFit="1" customWidth="1"/>
    <col min="3590" max="3593" width="9.28515625" style="44" bestFit="1" customWidth="1"/>
    <col min="3594" max="3594" width="8.85546875" style="44" bestFit="1" customWidth="1"/>
    <col min="3595" max="3600" width="9.28515625" style="44" bestFit="1" customWidth="1"/>
    <col min="3601" max="3601" width="11.140625" style="44" bestFit="1" customWidth="1"/>
    <col min="3602" max="3840" width="8.85546875" style="44"/>
    <col min="3841" max="3841" width="18.42578125" style="44" bestFit="1" customWidth="1"/>
    <col min="3842" max="3843" width="8.85546875" style="44" bestFit="1" customWidth="1"/>
    <col min="3844" max="3844" width="9.28515625" style="44" bestFit="1" customWidth="1"/>
    <col min="3845" max="3845" width="11" style="44" bestFit="1" customWidth="1"/>
    <col min="3846" max="3849" width="9.28515625" style="44" bestFit="1" customWidth="1"/>
    <col min="3850" max="3850" width="8.85546875" style="44" bestFit="1" customWidth="1"/>
    <col min="3851" max="3856" width="9.28515625" style="44" bestFit="1" customWidth="1"/>
    <col min="3857" max="3857" width="11.140625" style="44" bestFit="1" customWidth="1"/>
    <col min="3858" max="4096" width="8.85546875" style="44"/>
    <col min="4097" max="4097" width="18.42578125" style="44" bestFit="1" customWidth="1"/>
    <col min="4098" max="4099" width="8.85546875" style="44" bestFit="1" customWidth="1"/>
    <col min="4100" max="4100" width="9.28515625" style="44" bestFit="1" customWidth="1"/>
    <col min="4101" max="4101" width="11" style="44" bestFit="1" customWidth="1"/>
    <col min="4102" max="4105" width="9.28515625" style="44" bestFit="1" customWidth="1"/>
    <col min="4106" max="4106" width="8.85546875" style="44" bestFit="1" customWidth="1"/>
    <col min="4107" max="4112" width="9.28515625" style="44" bestFit="1" customWidth="1"/>
    <col min="4113" max="4113" width="11.140625" style="44" bestFit="1" customWidth="1"/>
    <col min="4114" max="4352" width="8.85546875" style="44"/>
    <col min="4353" max="4353" width="18.42578125" style="44" bestFit="1" customWidth="1"/>
    <col min="4354" max="4355" width="8.85546875" style="44" bestFit="1" customWidth="1"/>
    <col min="4356" max="4356" width="9.28515625" style="44" bestFit="1" customWidth="1"/>
    <col min="4357" max="4357" width="11" style="44" bestFit="1" customWidth="1"/>
    <col min="4358" max="4361" width="9.28515625" style="44" bestFit="1" customWidth="1"/>
    <col min="4362" max="4362" width="8.85546875" style="44" bestFit="1" customWidth="1"/>
    <col min="4363" max="4368" width="9.28515625" style="44" bestFit="1" customWidth="1"/>
    <col min="4369" max="4369" width="11.140625" style="44" bestFit="1" customWidth="1"/>
    <col min="4370" max="4608" width="8.85546875" style="44"/>
    <col min="4609" max="4609" width="18.42578125" style="44" bestFit="1" customWidth="1"/>
    <col min="4610" max="4611" width="8.85546875" style="44" bestFit="1" customWidth="1"/>
    <col min="4612" max="4612" width="9.28515625" style="44" bestFit="1" customWidth="1"/>
    <col min="4613" max="4613" width="11" style="44" bestFit="1" customWidth="1"/>
    <col min="4614" max="4617" width="9.28515625" style="44" bestFit="1" customWidth="1"/>
    <col min="4618" max="4618" width="8.85546875" style="44" bestFit="1" customWidth="1"/>
    <col min="4619" max="4624" width="9.28515625" style="44" bestFit="1" customWidth="1"/>
    <col min="4625" max="4625" width="11.140625" style="44" bestFit="1" customWidth="1"/>
    <col min="4626" max="4864" width="8.85546875" style="44"/>
    <col min="4865" max="4865" width="18.42578125" style="44" bestFit="1" customWidth="1"/>
    <col min="4866" max="4867" width="8.85546875" style="44" bestFit="1" customWidth="1"/>
    <col min="4868" max="4868" width="9.28515625" style="44" bestFit="1" customWidth="1"/>
    <col min="4869" max="4869" width="11" style="44" bestFit="1" customWidth="1"/>
    <col min="4870" max="4873" width="9.28515625" style="44" bestFit="1" customWidth="1"/>
    <col min="4874" max="4874" width="8.85546875" style="44" bestFit="1" customWidth="1"/>
    <col min="4875" max="4880" width="9.28515625" style="44" bestFit="1" customWidth="1"/>
    <col min="4881" max="4881" width="11.140625" style="44" bestFit="1" customWidth="1"/>
    <col min="4882" max="5120" width="8.85546875" style="44"/>
    <col min="5121" max="5121" width="18.42578125" style="44" bestFit="1" customWidth="1"/>
    <col min="5122" max="5123" width="8.85546875" style="44" bestFit="1" customWidth="1"/>
    <col min="5124" max="5124" width="9.28515625" style="44" bestFit="1" customWidth="1"/>
    <col min="5125" max="5125" width="11" style="44" bestFit="1" customWidth="1"/>
    <col min="5126" max="5129" width="9.28515625" style="44" bestFit="1" customWidth="1"/>
    <col min="5130" max="5130" width="8.85546875" style="44" bestFit="1" customWidth="1"/>
    <col min="5131" max="5136" width="9.28515625" style="44" bestFit="1" customWidth="1"/>
    <col min="5137" max="5137" width="11.140625" style="44" bestFit="1" customWidth="1"/>
    <col min="5138" max="5376" width="8.85546875" style="44"/>
    <col min="5377" max="5377" width="18.42578125" style="44" bestFit="1" customWidth="1"/>
    <col min="5378" max="5379" width="8.85546875" style="44" bestFit="1" customWidth="1"/>
    <col min="5380" max="5380" width="9.28515625" style="44" bestFit="1" customWidth="1"/>
    <col min="5381" max="5381" width="11" style="44" bestFit="1" customWidth="1"/>
    <col min="5382" max="5385" width="9.28515625" style="44" bestFit="1" customWidth="1"/>
    <col min="5386" max="5386" width="8.85546875" style="44" bestFit="1" customWidth="1"/>
    <col min="5387" max="5392" width="9.28515625" style="44" bestFit="1" customWidth="1"/>
    <col min="5393" max="5393" width="11.140625" style="44" bestFit="1" customWidth="1"/>
    <col min="5394" max="5632" width="8.85546875" style="44"/>
    <col min="5633" max="5633" width="18.42578125" style="44" bestFit="1" customWidth="1"/>
    <col min="5634" max="5635" width="8.85546875" style="44" bestFit="1" customWidth="1"/>
    <col min="5636" max="5636" width="9.28515625" style="44" bestFit="1" customWidth="1"/>
    <col min="5637" max="5637" width="11" style="44" bestFit="1" customWidth="1"/>
    <col min="5638" max="5641" width="9.28515625" style="44" bestFit="1" customWidth="1"/>
    <col min="5642" max="5642" width="8.85546875" style="44" bestFit="1" customWidth="1"/>
    <col min="5643" max="5648" width="9.28515625" style="44" bestFit="1" customWidth="1"/>
    <col min="5649" max="5649" width="11.140625" style="44" bestFit="1" customWidth="1"/>
    <col min="5650" max="5888" width="8.85546875" style="44"/>
    <col min="5889" max="5889" width="18.42578125" style="44" bestFit="1" customWidth="1"/>
    <col min="5890" max="5891" width="8.85546875" style="44" bestFit="1" customWidth="1"/>
    <col min="5892" max="5892" width="9.28515625" style="44" bestFit="1" customWidth="1"/>
    <col min="5893" max="5893" width="11" style="44" bestFit="1" customWidth="1"/>
    <col min="5894" max="5897" width="9.28515625" style="44" bestFit="1" customWidth="1"/>
    <col min="5898" max="5898" width="8.85546875" style="44" bestFit="1" customWidth="1"/>
    <col min="5899" max="5904" width="9.28515625" style="44" bestFit="1" customWidth="1"/>
    <col min="5905" max="5905" width="11.140625" style="44" bestFit="1" customWidth="1"/>
    <col min="5906" max="6144" width="8.85546875" style="44"/>
    <col min="6145" max="6145" width="18.42578125" style="44" bestFit="1" customWidth="1"/>
    <col min="6146" max="6147" width="8.85546875" style="44" bestFit="1" customWidth="1"/>
    <col min="6148" max="6148" width="9.28515625" style="44" bestFit="1" customWidth="1"/>
    <col min="6149" max="6149" width="11" style="44" bestFit="1" customWidth="1"/>
    <col min="6150" max="6153" width="9.28515625" style="44" bestFit="1" customWidth="1"/>
    <col min="6154" max="6154" width="8.85546875" style="44" bestFit="1" customWidth="1"/>
    <col min="6155" max="6160" width="9.28515625" style="44" bestFit="1" customWidth="1"/>
    <col min="6161" max="6161" width="11.140625" style="44" bestFit="1" customWidth="1"/>
    <col min="6162" max="6400" width="8.85546875" style="44"/>
    <col min="6401" max="6401" width="18.42578125" style="44" bestFit="1" customWidth="1"/>
    <col min="6402" max="6403" width="8.85546875" style="44" bestFit="1" customWidth="1"/>
    <col min="6404" max="6404" width="9.28515625" style="44" bestFit="1" customWidth="1"/>
    <col min="6405" max="6405" width="11" style="44" bestFit="1" customWidth="1"/>
    <col min="6406" max="6409" width="9.28515625" style="44" bestFit="1" customWidth="1"/>
    <col min="6410" max="6410" width="8.85546875" style="44" bestFit="1" customWidth="1"/>
    <col min="6411" max="6416" width="9.28515625" style="44" bestFit="1" customWidth="1"/>
    <col min="6417" max="6417" width="11.140625" style="44" bestFit="1" customWidth="1"/>
    <col min="6418" max="6656" width="8.85546875" style="44"/>
    <col min="6657" max="6657" width="18.42578125" style="44" bestFit="1" customWidth="1"/>
    <col min="6658" max="6659" width="8.85546875" style="44" bestFit="1" customWidth="1"/>
    <col min="6660" max="6660" width="9.28515625" style="44" bestFit="1" customWidth="1"/>
    <col min="6661" max="6661" width="11" style="44" bestFit="1" customWidth="1"/>
    <col min="6662" max="6665" width="9.28515625" style="44" bestFit="1" customWidth="1"/>
    <col min="6666" max="6666" width="8.85546875" style="44" bestFit="1" customWidth="1"/>
    <col min="6667" max="6672" width="9.28515625" style="44" bestFit="1" customWidth="1"/>
    <col min="6673" max="6673" width="11.140625" style="44" bestFit="1" customWidth="1"/>
    <col min="6674" max="6912" width="8.85546875" style="44"/>
    <col min="6913" max="6913" width="18.42578125" style="44" bestFit="1" customWidth="1"/>
    <col min="6914" max="6915" width="8.85546875" style="44" bestFit="1" customWidth="1"/>
    <col min="6916" max="6916" width="9.28515625" style="44" bestFit="1" customWidth="1"/>
    <col min="6917" max="6917" width="11" style="44" bestFit="1" customWidth="1"/>
    <col min="6918" max="6921" width="9.28515625" style="44" bestFit="1" customWidth="1"/>
    <col min="6922" max="6922" width="8.85546875" style="44" bestFit="1" customWidth="1"/>
    <col min="6923" max="6928" width="9.28515625" style="44" bestFit="1" customWidth="1"/>
    <col min="6929" max="6929" width="11.140625" style="44" bestFit="1" customWidth="1"/>
    <col min="6930" max="7168" width="8.85546875" style="44"/>
    <col min="7169" max="7169" width="18.42578125" style="44" bestFit="1" customWidth="1"/>
    <col min="7170" max="7171" width="8.85546875" style="44" bestFit="1" customWidth="1"/>
    <col min="7172" max="7172" width="9.28515625" style="44" bestFit="1" customWidth="1"/>
    <col min="7173" max="7173" width="11" style="44" bestFit="1" customWidth="1"/>
    <col min="7174" max="7177" width="9.28515625" style="44" bestFit="1" customWidth="1"/>
    <col min="7178" max="7178" width="8.85546875" style="44" bestFit="1" customWidth="1"/>
    <col min="7179" max="7184" width="9.28515625" style="44" bestFit="1" customWidth="1"/>
    <col min="7185" max="7185" width="11.140625" style="44" bestFit="1" customWidth="1"/>
    <col min="7186" max="7424" width="8.85546875" style="44"/>
    <col min="7425" max="7425" width="18.42578125" style="44" bestFit="1" customWidth="1"/>
    <col min="7426" max="7427" width="8.85546875" style="44" bestFit="1" customWidth="1"/>
    <col min="7428" max="7428" width="9.28515625" style="44" bestFit="1" customWidth="1"/>
    <col min="7429" max="7429" width="11" style="44" bestFit="1" customWidth="1"/>
    <col min="7430" max="7433" width="9.28515625" style="44" bestFit="1" customWidth="1"/>
    <col min="7434" max="7434" width="8.85546875" style="44" bestFit="1" customWidth="1"/>
    <col min="7435" max="7440" width="9.28515625" style="44" bestFit="1" customWidth="1"/>
    <col min="7441" max="7441" width="11.140625" style="44" bestFit="1" customWidth="1"/>
    <col min="7442" max="7680" width="8.85546875" style="44"/>
    <col min="7681" max="7681" width="18.42578125" style="44" bestFit="1" customWidth="1"/>
    <col min="7682" max="7683" width="8.85546875" style="44" bestFit="1" customWidth="1"/>
    <col min="7684" max="7684" width="9.28515625" style="44" bestFit="1" customWidth="1"/>
    <col min="7685" max="7685" width="11" style="44" bestFit="1" customWidth="1"/>
    <col min="7686" max="7689" width="9.28515625" style="44" bestFit="1" customWidth="1"/>
    <col min="7690" max="7690" width="8.85546875" style="44" bestFit="1" customWidth="1"/>
    <col min="7691" max="7696" width="9.28515625" style="44" bestFit="1" customWidth="1"/>
    <col min="7697" max="7697" width="11.140625" style="44" bestFit="1" customWidth="1"/>
    <col min="7698" max="7936" width="8.85546875" style="44"/>
    <col min="7937" max="7937" width="18.42578125" style="44" bestFit="1" customWidth="1"/>
    <col min="7938" max="7939" width="8.85546875" style="44" bestFit="1" customWidth="1"/>
    <col min="7940" max="7940" width="9.28515625" style="44" bestFit="1" customWidth="1"/>
    <col min="7941" max="7941" width="11" style="44" bestFit="1" customWidth="1"/>
    <col min="7942" max="7945" width="9.28515625" style="44" bestFit="1" customWidth="1"/>
    <col min="7946" max="7946" width="8.85546875" style="44" bestFit="1" customWidth="1"/>
    <col min="7947" max="7952" width="9.28515625" style="44" bestFit="1" customWidth="1"/>
    <col min="7953" max="7953" width="11.140625" style="44" bestFit="1" customWidth="1"/>
    <col min="7954" max="8192" width="8.85546875" style="44"/>
    <col min="8193" max="8193" width="18.42578125" style="44" bestFit="1" customWidth="1"/>
    <col min="8194" max="8195" width="8.85546875" style="44" bestFit="1" customWidth="1"/>
    <col min="8196" max="8196" width="9.28515625" style="44" bestFit="1" customWidth="1"/>
    <col min="8197" max="8197" width="11" style="44" bestFit="1" customWidth="1"/>
    <col min="8198" max="8201" width="9.28515625" style="44" bestFit="1" customWidth="1"/>
    <col min="8202" max="8202" width="8.85546875" style="44" bestFit="1" customWidth="1"/>
    <col min="8203" max="8208" width="9.28515625" style="44" bestFit="1" customWidth="1"/>
    <col min="8209" max="8209" width="11.140625" style="44" bestFit="1" customWidth="1"/>
    <col min="8210" max="8448" width="8.85546875" style="44"/>
    <col min="8449" max="8449" width="18.42578125" style="44" bestFit="1" customWidth="1"/>
    <col min="8450" max="8451" width="8.85546875" style="44" bestFit="1" customWidth="1"/>
    <col min="8452" max="8452" width="9.28515625" style="44" bestFit="1" customWidth="1"/>
    <col min="8453" max="8453" width="11" style="44" bestFit="1" customWidth="1"/>
    <col min="8454" max="8457" width="9.28515625" style="44" bestFit="1" customWidth="1"/>
    <col min="8458" max="8458" width="8.85546875" style="44" bestFit="1" customWidth="1"/>
    <col min="8459" max="8464" width="9.28515625" style="44" bestFit="1" customWidth="1"/>
    <col min="8465" max="8465" width="11.140625" style="44" bestFit="1" customWidth="1"/>
    <col min="8466" max="8704" width="8.85546875" style="44"/>
    <col min="8705" max="8705" width="18.42578125" style="44" bestFit="1" customWidth="1"/>
    <col min="8706" max="8707" width="8.85546875" style="44" bestFit="1" customWidth="1"/>
    <col min="8708" max="8708" width="9.28515625" style="44" bestFit="1" customWidth="1"/>
    <col min="8709" max="8709" width="11" style="44" bestFit="1" customWidth="1"/>
    <col min="8710" max="8713" width="9.28515625" style="44" bestFit="1" customWidth="1"/>
    <col min="8714" max="8714" width="8.85546875" style="44" bestFit="1" customWidth="1"/>
    <col min="8715" max="8720" width="9.28515625" style="44" bestFit="1" customWidth="1"/>
    <col min="8721" max="8721" width="11.140625" style="44" bestFit="1" customWidth="1"/>
    <col min="8722" max="8960" width="8.85546875" style="44"/>
    <col min="8961" max="8961" width="18.42578125" style="44" bestFit="1" customWidth="1"/>
    <col min="8962" max="8963" width="8.85546875" style="44" bestFit="1" customWidth="1"/>
    <col min="8964" max="8964" width="9.28515625" style="44" bestFit="1" customWidth="1"/>
    <col min="8965" max="8965" width="11" style="44" bestFit="1" customWidth="1"/>
    <col min="8966" max="8969" width="9.28515625" style="44" bestFit="1" customWidth="1"/>
    <col min="8970" max="8970" width="8.85546875" style="44" bestFit="1" customWidth="1"/>
    <col min="8971" max="8976" width="9.28515625" style="44" bestFit="1" customWidth="1"/>
    <col min="8977" max="8977" width="11.140625" style="44" bestFit="1" customWidth="1"/>
    <col min="8978" max="9216" width="8.85546875" style="44"/>
    <col min="9217" max="9217" width="18.42578125" style="44" bestFit="1" customWidth="1"/>
    <col min="9218" max="9219" width="8.85546875" style="44" bestFit="1" customWidth="1"/>
    <col min="9220" max="9220" width="9.28515625" style="44" bestFit="1" customWidth="1"/>
    <col min="9221" max="9221" width="11" style="44" bestFit="1" customWidth="1"/>
    <col min="9222" max="9225" width="9.28515625" style="44" bestFit="1" customWidth="1"/>
    <col min="9226" max="9226" width="8.85546875" style="44" bestFit="1" customWidth="1"/>
    <col min="9227" max="9232" width="9.28515625" style="44" bestFit="1" customWidth="1"/>
    <col min="9233" max="9233" width="11.140625" style="44" bestFit="1" customWidth="1"/>
    <col min="9234" max="9472" width="8.85546875" style="44"/>
    <col min="9473" max="9473" width="18.42578125" style="44" bestFit="1" customWidth="1"/>
    <col min="9474" max="9475" width="8.85546875" style="44" bestFit="1" customWidth="1"/>
    <col min="9476" max="9476" width="9.28515625" style="44" bestFit="1" customWidth="1"/>
    <col min="9477" max="9477" width="11" style="44" bestFit="1" customWidth="1"/>
    <col min="9478" max="9481" width="9.28515625" style="44" bestFit="1" customWidth="1"/>
    <col min="9482" max="9482" width="8.85546875" style="44" bestFit="1" customWidth="1"/>
    <col min="9483" max="9488" width="9.28515625" style="44" bestFit="1" customWidth="1"/>
    <col min="9489" max="9489" width="11.140625" style="44" bestFit="1" customWidth="1"/>
    <col min="9490" max="9728" width="8.85546875" style="44"/>
    <col min="9729" max="9729" width="18.42578125" style="44" bestFit="1" customWidth="1"/>
    <col min="9730" max="9731" width="8.85546875" style="44" bestFit="1" customWidth="1"/>
    <col min="9732" max="9732" width="9.28515625" style="44" bestFit="1" customWidth="1"/>
    <col min="9733" max="9733" width="11" style="44" bestFit="1" customWidth="1"/>
    <col min="9734" max="9737" width="9.28515625" style="44" bestFit="1" customWidth="1"/>
    <col min="9738" max="9738" width="8.85546875" style="44" bestFit="1" customWidth="1"/>
    <col min="9739" max="9744" width="9.28515625" style="44" bestFit="1" customWidth="1"/>
    <col min="9745" max="9745" width="11.140625" style="44" bestFit="1" customWidth="1"/>
    <col min="9746" max="9984" width="8.85546875" style="44"/>
    <col min="9985" max="9985" width="18.42578125" style="44" bestFit="1" customWidth="1"/>
    <col min="9986" max="9987" width="8.85546875" style="44" bestFit="1" customWidth="1"/>
    <col min="9988" max="9988" width="9.28515625" style="44" bestFit="1" customWidth="1"/>
    <col min="9989" max="9989" width="11" style="44" bestFit="1" customWidth="1"/>
    <col min="9990" max="9993" width="9.28515625" style="44" bestFit="1" customWidth="1"/>
    <col min="9994" max="9994" width="8.85546875" style="44" bestFit="1" customWidth="1"/>
    <col min="9995" max="10000" width="9.28515625" style="44" bestFit="1" customWidth="1"/>
    <col min="10001" max="10001" width="11.140625" style="44" bestFit="1" customWidth="1"/>
    <col min="10002" max="10240" width="8.85546875" style="44"/>
    <col min="10241" max="10241" width="18.42578125" style="44" bestFit="1" customWidth="1"/>
    <col min="10242" max="10243" width="8.85546875" style="44" bestFit="1" customWidth="1"/>
    <col min="10244" max="10244" width="9.28515625" style="44" bestFit="1" customWidth="1"/>
    <col min="10245" max="10245" width="11" style="44" bestFit="1" customWidth="1"/>
    <col min="10246" max="10249" width="9.28515625" style="44" bestFit="1" customWidth="1"/>
    <col min="10250" max="10250" width="8.85546875" style="44" bestFit="1" customWidth="1"/>
    <col min="10251" max="10256" width="9.28515625" style="44" bestFit="1" customWidth="1"/>
    <col min="10257" max="10257" width="11.140625" style="44" bestFit="1" customWidth="1"/>
    <col min="10258" max="10496" width="8.85546875" style="44"/>
    <col min="10497" max="10497" width="18.42578125" style="44" bestFit="1" customWidth="1"/>
    <col min="10498" max="10499" width="8.85546875" style="44" bestFit="1" customWidth="1"/>
    <col min="10500" max="10500" width="9.28515625" style="44" bestFit="1" customWidth="1"/>
    <col min="10501" max="10501" width="11" style="44" bestFit="1" customWidth="1"/>
    <col min="10502" max="10505" width="9.28515625" style="44" bestFit="1" customWidth="1"/>
    <col min="10506" max="10506" width="8.85546875" style="44" bestFit="1" customWidth="1"/>
    <col min="10507" max="10512" width="9.28515625" style="44" bestFit="1" customWidth="1"/>
    <col min="10513" max="10513" width="11.140625" style="44" bestFit="1" customWidth="1"/>
    <col min="10514" max="10752" width="8.85546875" style="44"/>
    <col min="10753" max="10753" width="18.42578125" style="44" bestFit="1" customWidth="1"/>
    <col min="10754" max="10755" width="8.85546875" style="44" bestFit="1" customWidth="1"/>
    <col min="10756" max="10756" width="9.28515625" style="44" bestFit="1" customWidth="1"/>
    <col min="10757" max="10757" width="11" style="44" bestFit="1" customWidth="1"/>
    <col min="10758" max="10761" width="9.28515625" style="44" bestFit="1" customWidth="1"/>
    <col min="10762" max="10762" width="8.85546875" style="44" bestFit="1" customWidth="1"/>
    <col min="10763" max="10768" width="9.28515625" style="44" bestFit="1" customWidth="1"/>
    <col min="10769" max="10769" width="11.140625" style="44" bestFit="1" customWidth="1"/>
    <col min="10770" max="11008" width="8.85546875" style="44"/>
    <col min="11009" max="11009" width="18.42578125" style="44" bestFit="1" customWidth="1"/>
    <col min="11010" max="11011" width="8.85546875" style="44" bestFit="1" customWidth="1"/>
    <col min="11012" max="11012" width="9.28515625" style="44" bestFit="1" customWidth="1"/>
    <col min="11013" max="11013" width="11" style="44" bestFit="1" customWidth="1"/>
    <col min="11014" max="11017" width="9.28515625" style="44" bestFit="1" customWidth="1"/>
    <col min="11018" max="11018" width="8.85546875" style="44" bestFit="1" customWidth="1"/>
    <col min="11019" max="11024" width="9.28515625" style="44" bestFit="1" customWidth="1"/>
    <col min="11025" max="11025" width="11.140625" style="44" bestFit="1" customWidth="1"/>
    <col min="11026" max="11264" width="8.85546875" style="44"/>
    <col min="11265" max="11265" width="18.42578125" style="44" bestFit="1" customWidth="1"/>
    <col min="11266" max="11267" width="8.85546875" style="44" bestFit="1" customWidth="1"/>
    <col min="11268" max="11268" width="9.28515625" style="44" bestFit="1" customWidth="1"/>
    <col min="11269" max="11269" width="11" style="44" bestFit="1" customWidth="1"/>
    <col min="11270" max="11273" width="9.28515625" style="44" bestFit="1" customWidth="1"/>
    <col min="11274" max="11274" width="8.85546875" style="44" bestFit="1" customWidth="1"/>
    <col min="11275" max="11280" width="9.28515625" style="44" bestFit="1" customWidth="1"/>
    <col min="11281" max="11281" width="11.140625" style="44" bestFit="1" customWidth="1"/>
    <col min="11282" max="11520" width="8.85546875" style="44"/>
    <col min="11521" max="11521" width="18.42578125" style="44" bestFit="1" customWidth="1"/>
    <col min="11522" max="11523" width="8.85546875" style="44" bestFit="1" customWidth="1"/>
    <col min="11524" max="11524" width="9.28515625" style="44" bestFit="1" customWidth="1"/>
    <col min="11525" max="11525" width="11" style="44" bestFit="1" customWidth="1"/>
    <col min="11526" max="11529" width="9.28515625" style="44" bestFit="1" customWidth="1"/>
    <col min="11530" max="11530" width="8.85546875" style="44" bestFit="1" customWidth="1"/>
    <col min="11531" max="11536" width="9.28515625" style="44" bestFit="1" customWidth="1"/>
    <col min="11537" max="11537" width="11.140625" style="44" bestFit="1" customWidth="1"/>
    <col min="11538" max="11776" width="8.85546875" style="44"/>
    <col min="11777" max="11777" width="18.42578125" style="44" bestFit="1" customWidth="1"/>
    <col min="11778" max="11779" width="8.85546875" style="44" bestFit="1" customWidth="1"/>
    <col min="11780" max="11780" width="9.28515625" style="44" bestFit="1" customWidth="1"/>
    <col min="11781" max="11781" width="11" style="44" bestFit="1" customWidth="1"/>
    <col min="11782" max="11785" width="9.28515625" style="44" bestFit="1" customWidth="1"/>
    <col min="11786" max="11786" width="8.85546875" style="44" bestFit="1" customWidth="1"/>
    <col min="11787" max="11792" width="9.28515625" style="44" bestFit="1" customWidth="1"/>
    <col min="11793" max="11793" width="11.140625" style="44" bestFit="1" customWidth="1"/>
    <col min="11794" max="12032" width="8.85546875" style="44"/>
    <col min="12033" max="12033" width="18.42578125" style="44" bestFit="1" customWidth="1"/>
    <col min="12034" max="12035" width="8.85546875" style="44" bestFit="1" customWidth="1"/>
    <col min="12036" max="12036" width="9.28515625" style="44" bestFit="1" customWidth="1"/>
    <col min="12037" max="12037" width="11" style="44" bestFit="1" customWidth="1"/>
    <col min="12038" max="12041" width="9.28515625" style="44" bestFit="1" customWidth="1"/>
    <col min="12042" max="12042" width="8.85546875" style="44" bestFit="1" customWidth="1"/>
    <col min="12043" max="12048" width="9.28515625" style="44" bestFit="1" customWidth="1"/>
    <col min="12049" max="12049" width="11.140625" style="44" bestFit="1" customWidth="1"/>
    <col min="12050" max="12288" width="8.85546875" style="44"/>
    <col min="12289" max="12289" width="18.42578125" style="44" bestFit="1" customWidth="1"/>
    <col min="12290" max="12291" width="8.85546875" style="44" bestFit="1" customWidth="1"/>
    <col min="12292" max="12292" width="9.28515625" style="44" bestFit="1" customWidth="1"/>
    <col min="12293" max="12293" width="11" style="44" bestFit="1" customWidth="1"/>
    <col min="12294" max="12297" width="9.28515625" style="44" bestFit="1" customWidth="1"/>
    <col min="12298" max="12298" width="8.85546875" style="44" bestFit="1" customWidth="1"/>
    <col min="12299" max="12304" width="9.28515625" style="44" bestFit="1" customWidth="1"/>
    <col min="12305" max="12305" width="11.140625" style="44" bestFit="1" customWidth="1"/>
    <col min="12306" max="12544" width="8.85546875" style="44"/>
    <col min="12545" max="12545" width="18.42578125" style="44" bestFit="1" customWidth="1"/>
    <col min="12546" max="12547" width="8.85546875" style="44" bestFit="1" customWidth="1"/>
    <col min="12548" max="12548" width="9.28515625" style="44" bestFit="1" customWidth="1"/>
    <col min="12549" max="12549" width="11" style="44" bestFit="1" customWidth="1"/>
    <col min="12550" max="12553" width="9.28515625" style="44" bestFit="1" customWidth="1"/>
    <col min="12554" max="12554" width="8.85546875" style="44" bestFit="1" customWidth="1"/>
    <col min="12555" max="12560" width="9.28515625" style="44" bestFit="1" customWidth="1"/>
    <col min="12561" max="12561" width="11.140625" style="44" bestFit="1" customWidth="1"/>
    <col min="12562" max="12800" width="8.85546875" style="44"/>
    <col min="12801" max="12801" width="18.42578125" style="44" bestFit="1" customWidth="1"/>
    <col min="12802" max="12803" width="8.85546875" style="44" bestFit="1" customWidth="1"/>
    <col min="12804" max="12804" width="9.28515625" style="44" bestFit="1" customWidth="1"/>
    <col min="12805" max="12805" width="11" style="44" bestFit="1" customWidth="1"/>
    <col min="12806" max="12809" width="9.28515625" style="44" bestFit="1" customWidth="1"/>
    <col min="12810" max="12810" width="8.85546875" style="44" bestFit="1" customWidth="1"/>
    <col min="12811" max="12816" width="9.28515625" style="44" bestFit="1" customWidth="1"/>
    <col min="12817" max="12817" width="11.140625" style="44" bestFit="1" customWidth="1"/>
    <col min="12818" max="13056" width="8.85546875" style="44"/>
    <col min="13057" max="13057" width="18.42578125" style="44" bestFit="1" customWidth="1"/>
    <col min="13058" max="13059" width="8.85546875" style="44" bestFit="1" customWidth="1"/>
    <col min="13060" max="13060" width="9.28515625" style="44" bestFit="1" customWidth="1"/>
    <col min="13061" max="13061" width="11" style="44" bestFit="1" customWidth="1"/>
    <col min="13062" max="13065" width="9.28515625" style="44" bestFit="1" customWidth="1"/>
    <col min="13066" max="13066" width="8.85546875" style="44" bestFit="1" customWidth="1"/>
    <col min="13067" max="13072" width="9.28515625" style="44" bestFit="1" customWidth="1"/>
    <col min="13073" max="13073" width="11.140625" style="44" bestFit="1" customWidth="1"/>
    <col min="13074" max="13312" width="8.85546875" style="44"/>
    <col min="13313" max="13313" width="18.42578125" style="44" bestFit="1" customWidth="1"/>
    <col min="13314" max="13315" width="8.85546875" style="44" bestFit="1" customWidth="1"/>
    <col min="13316" max="13316" width="9.28515625" style="44" bestFit="1" customWidth="1"/>
    <col min="13317" max="13317" width="11" style="44" bestFit="1" customWidth="1"/>
    <col min="13318" max="13321" width="9.28515625" style="44" bestFit="1" customWidth="1"/>
    <col min="13322" max="13322" width="8.85546875" style="44" bestFit="1" customWidth="1"/>
    <col min="13323" max="13328" width="9.28515625" style="44" bestFit="1" customWidth="1"/>
    <col min="13329" max="13329" width="11.140625" style="44" bestFit="1" customWidth="1"/>
    <col min="13330" max="13568" width="8.85546875" style="44"/>
    <col min="13569" max="13569" width="18.42578125" style="44" bestFit="1" customWidth="1"/>
    <col min="13570" max="13571" width="8.85546875" style="44" bestFit="1" customWidth="1"/>
    <col min="13572" max="13572" width="9.28515625" style="44" bestFit="1" customWidth="1"/>
    <col min="13573" max="13573" width="11" style="44" bestFit="1" customWidth="1"/>
    <col min="13574" max="13577" width="9.28515625" style="44" bestFit="1" customWidth="1"/>
    <col min="13578" max="13578" width="8.85546875" style="44" bestFit="1" customWidth="1"/>
    <col min="13579" max="13584" width="9.28515625" style="44" bestFit="1" customWidth="1"/>
    <col min="13585" max="13585" width="11.140625" style="44" bestFit="1" customWidth="1"/>
    <col min="13586" max="13824" width="8.85546875" style="44"/>
    <col min="13825" max="13825" width="18.42578125" style="44" bestFit="1" customWidth="1"/>
    <col min="13826" max="13827" width="8.85546875" style="44" bestFit="1" customWidth="1"/>
    <col min="13828" max="13828" width="9.28515625" style="44" bestFit="1" customWidth="1"/>
    <col min="13829" max="13829" width="11" style="44" bestFit="1" customWidth="1"/>
    <col min="13830" max="13833" width="9.28515625" style="44" bestFit="1" customWidth="1"/>
    <col min="13834" max="13834" width="8.85546875" style="44" bestFit="1" customWidth="1"/>
    <col min="13835" max="13840" width="9.28515625" style="44" bestFit="1" customWidth="1"/>
    <col min="13841" max="13841" width="11.140625" style="44" bestFit="1" customWidth="1"/>
    <col min="13842" max="14080" width="8.85546875" style="44"/>
    <col min="14081" max="14081" width="18.42578125" style="44" bestFit="1" customWidth="1"/>
    <col min="14082" max="14083" width="8.85546875" style="44" bestFit="1" customWidth="1"/>
    <col min="14084" max="14084" width="9.28515625" style="44" bestFit="1" customWidth="1"/>
    <col min="14085" max="14085" width="11" style="44" bestFit="1" customWidth="1"/>
    <col min="14086" max="14089" width="9.28515625" style="44" bestFit="1" customWidth="1"/>
    <col min="14090" max="14090" width="8.85546875" style="44" bestFit="1" customWidth="1"/>
    <col min="14091" max="14096" width="9.28515625" style="44" bestFit="1" customWidth="1"/>
    <col min="14097" max="14097" width="11.140625" style="44" bestFit="1" customWidth="1"/>
    <col min="14098" max="14336" width="8.85546875" style="44"/>
    <col min="14337" max="14337" width="18.42578125" style="44" bestFit="1" customWidth="1"/>
    <col min="14338" max="14339" width="8.85546875" style="44" bestFit="1" customWidth="1"/>
    <col min="14340" max="14340" width="9.28515625" style="44" bestFit="1" customWidth="1"/>
    <col min="14341" max="14341" width="11" style="44" bestFit="1" customWidth="1"/>
    <col min="14342" max="14345" width="9.28515625" style="44" bestFit="1" customWidth="1"/>
    <col min="14346" max="14346" width="8.85546875" style="44" bestFit="1" customWidth="1"/>
    <col min="14347" max="14352" width="9.28515625" style="44" bestFit="1" customWidth="1"/>
    <col min="14353" max="14353" width="11.140625" style="44" bestFit="1" customWidth="1"/>
    <col min="14354" max="14592" width="8.85546875" style="44"/>
    <col min="14593" max="14593" width="18.42578125" style="44" bestFit="1" customWidth="1"/>
    <col min="14594" max="14595" width="8.85546875" style="44" bestFit="1" customWidth="1"/>
    <col min="14596" max="14596" width="9.28515625" style="44" bestFit="1" customWidth="1"/>
    <col min="14597" max="14597" width="11" style="44" bestFit="1" customWidth="1"/>
    <col min="14598" max="14601" width="9.28515625" style="44" bestFit="1" customWidth="1"/>
    <col min="14602" max="14602" width="8.85546875" style="44" bestFit="1" customWidth="1"/>
    <col min="14603" max="14608" width="9.28515625" style="44" bestFit="1" customWidth="1"/>
    <col min="14609" max="14609" width="11.140625" style="44" bestFit="1" customWidth="1"/>
    <col min="14610" max="14848" width="8.85546875" style="44"/>
    <col min="14849" max="14849" width="18.42578125" style="44" bestFit="1" customWidth="1"/>
    <col min="14850" max="14851" width="8.85546875" style="44" bestFit="1" customWidth="1"/>
    <col min="14852" max="14852" width="9.28515625" style="44" bestFit="1" customWidth="1"/>
    <col min="14853" max="14853" width="11" style="44" bestFit="1" customWidth="1"/>
    <col min="14854" max="14857" width="9.28515625" style="44" bestFit="1" customWidth="1"/>
    <col min="14858" max="14858" width="8.85546875" style="44" bestFit="1" customWidth="1"/>
    <col min="14859" max="14864" width="9.28515625" style="44" bestFit="1" customWidth="1"/>
    <col min="14865" max="14865" width="11.140625" style="44" bestFit="1" customWidth="1"/>
    <col min="14866" max="15104" width="8.85546875" style="44"/>
    <col min="15105" max="15105" width="18.42578125" style="44" bestFit="1" customWidth="1"/>
    <col min="15106" max="15107" width="8.85546875" style="44" bestFit="1" customWidth="1"/>
    <col min="15108" max="15108" width="9.28515625" style="44" bestFit="1" customWidth="1"/>
    <col min="15109" max="15109" width="11" style="44" bestFit="1" customWidth="1"/>
    <col min="15110" max="15113" width="9.28515625" style="44" bestFit="1" customWidth="1"/>
    <col min="15114" max="15114" width="8.85546875" style="44" bestFit="1" customWidth="1"/>
    <col min="15115" max="15120" width="9.28515625" style="44" bestFit="1" customWidth="1"/>
    <col min="15121" max="15121" width="11.140625" style="44" bestFit="1" customWidth="1"/>
    <col min="15122" max="15360" width="8.85546875" style="44"/>
    <col min="15361" max="15361" width="18.42578125" style="44" bestFit="1" customWidth="1"/>
    <col min="15362" max="15363" width="8.85546875" style="44" bestFit="1" customWidth="1"/>
    <col min="15364" max="15364" width="9.28515625" style="44" bestFit="1" customWidth="1"/>
    <col min="15365" max="15365" width="11" style="44" bestFit="1" customWidth="1"/>
    <col min="15366" max="15369" width="9.28515625" style="44" bestFit="1" customWidth="1"/>
    <col min="15370" max="15370" width="8.85546875" style="44" bestFit="1" customWidth="1"/>
    <col min="15371" max="15376" width="9.28515625" style="44" bestFit="1" customWidth="1"/>
    <col min="15377" max="15377" width="11.140625" style="44" bestFit="1" customWidth="1"/>
    <col min="15378" max="15616" width="8.85546875" style="44"/>
    <col min="15617" max="15617" width="18.42578125" style="44" bestFit="1" customWidth="1"/>
    <col min="15618" max="15619" width="8.85546875" style="44" bestFit="1" customWidth="1"/>
    <col min="15620" max="15620" width="9.28515625" style="44" bestFit="1" customWidth="1"/>
    <col min="15621" max="15621" width="11" style="44" bestFit="1" customWidth="1"/>
    <col min="15622" max="15625" width="9.28515625" style="44" bestFit="1" customWidth="1"/>
    <col min="15626" max="15626" width="8.85546875" style="44" bestFit="1" customWidth="1"/>
    <col min="15627" max="15632" width="9.28515625" style="44" bestFit="1" customWidth="1"/>
    <col min="15633" max="15633" width="11.140625" style="44" bestFit="1" customWidth="1"/>
    <col min="15634" max="15872" width="8.85546875" style="44"/>
    <col min="15873" max="15873" width="18.42578125" style="44" bestFit="1" customWidth="1"/>
    <col min="15874" max="15875" width="8.85546875" style="44" bestFit="1" customWidth="1"/>
    <col min="15876" max="15876" width="9.28515625" style="44" bestFit="1" customWidth="1"/>
    <col min="15877" max="15877" width="11" style="44" bestFit="1" customWidth="1"/>
    <col min="15878" max="15881" width="9.28515625" style="44" bestFit="1" customWidth="1"/>
    <col min="15882" max="15882" width="8.85546875" style="44" bestFit="1" customWidth="1"/>
    <col min="15883" max="15888" width="9.28515625" style="44" bestFit="1" customWidth="1"/>
    <col min="15889" max="15889" width="11.140625" style="44" bestFit="1" customWidth="1"/>
    <col min="15890" max="16128" width="8.85546875" style="44"/>
    <col min="16129" max="16129" width="18.42578125" style="44" bestFit="1" customWidth="1"/>
    <col min="16130" max="16131" width="8.85546875" style="44" bestFit="1" customWidth="1"/>
    <col min="16132" max="16132" width="9.28515625" style="44" bestFit="1" customWidth="1"/>
    <col min="16133" max="16133" width="11" style="44" bestFit="1" customWidth="1"/>
    <col min="16134" max="16137" width="9.28515625" style="44" bestFit="1" customWidth="1"/>
    <col min="16138" max="16138" width="8.85546875" style="44" bestFit="1" customWidth="1"/>
    <col min="16139" max="16144" width="9.28515625" style="44" bestFit="1" customWidth="1"/>
    <col min="16145" max="16145" width="11.140625" style="44" bestFit="1" customWidth="1"/>
    <col min="16146"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20">
        <v>308</v>
      </c>
      <c r="C4" s="41">
        <f>SUM(D4+F4+H4)</f>
        <v>346</v>
      </c>
      <c r="D4" s="20">
        <v>339</v>
      </c>
      <c r="E4" s="8">
        <f>D4/C4</f>
        <v>0.97976878612716767</v>
      </c>
      <c r="F4" s="24">
        <v>2</v>
      </c>
      <c r="G4" s="9">
        <f>F4/C4</f>
        <v>5.7803468208092483E-3</v>
      </c>
      <c r="H4" s="20">
        <v>5</v>
      </c>
      <c r="I4" s="9">
        <f>H4/C4</f>
        <v>1.4450867052023121E-2</v>
      </c>
      <c r="J4" s="41">
        <f>SUM(K4+M4+O4)</f>
        <v>63</v>
      </c>
      <c r="K4" s="20">
        <v>60</v>
      </c>
      <c r="L4" s="8">
        <f>K4/J4</f>
        <v>0.95238095238095233</v>
      </c>
      <c r="M4" s="24">
        <v>0</v>
      </c>
      <c r="N4" s="8">
        <f>M4/J4</f>
        <v>0</v>
      </c>
      <c r="O4" s="24">
        <v>3</v>
      </c>
      <c r="P4" s="8">
        <f>O4/J4</f>
        <v>4.7619047619047616E-2</v>
      </c>
      <c r="Q4" s="9">
        <f>J4/C4</f>
        <v>0.18208092485549132</v>
      </c>
    </row>
    <row r="5" spans="1:17" ht="15" x14ac:dyDescent="0.2">
      <c r="A5" s="59" t="s">
        <v>45</v>
      </c>
      <c r="B5" s="20">
        <v>520</v>
      </c>
      <c r="C5" s="41">
        <f>SUM(D5+F5+H5)</f>
        <v>498</v>
      </c>
      <c r="D5" s="20">
        <v>492</v>
      </c>
      <c r="E5" s="8">
        <f>D5/C5</f>
        <v>0.98795180722891562</v>
      </c>
      <c r="F5" s="24">
        <v>2</v>
      </c>
      <c r="G5" s="9">
        <f>F5/C5</f>
        <v>4.0160642570281121E-3</v>
      </c>
      <c r="H5" s="20">
        <v>4</v>
      </c>
      <c r="I5" s="9">
        <f>H5/C5</f>
        <v>8.0321285140562242E-3</v>
      </c>
      <c r="J5" s="41">
        <f>SUM(K5+M5+O5)</f>
        <v>56</v>
      </c>
      <c r="K5" s="20">
        <v>52</v>
      </c>
      <c r="L5" s="8">
        <f>K5/J5</f>
        <v>0.9285714285714286</v>
      </c>
      <c r="M5" s="24">
        <v>1</v>
      </c>
      <c r="N5" s="8">
        <f>M5/J5</f>
        <v>1.7857142857142856E-2</v>
      </c>
      <c r="O5" s="24">
        <v>3</v>
      </c>
      <c r="P5" s="8">
        <f>O5/J5</f>
        <v>5.3571428571428568E-2</v>
      </c>
      <c r="Q5" s="9">
        <f>J5/C5</f>
        <v>0.11244979919678715</v>
      </c>
    </row>
    <row r="6" spans="1:17" ht="15.75" x14ac:dyDescent="0.25">
      <c r="A6" s="64" t="s">
        <v>56</v>
      </c>
      <c r="B6" s="65">
        <f>SUM(B4:B5)</f>
        <v>828</v>
      </c>
      <c r="C6" s="65">
        <f t="shared" ref="C6:O6" si="0">SUM(C4:C5)</f>
        <v>844</v>
      </c>
      <c r="D6" s="65">
        <f t="shared" si="0"/>
        <v>831</v>
      </c>
      <c r="E6" s="62">
        <f>D6/C6</f>
        <v>0.9845971563981043</v>
      </c>
      <c r="F6" s="65">
        <f t="shared" si="0"/>
        <v>4</v>
      </c>
      <c r="G6" s="63">
        <f>F6/C6</f>
        <v>4.7393364928909956E-3</v>
      </c>
      <c r="H6" s="65">
        <f t="shared" si="0"/>
        <v>9</v>
      </c>
      <c r="I6" s="63">
        <f>H6/C6</f>
        <v>1.066350710900474E-2</v>
      </c>
      <c r="J6" s="65">
        <f t="shared" si="0"/>
        <v>119</v>
      </c>
      <c r="K6" s="65">
        <f t="shared" si="0"/>
        <v>112</v>
      </c>
      <c r="L6" s="62">
        <f>K6/J6</f>
        <v>0.94117647058823528</v>
      </c>
      <c r="M6" s="65">
        <f t="shared" si="0"/>
        <v>1</v>
      </c>
      <c r="N6" s="62">
        <f>M6/J6</f>
        <v>8.4033613445378148E-3</v>
      </c>
      <c r="O6" s="65">
        <f t="shared" si="0"/>
        <v>6</v>
      </c>
      <c r="P6" s="62">
        <f>O6/J6</f>
        <v>5.0420168067226892E-2</v>
      </c>
      <c r="Q6" s="66">
        <f>J6/C6</f>
        <v>0.14099526066350712</v>
      </c>
    </row>
    <row r="8" spans="1:17" ht="15" x14ac:dyDescent="0.2">
      <c r="A8" s="59" t="s">
        <v>47</v>
      </c>
      <c r="B8" s="20">
        <v>660</v>
      </c>
      <c r="C8" s="41">
        <f>SUM(D8+F8+H8)</f>
        <v>691</v>
      </c>
      <c r="D8" s="20">
        <v>680</v>
      </c>
      <c r="E8" s="8">
        <f t="shared" ref="E8:E9" si="1">D8/C8</f>
        <v>0.98408104196816204</v>
      </c>
      <c r="F8" s="24">
        <v>8</v>
      </c>
      <c r="G8" s="9">
        <f t="shared" ref="G8:G9" si="2">F8/C8</f>
        <v>1.1577424023154847E-2</v>
      </c>
      <c r="H8" s="20">
        <v>3</v>
      </c>
      <c r="I8" s="9">
        <f t="shared" ref="I8:I9" si="3">H8/C8</f>
        <v>4.3415340086830683E-3</v>
      </c>
      <c r="J8" s="41">
        <f>SUM(K8+M8+O8)</f>
        <v>127</v>
      </c>
      <c r="K8" s="20">
        <v>126</v>
      </c>
      <c r="L8" s="8">
        <f t="shared" ref="L8:L9" si="4">K8/J8</f>
        <v>0.99212598425196852</v>
      </c>
      <c r="M8" s="24">
        <v>0</v>
      </c>
      <c r="N8" s="8">
        <f t="shared" ref="N8:N9" si="5">M8/J8</f>
        <v>0</v>
      </c>
      <c r="O8" s="24">
        <v>1</v>
      </c>
      <c r="P8" s="8">
        <f t="shared" ref="P8:P9" si="6">O8/J8</f>
        <v>7.874015748031496E-3</v>
      </c>
      <c r="Q8" s="9">
        <f t="shared" ref="Q8:Q9" si="7">J8/C8</f>
        <v>0.18379160636758321</v>
      </c>
    </row>
    <row r="9" spans="1:17" ht="15" x14ac:dyDescent="0.2">
      <c r="A9" s="59" t="s">
        <v>48</v>
      </c>
      <c r="B9" s="20">
        <v>411</v>
      </c>
      <c r="C9" s="41">
        <f>SUM(D9+F9+H9)</f>
        <v>419</v>
      </c>
      <c r="D9" s="20">
        <v>406</v>
      </c>
      <c r="E9" s="8">
        <f t="shared" si="1"/>
        <v>0.96897374701670647</v>
      </c>
      <c r="F9" s="24">
        <v>6</v>
      </c>
      <c r="G9" s="9">
        <f t="shared" si="2"/>
        <v>1.4319809069212411E-2</v>
      </c>
      <c r="H9" s="20">
        <v>7</v>
      </c>
      <c r="I9" s="9">
        <f t="shared" si="3"/>
        <v>1.6706443914081145E-2</v>
      </c>
      <c r="J9" s="41">
        <f>SUM(K9+M9+O9)</f>
        <v>142</v>
      </c>
      <c r="K9" s="20">
        <v>133</v>
      </c>
      <c r="L9" s="8">
        <f t="shared" si="4"/>
        <v>0.93661971830985913</v>
      </c>
      <c r="M9" s="24">
        <v>4</v>
      </c>
      <c r="N9" s="8">
        <f t="shared" si="5"/>
        <v>2.8169014084507043E-2</v>
      </c>
      <c r="O9" s="24">
        <v>5</v>
      </c>
      <c r="P9" s="8">
        <f t="shared" si="6"/>
        <v>3.5211267605633804E-2</v>
      </c>
      <c r="Q9" s="9">
        <f t="shared" si="7"/>
        <v>0.33890214797136037</v>
      </c>
    </row>
    <row r="10" spans="1:17" ht="15.75" x14ac:dyDescent="0.25">
      <c r="A10" s="64" t="s">
        <v>57</v>
      </c>
      <c r="B10" s="65">
        <f>SUM(B8:B9)</f>
        <v>1071</v>
      </c>
      <c r="C10" s="65">
        <f>SUM(C8:C9)</f>
        <v>1110</v>
      </c>
      <c r="D10" s="65">
        <f>SUM(D8:D9)</f>
        <v>1086</v>
      </c>
      <c r="E10" s="62">
        <f t="shared" ref="E10" si="8">D10/C10</f>
        <v>0.97837837837837838</v>
      </c>
      <c r="F10" s="65">
        <f>SUM(F8:F9)</f>
        <v>14</v>
      </c>
      <c r="G10" s="63">
        <f t="shared" ref="G10" si="9">F10/C10</f>
        <v>1.2612612612612612E-2</v>
      </c>
      <c r="H10" s="65">
        <f>SUM(H8:H9)</f>
        <v>10</v>
      </c>
      <c r="I10" s="63">
        <f t="shared" ref="I10" si="10">H10/C10</f>
        <v>9.0090090090090089E-3</v>
      </c>
      <c r="J10" s="65">
        <f>SUM(J8:J9)</f>
        <v>269</v>
      </c>
      <c r="K10" s="65">
        <f>SUM(K8:K9)</f>
        <v>259</v>
      </c>
      <c r="L10" s="62">
        <f t="shared" ref="L10" si="11">K10/J10</f>
        <v>0.96282527881040891</v>
      </c>
      <c r="M10" s="65">
        <f>SUM(M8:M9)</f>
        <v>4</v>
      </c>
      <c r="N10" s="62">
        <f t="shared" ref="N10" si="12">M10/J10</f>
        <v>1.4869888475836431E-2</v>
      </c>
      <c r="O10" s="65">
        <f>SUM(O8:O9)</f>
        <v>6</v>
      </c>
      <c r="P10" s="62">
        <f t="shared" ref="P10" si="13">O10/J10</f>
        <v>2.2304832713754646E-2</v>
      </c>
      <c r="Q10" s="66">
        <f t="shared" ref="Q10" si="14">J10/C10</f>
        <v>0.24234234234234234</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20">
        <v>485</v>
      </c>
      <c r="C12" s="41">
        <f>SUM(D12+F12+H12)</f>
        <v>495</v>
      </c>
      <c r="D12" s="20">
        <v>474</v>
      </c>
      <c r="E12" s="8">
        <f>D12/C12</f>
        <v>0.95757575757575752</v>
      </c>
      <c r="F12" s="24">
        <v>17</v>
      </c>
      <c r="G12" s="9">
        <f>F12/C12</f>
        <v>3.4343434343434343E-2</v>
      </c>
      <c r="H12" s="20">
        <v>4</v>
      </c>
      <c r="I12" s="9">
        <f>H12/C12</f>
        <v>8.0808080808080808E-3</v>
      </c>
      <c r="J12" s="41">
        <f>SUM(K12+M12+O12)</f>
        <v>138</v>
      </c>
      <c r="K12" s="20">
        <v>128</v>
      </c>
      <c r="L12" s="8">
        <f>K12/J12</f>
        <v>0.92753623188405798</v>
      </c>
      <c r="M12" s="24">
        <v>8</v>
      </c>
      <c r="N12" s="8">
        <f>M12/J12</f>
        <v>5.7971014492753624E-2</v>
      </c>
      <c r="O12" s="24">
        <v>2</v>
      </c>
      <c r="P12" s="8">
        <f>O12/J12</f>
        <v>1.4492753623188406E-2</v>
      </c>
      <c r="Q12" s="9">
        <f>J12/C12</f>
        <v>0.27878787878787881</v>
      </c>
    </row>
    <row r="13" spans="1:17" ht="15" x14ac:dyDescent="0.2">
      <c r="A13" s="59" t="s">
        <v>49</v>
      </c>
      <c r="B13" s="20">
        <v>219</v>
      </c>
      <c r="C13" s="41">
        <f>SUM(D13+F13+H13)</f>
        <v>203</v>
      </c>
      <c r="D13" s="20">
        <v>185</v>
      </c>
      <c r="E13" s="8">
        <f t="shared" ref="E13:E14" si="15">D13/C13</f>
        <v>0.91133004926108374</v>
      </c>
      <c r="F13" s="24">
        <v>3</v>
      </c>
      <c r="G13" s="9">
        <f t="shared" ref="G13:G14" si="16">F13/C13</f>
        <v>1.4778325123152709E-2</v>
      </c>
      <c r="H13" s="20">
        <v>15</v>
      </c>
      <c r="I13" s="9">
        <f t="shared" ref="I13:I14" si="17">H13/C13</f>
        <v>7.3891625615763554E-2</v>
      </c>
      <c r="J13" s="41">
        <f>SUM(K13+M13+O13)</f>
        <v>67</v>
      </c>
      <c r="K13" s="20">
        <v>52</v>
      </c>
      <c r="L13" s="8">
        <f t="shared" ref="L13:L14" si="18">K13/J13</f>
        <v>0.77611940298507465</v>
      </c>
      <c r="M13" s="24">
        <v>3</v>
      </c>
      <c r="N13" s="8">
        <f t="shared" ref="N13:N14" si="19">M13/J13</f>
        <v>4.4776119402985072E-2</v>
      </c>
      <c r="O13" s="24">
        <v>12</v>
      </c>
      <c r="P13" s="8">
        <f t="shared" ref="P13:P14" si="20">O13/J13</f>
        <v>0.17910447761194029</v>
      </c>
      <c r="Q13" s="9">
        <f t="shared" ref="Q13:Q14" si="21">J13/C13</f>
        <v>0.33004926108374383</v>
      </c>
    </row>
    <row r="14" spans="1:17" ht="15" x14ac:dyDescent="0.2">
      <c r="A14" s="59" t="s">
        <v>58</v>
      </c>
      <c r="B14" s="20">
        <f>40+379</f>
        <v>419</v>
      </c>
      <c r="C14" s="41">
        <f>SUM(D14+F14+H14)</f>
        <v>479</v>
      </c>
      <c r="D14" s="20">
        <f>19+440</f>
        <v>459</v>
      </c>
      <c r="E14" s="8">
        <f t="shared" si="15"/>
        <v>0.95824634655532359</v>
      </c>
      <c r="F14" s="24">
        <f>1+12</f>
        <v>13</v>
      </c>
      <c r="G14" s="9">
        <f t="shared" si="16"/>
        <v>2.7139874739039668E-2</v>
      </c>
      <c r="H14" s="20">
        <f>0+7</f>
        <v>7</v>
      </c>
      <c r="I14" s="9">
        <f t="shared" si="17"/>
        <v>1.4613778705636743E-2</v>
      </c>
      <c r="J14" s="41">
        <f>SUM(K14+M14+O14)</f>
        <v>157</v>
      </c>
      <c r="K14" s="20">
        <f>2+154</f>
        <v>156</v>
      </c>
      <c r="L14" s="8">
        <f t="shared" si="18"/>
        <v>0.99363057324840764</v>
      </c>
      <c r="M14" s="24">
        <f>0+0</f>
        <v>0</v>
      </c>
      <c r="N14" s="8">
        <f t="shared" si="19"/>
        <v>0</v>
      </c>
      <c r="O14" s="24">
        <f>0+1</f>
        <v>1</v>
      </c>
      <c r="P14" s="8">
        <f t="shared" si="20"/>
        <v>6.369426751592357E-3</v>
      </c>
      <c r="Q14" s="9">
        <f t="shared" si="21"/>
        <v>0.3277661795407098</v>
      </c>
    </row>
    <row r="15" spans="1:17" ht="15.75" x14ac:dyDescent="0.25">
      <c r="A15" s="64" t="s">
        <v>59</v>
      </c>
      <c r="B15" s="65">
        <f>SUM(B12:B14)</f>
        <v>1123</v>
      </c>
      <c r="C15" s="65">
        <f>SUM(C12:C14)</f>
        <v>1177</v>
      </c>
      <c r="D15" s="65">
        <f>SUM(D12:D14)</f>
        <v>1118</v>
      </c>
      <c r="E15" s="62">
        <f t="shared" ref="E15" si="22">D15/C15</f>
        <v>0.94987255734919285</v>
      </c>
      <c r="F15" s="65">
        <f>SUM(F12:F14)</f>
        <v>33</v>
      </c>
      <c r="G15" s="63">
        <f t="shared" ref="G15" si="23">F15/C15</f>
        <v>2.8037383177570093E-2</v>
      </c>
      <c r="H15" s="65">
        <f>SUM(H12:H14)</f>
        <v>26</v>
      </c>
      <c r="I15" s="63">
        <f t="shared" ref="I15" si="24">H15/C15</f>
        <v>2.2090059473237042E-2</v>
      </c>
      <c r="J15" s="65">
        <f>SUM(J12:J14)</f>
        <v>362</v>
      </c>
      <c r="K15" s="65">
        <f>SUM(K12:K14)</f>
        <v>336</v>
      </c>
      <c r="L15" s="62">
        <f t="shared" ref="L15" si="25">K15/J15</f>
        <v>0.92817679558011046</v>
      </c>
      <c r="M15" s="65">
        <f>SUM(M12:M14)</f>
        <v>11</v>
      </c>
      <c r="N15" s="62">
        <f t="shared" ref="N15" si="26">M15/J15</f>
        <v>3.0386740331491711E-2</v>
      </c>
      <c r="O15" s="65">
        <f>SUM(O12:O14)</f>
        <v>15</v>
      </c>
      <c r="P15" s="62">
        <f t="shared" ref="P15" si="27">O15/J15</f>
        <v>4.1436464088397788E-2</v>
      </c>
      <c r="Q15" s="66">
        <f t="shared" ref="Q15" si="28">J15/C15</f>
        <v>0.30756159728122345</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20">
        <v>635</v>
      </c>
      <c r="C17" s="41">
        <f>SUM(D17+F17+H17)</f>
        <v>633</v>
      </c>
      <c r="D17" s="20">
        <v>611</v>
      </c>
      <c r="E17" s="8">
        <f t="shared" ref="E17" si="29">D17/C17</f>
        <v>0.96524486571879942</v>
      </c>
      <c r="F17" s="24">
        <v>16</v>
      </c>
      <c r="G17" s="9">
        <f t="shared" ref="G17" si="30">F17/C17</f>
        <v>2.5276461295418641E-2</v>
      </c>
      <c r="H17" s="20">
        <v>6</v>
      </c>
      <c r="I17" s="9">
        <f t="shared" ref="I17" si="31">H17/C17</f>
        <v>9.4786729857819912E-3</v>
      </c>
      <c r="J17" s="41">
        <f>SUM(K17+M17+O17)</f>
        <v>55</v>
      </c>
      <c r="K17" s="20">
        <v>54</v>
      </c>
      <c r="L17" s="8">
        <f t="shared" ref="L17" si="32">K17/J17</f>
        <v>0.98181818181818181</v>
      </c>
      <c r="M17" s="24">
        <v>1</v>
      </c>
      <c r="N17" s="8">
        <f t="shared" ref="N17" si="33">M17/J17</f>
        <v>1.8181818181818181E-2</v>
      </c>
      <c r="O17" s="24">
        <v>0</v>
      </c>
      <c r="P17" s="8">
        <f t="shared" ref="P17" si="34">O17/J17</f>
        <v>0</v>
      </c>
      <c r="Q17" s="9">
        <f t="shared" ref="Q17" si="35">J17/C17</f>
        <v>8.6887835703001584E-2</v>
      </c>
    </row>
    <row r="18" spans="1:17" ht="15.75" x14ac:dyDescent="0.25">
      <c r="A18" s="64" t="s">
        <v>60</v>
      </c>
      <c r="B18" s="65">
        <f>SUM(B17:B17)</f>
        <v>635</v>
      </c>
      <c r="C18" s="65">
        <f t="shared" ref="C18:D18" si="36">SUM(C17:C17)</f>
        <v>633</v>
      </c>
      <c r="D18" s="65">
        <f t="shared" si="36"/>
        <v>611</v>
      </c>
      <c r="E18" s="62">
        <f t="shared" ref="E18" si="37">D18/C18</f>
        <v>0.96524486571879942</v>
      </c>
      <c r="F18" s="65">
        <f>SUM(F17:F17)</f>
        <v>16</v>
      </c>
      <c r="G18" s="63">
        <f t="shared" ref="G18" si="38">F18/C18</f>
        <v>2.5276461295418641E-2</v>
      </c>
      <c r="H18" s="65">
        <f>SUM(H17:H17)</f>
        <v>6</v>
      </c>
      <c r="I18" s="63">
        <f t="shared" ref="I18" si="39">H18/C18</f>
        <v>9.4786729857819912E-3</v>
      </c>
      <c r="J18" s="65">
        <f t="shared" ref="J18:K18" si="40">SUM(J17:J17)</f>
        <v>55</v>
      </c>
      <c r="K18" s="65">
        <f t="shared" si="40"/>
        <v>54</v>
      </c>
      <c r="L18" s="62">
        <f t="shared" ref="L18" si="41">K18/J18</f>
        <v>0.98181818181818181</v>
      </c>
      <c r="M18" s="65">
        <f>SUM(M17:M17)</f>
        <v>1</v>
      </c>
      <c r="N18" s="62">
        <f t="shared" ref="N18" si="42">M18/J18</f>
        <v>1.8181818181818181E-2</v>
      </c>
      <c r="O18" s="65">
        <f>SUM(O17:O17)</f>
        <v>0</v>
      </c>
      <c r="P18" s="62">
        <f t="shared" ref="P18" si="43">O18/J18</f>
        <v>0</v>
      </c>
      <c r="Q18" s="66">
        <f t="shared" ref="Q18" si="44">J18/C18</f>
        <v>8.6887835703001584E-2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f>SUM(B6,B10,B15,B18)</f>
        <v>3657</v>
      </c>
      <c r="C20" s="65">
        <f t="shared" ref="C20:D20" si="45">SUM(C6,C10,C15,C18)</f>
        <v>3764</v>
      </c>
      <c r="D20" s="65">
        <f t="shared" si="45"/>
        <v>3646</v>
      </c>
      <c r="E20" s="62">
        <f>D20/C20</f>
        <v>0.96865037194473969</v>
      </c>
      <c r="F20" s="65">
        <f>SUM(F6,F10,F15,F18)</f>
        <v>67</v>
      </c>
      <c r="G20" s="63">
        <f>F20/C20</f>
        <v>1.7800212539851222E-2</v>
      </c>
      <c r="H20" s="65">
        <f>SUM(H6,H10,H15,H18)</f>
        <v>51</v>
      </c>
      <c r="I20" s="63">
        <f>H20/C20</f>
        <v>1.3549415515409139E-2</v>
      </c>
      <c r="J20" s="65">
        <f>SUM(J6,J10,J15,J18)</f>
        <v>805</v>
      </c>
      <c r="K20" s="65">
        <f>SUM(K6,K10,K15,K18)</f>
        <v>761</v>
      </c>
      <c r="L20" s="62">
        <f>K20/J20</f>
        <v>0.94534161490683233</v>
      </c>
      <c r="M20" s="65">
        <f>SUM(M6,M10,M15,M18)</f>
        <v>17</v>
      </c>
      <c r="N20" s="62">
        <f>M20/J20</f>
        <v>2.1118012422360249E-2</v>
      </c>
      <c r="O20" s="65">
        <f>SUM(O6,O10,O15,O18)</f>
        <v>27</v>
      </c>
      <c r="P20" s="62">
        <f>O20/J20</f>
        <v>3.354037267080745E-2</v>
      </c>
      <c r="Q20" s="66">
        <f>J20/C20</f>
        <v>0.21386822529224231</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20">
        <v>206</v>
      </c>
      <c r="C22" s="41">
        <f>SUM(D22+F22+H22)</f>
        <v>184</v>
      </c>
      <c r="D22" s="20">
        <v>177</v>
      </c>
      <c r="E22" s="8">
        <f>D22/C22</f>
        <v>0.96195652173913049</v>
      </c>
      <c r="F22" s="24">
        <v>3</v>
      </c>
      <c r="G22" s="9">
        <f>F22/C22</f>
        <v>1.6304347826086956E-2</v>
      </c>
      <c r="H22" s="20">
        <v>4</v>
      </c>
      <c r="I22" s="9">
        <f>H22/C22</f>
        <v>2.1739130434782608E-2</v>
      </c>
      <c r="J22" s="41">
        <f>SUM(K22+M22+O22)</f>
        <v>46</v>
      </c>
      <c r="K22" s="20">
        <v>42</v>
      </c>
      <c r="L22" s="8">
        <f>K22/J22</f>
        <v>0.91304347826086951</v>
      </c>
      <c r="M22" s="24">
        <v>2</v>
      </c>
      <c r="N22" s="8">
        <f>M22/J22</f>
        <v>4.3478260869565216E-2</v>
      </c>
      <c r="O22" s="24">
        <v>2</v>
      </c>
      <c r="P22" s="8">
        <f>O22/J22</f>
        <v>4.3478260869565216E-2</v>
      </c>
      <c r="Q22" s="9">
        <f>J22/C22</f>
        <v>0.25</v>
      </c>
    </row>
    <row r="23" spans="1:17" ht="15" x14ac:dyDescent="0.2">
      <c r="A23" s="59" t="s">
        <v>61</v>
      </c>
      <c r="B23" s="20">
        <v>266</v>
      </c>
      <c r="C23" s="41">
        <f>SUM(D23+F23+H23)</f>
        <v>327</v>
      </c>
      <c r="D23" s="20">
        <v>320</v>
      </c>
      <c r="E23" s="8">
        <f>D23/C23</f>
        <v>0.9785932721712538</v>
      </c>
      <c r="F23" s="24">
        <v>2</v>
      </c>
      <c r="G23" s="9">
        <f>F23/C23</f>
        <v>6.1162079510703364E-3</v>
      </c>
      <c r="H23" s="20">
        <v>5</v>
      </c>
      <c r="I23" s="9">
        <f>H23/C23</f>
        <v>1.5290519877675841E-2</v>
      </c>
      <c r="J23" s="41">
        <f>SUM(K23+M23+O23)</f>
        <v>58</v>
      </c>
      <c r="K23" s="20">
        <v>56</v>
      </c>
      <c r="L23" s="8">
        <f>K23/J23</f>
        <v>0.96551724137931039</v>
      </c>
      <c r="M23" s="24">
        <v>1</v>
      </c>
      <c r="N23" s="8">
        <f>M23/J23</f>
        <v>1.7241379310344827E-2</v>
      </c>
      <c r="O23" s="24">
        <v>1</v>
      </c>
      <c r="P23" s="8">
        <f>O23/J23</f>
        <v>1.7241379310344827E-2</v>
      </c>
      <c r="Q23" s="9">
        <f>J23/C23</f>
        <v>0.17737003058103976</v>
      </c>
    </row>
    <row r="24" spans="1:17" ht="15.75" x14ac:dyDescent="0.25">
      <c r="A24" s="64" t="s">
        <v>16</v>
      </c>
      <c r="B24" s="22">
        <f>SUM(B22:B23)</f>
        <v>472</v>
      </c>
      <c r="C24" s="22">
        <f>SUM(C22:C23)</f>
        <v>511</v>
      </c>
      <c r="D24" s="22">
        <f>SUM(D22:D23)</f>
        <v>497</v>
      </c>
      <c r="E24" s="8">
        <f>D24/C24</f>
        <v>0.9726027397260274</v>
      </c>
      <c r="F24" s="22">
        <f>SUM(F22:F23)</f>
        <v>5</v>
      </c>
      <c r="G24" s="9">
        <f>F24/C24</f>
        <v>9.7847358121330719E-3</v>
      </c>
      <c r="H24" s="22">
        <f>SUM(H22:H23)</f>
        <v>9</v>
      </c>
      <c r="I24" s="9">
        <f>H24/C24</f>
        <v>1.7612524461839529E-2</v>
      </c>
      <c r="J24" s="22">
        <f>SUM(J22:J23)</f>
        <v>104</v>
      </c>
      <c r="K24" s="22">
        <f>SUM(K22:K23)</f>
        <v>98</v>
      </c>
      <c r="L24" s="8">
        <f>K24/J24</f>
        <v>0.94230769230769229</v>
      </c>
      <c r="M24" s="22">
        <f>SUM(M22:M23)</f>
        <v>3</v>
      </c>
      <c r="N24" s="8">
        <f>M24/J24</f>
        <v>2.8846153846153848E-2</v>
      </c>
      <c r="O24" s="22">
        <f>SUM(O22:O23)</f>
        <v>3</v>
      </c>
      <c r="P24" s="8">
        <f>O24/J24</f>
        <v>2.8846153846153848E-2</v>
      </c>
      <c r="Q24" s="10">
        <f>J24/C24</f>
        <v>0.20352250489236789</v>
      </c>
    </row>
    <row r="25" spans="1:17" ht="15.75" x14ac:dyDescent="0.25">
      <c r="A25" s="78"/>
      <c r="B25" s="23"/>
      <c r="C25" s="21"/>
      <c r="D25" s="21"/>
      <c r="E25" s="11"/>
      <c r="F25" s="25"/>
      <c r="G25" s="12"/>
      <c r="H25" s="26"/>
      <c r="I25" s="12"/>
      <c r="J25" s="21"/>
      <c r="K25" s="21"/>
      <c r="L25" s="11"/>
      <c r="M25" s="25"/>
      <c r="N25" s="11"/>
      <c r="O25" s="25"/>
      <c r="P25" s="11"/>
      <c r="Q25" s="12"/>
    </row>
    <row r="26" spans="1:17" ht="15" x14ac:dyDescent="0.2">
      <c r="A26" s="59" t="s">
        <v>55</v>
      </c>
      <c r="B26" s="20">
        <v>475</v>
      </c>
      <c r="C26" s="41">
        <f>SUM(D26+F26+H26)</f>
        <v>510</v>
      </c>
      <c r="D26" s="20">
        <v>505</v>
      </c>
      <c r="E26" s="8">
        <f>D26/C26</f>
        <v>0.99019607843137258</v>
      </c>
      <c r="F26" s="24">
        <v>1</v>
      </c>
      <c r="G26" s="9">
        <f>F26/C26</f>
        <v>1.9607843137254902E-3</v>
      </c>
      <c r="H26" s="20">
        <v>4</v>
      </c>
      <c r="I26" s="9">
        <f>H26/C26</f>
        <v>7.8431372549019607E-3</v>
      </c>
      <c r="J26" s="41">
        <f>SUM(K26+M26+O26)</f>
        <v>172</v>
      </c>
      <c r="K26" s="20">
        <v>168</v>
      </c>
      <c r="L26" s="8">
        <f>K26/J26</f>
        <v>0.97674418604651159</v>
      </c>
      <c r="M26" s="24">
        <v>0</v>
      </c>
      <c r="N26" s="8">
        <f>M26/J26</f>
        <v>0</v>
      </c>
      <c r="O26" s="24">
        <v>4</v>
      </c>
      <c r="P26" s="8">
        <f>O26/J26</f>
        <v>2.3255813953488372E-2</v>
      </c>
      <c r="Q26" s="9">
        <f>J26/C26</f>
        <v>0.33725490196078434</v>
      </c>
    </row>
    <row r="27" spans="1:17" ht="15" x14ac:dyDescent="0.2">
      <c r="A27" s="59" t="s">
        <v>52</v>
      </c>
      <c r="B27" s="20">
        <v>505</v>
      </c>
      <c r="C27" s="41">
        <f>SUM(D27+F27+H27)</f>
        <v>518</v>
      </c>
      <c r="D27" s="20">
        <v>518</v>
      </c>
      <c r="E27" s="8">
        <f>D27/C27</f>
        <v>1</v>
      </c>
      <c r="F27" s="24">
        <v>0</v>
      </c>
      <c r="G27" s="9">
        <f>F27/C27</f>
        <v>0</v>
      </c>
      <c r="H27" s="20">
        <v>0</v>
      </c>
      <c r="I27" s="9">
        <f>H27/C27</f>
        <v>0</v>
      </c>
      <c r="J27" s="41">
        <f>SUM(K27+M27+O27)</f>
        <v>138</v>
      </c>
      <c r="K27" s="20">
        <v>138</v>
      </c>
      <c r="L27" s="8">
        <f>K27/J27</f>
        <v>1</v>
      </c>
      <c r="M27" s="24">
        <v>0</v>
      </c>
      <c r="N27" s="8">
        <f>M27/J27</f>
        <v>0</v>
      </c>
      <c r="O27" s="24">
        <v>0</v>
      </c>
      <c r="P27" s="8">
        <f>O27/J27</f>
        <v>0</v>
      </c>
      <c r="Q27" s="9">
        <f>J27/C27</f>
        <v>0.26640926640926643</v>
      </c>
    </row>
    <row r="28" spans="1:17" ht="15.75" x14ac:dyDescent="0.25">
      <c r="A28" s="64" t="s">
        <v>17</v>
      </c>
      <c r="B28" s="22">
        <f>SUM(B26:B27)</f>
        <v>980</v>
      </c>
      <c r="C28" s="22">
        <f>SUM(C26:C27)</f>
        <v>1028</v>
      </c>
      <c r="D28" s="22">
        <f>SUM(D26:D27)</f>
        <v>1023</v>
      </c>
      <c r="E28" s="8">
        <f>D28/C28</f>
        <v>0.99513618677042803</v>
      </c>
      <c r="F28" s="22">
        <f>SUM(F26:F27)</f>
        <v>1</v>
      </c>
      <c r="G28" s="9">
        <f>F28/C28</f>
        <v>9.727626459143969E-4</v>
      </c>
      <c r="H28" s="22">
        <f>SUM(H26:H27)</f>
        <v>4</v>
      </c>
      <c r="I28" s="9">
        <f>H28/C28</f>
        <v>3.8910505836575876E-3</v>
      </c>
      <c r="J28" s="22">
        <f>SUM(J26:J27)</f>
        <v>310</v>
      </c>
      <c r="K28" s="22">
        <f>SUM(K26:K27)</f>
        <v>306</v>
      </c>
      <c r="L28" s="8">
        <f>K28/J28</f>
        <v>0.98709677419354835</v>
      </c>
      <c r="M28" s="22">
        <f>SUM(M26:M27)</f>
        <v>0</v>
      </c>
      <c r="N28" s="8">
        <f>M28/J28</f>
        <v>0</v>
      </c>
      <c r="O28" s="22">
        <f>SUM(O26:O27)</f>
        <v>4</v>
      </c>
      <c r="P28" s="8">
        <f>O28/J28</f>
        <v>1.2903225806451613E-2</v>
      </c>
      <c r="Q28" s="10">
        <f>J28/C28</f>
        <v>0.30155642023346302</v>
      </c>
    </row>
    <row r="29" spans="1:17" ht="15.75" x14ac:dyDescent="0.25">
      <c r="A29" s="78"/>
      <c r="B29" s="23"/>
      <c r="C29" s="21"/>
      <c r="D29" s="21"/>
      <c r="E29" s="11"/>
      <c r="F29" s="25"/>
      <c r="G29" s="12"/>
      <c r="H29" s="26"/>
      <c r="I29" s="12"/>
      <c r="J29" s="21"/>
      <c r="K29" s="21"/>
      <c r="L29" s="11"/>
      <c r="M29" s="25"/>
      <c r="N29" s="11"/>
      <c r="O29" s="25"/>
      <c r="P29" s="11"/>
      <c r="Q29" s="12"/>
    </row>
    <row r="30" spans="1:17" ht="15" x14ac:dyDescent="0.2">
      <c r="A30" s="59" t="s">
        <v>18</v>
      </c>
      <c r="B30" s="20">
        <v>87</v>
      </c>
      <c r="C30" s="41">
        <f t="shared" ref="C30:C34" si="46">SUM(D30+F30+H30)</f>
        <v>85</v>
      </c>
      <c r="D30" s="20">
        <v>83</v>
      </c>
      <c r="E30" s="8">
        <f t="shared" ref="E30:E35" si="47">D30/C30</f>
        <v>0.97647058823529409</v>
      </c>
      <c r="F30" s="24">
        <v>0</v>
      </c>
      <c r="G30" s="9">
        <f t="shared" ref="G30:G35" si="48">F30/C30</f>
        <v>0</v>
      </c>
      <c r="H30" s="20">
        <v>2</v>
      </c>
      <c r="I30" s="9">
        <f t="shared" ref="I30:I35" si="49">H30/C30</f>
        <v>2.3529411764705882E-2</v>
      </c>
      <c r="J30" s="41">
        <f t="shared" ref="J30:J34" si="50">SUM(K30+M30+O30)</f>
        <v>33</v>
      </c>
      <c r="K30" s="20">
        <v>33</v>
      </c>
      <c r="L30" s="8">
        <f t="shared" ref="L30:L35" si="51">K30/J30</f>
        <v>1</v>
      </c>
      <c r="M30" s="24">
        <v>0</v>
      </c>
      <c r="N30" s="8">
        <f t="shared" ref="N30:N35" si="52">M30/J30</f>
        <v>0</v>
      </c>
      <c r="O30" s="24">
        <v>0</v>
      </c>
      <c r="P30" s="8">
        <f t="shared" ref="P30:P35" si="53">O30/J30</f>
        <v>0</v>
      </c>
      <c r="Q30" s="9">
        <f t="shared" ref="Q30:Q35" si="54">J30/C30</f>
        <v>0.38823529411764707</v>
      </c>
    </row>
    <row r="31" spans="1:17" ht="15" x14ac:dyDescent="0.2">
      <c r="A31" s="59" t="s">
        <v>19</v>
      </c>
      <c r="B31" s="20">
        <v>87</v>
      </c>
      <c r="C31" s="41">
        <f t="shared" si="46"/>
        <v>88</v>
      </c>
      <c r="D31" s="20">
        <v>88</v>
      </c>
      <c r="E31" s="8">
        <f t="shared" si="47"/>
        <v>1</v>
      </c>
      <c r="F31" s="24">
        <v>0</v>
      </c>
      <c r="G31" s="9">
        <f t="shared" si="48"/>
        <v>0</v>
      </c>
      <c r="H31" s="20">
        <v>0</v>
      </c>
      <c r="I31" s="9">
        <f t="shared" si="49"/>
        <v>0</v>
      </c>
      <c r="J31" s="41">
        <f t="shared" si="50"/>
        <v>36</v>
      </c>
      <c r="K31" s="20">
        <v>36</v>
      </c>
      <c r="L31" s="8">
        <f t="shared" si="51"/>
        <v>1</v>
      </c>
      <c r="M31" s="24">
        <v>0</v>
      </c>
      <c r="N31" s="8">
        <f t="shared" si="52"/>
        <v>0</v>
      </c>
      <c r="O31" s="24">
        <v>0</v>
      </c>
      <c r="P31" s="8">
        <f t="shared" si="53"/>
        <v>0</v>
      </c>
      <c r="Q31" s="9">
        <f t="shared" si="54"/>
        <v>0.40909090909090912</v>
      </c>
    </row>
    <row r="32" spans="1:17" ht="15" x14ac:dyDescent="0.2">
      <c r="A32" s="59" t="s">
        <v>62</v>
      </c>
      <c r="B32" s="20">
        <v>102</v>
      </c>
      <c r="C32" s="41">
        <f t="shared" si="46"/>
        <v>112</v>
      </c>
      <c r="D32" s="20">
        <v>110</v>
      </c>
      <c r="E32" s="8">
        <f t="shared" si="47"/>
        <v>0.9821428571428571</v>
      </c>
      <c r="F32" s="24">
        <v>1</v>
      </c>
      <c r="G32" s="9">
        <f t="shared" si="48"/>
        <v>8.9285714285714281E-3</v>
      </c>
      <c r="H32" s="20">
        <v>1</v>
      </c>
      <c r="I32" s="9">
        <f t="shared" si="49"/>
        <v>8.9285714285714281E-3</v>
      </c>
      <c r="J32" s="41">
        <f t="shared" si="50"/>
        <v>36</v>
      </c>
      <c r="K32" s="20">
        <v>36</v>
      </c>
      <c r="L32" s="8">
        <f t="shared" si="51"/>
        <v>1</v>
      </c>
      <c r="M32" s="24">
        <v>0</v>
      </c>
      <c r="N32" s="8">
        <f t="shared" si="52"/>
        <v>0</v>
      </c>
      <c r="O32" s="24">
        <v>0</v>
      </c>
      <c r="P32" s="8">
        <f t="shared" si="53"/>
        <v>0</v>
      </c>
      <c r="Q32" s="9">
        <f t="shared" si="54"/>
        <v>0.32142857142857145</v>
      </c>
    </row>
    <row r="33" spans="1:17" ht="15" x14ac:dyDescent="0.2">
      <c r="A33" s="59" t="s">
        <v>20</v>
      </c>
      <c r="B33" s="20">
        <v>48</v>
      </c>
      <c r="C33" s="41">
        <f t="shared" si="46"/>
        <v>48</v>
      </c>
      <c r="D33" s="20">
        <v>46</v>
      </c>
      <c r="E33" s="8">
        <f t="shared" si="47"/>
        <v>0.95833333333333337</v>
      </c>
      <c r="F33" s="24">
        <v>1</v>
      </c>
      <c r="G33" s="9">
        <f t="shared" si="48"/>
        <v>2.0833333333333332E-2</v>
      </c>
      <c r="H33" s="20">
        <v>1</v>
      </c>
      <c r="I33" s="9">
        <f t="shared" si="49"/>
        <v>2.0833333333333332E-2</v>
      </c>
      <c r="J33" s="41">
        <f t="shared" si="50"/>
        <v>14</v>
      </c>
      <c r="K33" s="20">
        <v>14</v>
      </c>
      <c r="L33" s="8">
        <f t="shared" si="51"/>
        <v>1</v>
      </c>
      <c r="M33" s="24">
        <v>0</v>
      </c>
      <c r="N33" s="8">
        <f t="shared" si="52"/>
        <v>0</v>
      </c>
      <c r="O33" s="24">
        <v>0</v>
      </c>
      <c r="P33" s="8">
        <f t="shared" si="53"/>
        <v>0</v>
      </c>
      <c r="Q33" s="9">
        <f t="shared" si="54"/>
        <v>0.29166666666666669</v>
      </c>
    </row>
    <row r="34" spans="1:17" ht="15" x14ac:dyDescent="0.2">
      <c r="A34" s="59" t="s">
        <v>21</v>
      </c>
      <c r="B34" s="20">
        <v>320</v>
      </c>
      <c r="C34" s="41">
        <f t="shared" si="46"/>
        <v>297</v>
      </c>
      <c r="D34" s="20">
        <v>295</v>
      </c>
      <c r="E34" s="8">
        <f t="shared" si="47"/>
        <v>0.9932659932659933</v>
      </c>
      <c r="F34" s="24">
        <v>0</v>
      </c>
      <c r="G34" s="9">
        <f t="shared" si="48"/>
        <v>0</v>
      </c>
      <c r="H34" s="20">
        <v>2</v>
      </c>
      <c r="I34" s="9">
        <f t="shared" si="49"/>
        <v>6.7340067340067337E-3</v>
      </c>
      <c r="J34" s="41">
        <f t="shared" si="50"/>
        <v>107</v>
      </c>
      <c r="K34" s="20">
        <v>106</v>
      </c>
      <c r="L34" s="8">
        <f t="shared" si="51"/>
        <v>0.99065420560747663</v>
      </c>
      <c r="M34" s="24">
        <v>0</v>
      </c>
      <c r="N34" s="8">
        <f t="shared" si="52"/>
        <v>0</v>
      </c>
      <c r="O34" s="24">
        <v>1</v>
      </c>
      <c r="P34" s="8">
        <f t="shared" si="53"/>
        <v>9.3457943925233638E-3</v>
      </c>
      <c r="Q34" s="9">
        <f t="shared" si="54"/>
        <v>0.36026936026936029</v>
      </c>
    </row>
    <row r="35" spans="1:17" ht="15.75" x14ac:dyDescent="0.25">
      <c r="A35" s="64" t="s">
        <v>22</v>
      </c>
      <c r="B35" s="22">
        <f>SUM(B30:B34)</f>
        <v>644</v>
      </c>
      <c r="C35" s="22">
        <f>SUM(C30:C34)</f>
        <v>630</v>
      </c>
      <c r="D35" s="22">
        <f>SUM(D30:D34)</f>
        <v>622</v>
      </c>
      <c r="E35" s="8">
        <f t="shared" si="47"/>
        <v>0.98730158730158735</v>
      </c>
      <c r="F35" s="22">
        <f>SUM(F30:F34)</f>
        <v>2</v>
      </c>
      <c r="G35" s="9">
        <f t="shared" si="48"/>
        <v>3.1746031746031746E-3</v>
      </c>
      <c r="H35" s="22">
        <f>SUM(H30:H34)</f>
        <v>6</v>
      </c>
      <c r="I35" s="9">
        <f t="shared" si="49"/>
        <v>9.5238095238095247E-3</v>
      </c>
      <c r="J35" s="22">
        <f>SUM(J30:J34)</f>
        <v>226</v>
      </c>
      <c r="K35" s="22">
        <f>SUM(K30:K34)</f>
        <v>225</v>
      </c>
      <c r="L35" s="8">
        <f t="shared" si="51"/>
        <v>0.99557522123893805</v>
      </c>
      <c r="M35" s="22">
        <f>SUM(M30:M34)</f>
        <v>0</v>
      </c>
      <c r="N35" s="8">
        <f t="shared" si="52"/>
        <v>0</v>
      </c>
      <c r="O35" s="22">
        <f>SUM(O30:O34)</f>
        <v>1</v>
      </c>
      <c r="P35" s="8">
        <f t="shared" si="53"/>
        <v>4.4247787610619468E-3</v>
      </c>
      <c r="Q35" s="10">
        <f t="shared" si="54"/>
        <v>0.35873015873015873</v>
      </c>
    </row>
    <row r="36" spans="1:17" ht="15.75" x14ac:dyDescent="0.25">
      <c r="A36" s="78"/>
      <c r="B36" s="23"/>
      <c r="C36" s="21"/>
      <c r="D36" s="21"/>
      <c r="E36" s="11"/>
      <c r="F36" s="25"/>
      <c r="G36" s="12"/>
      <c r="H36" s="26"/>
      <c r="I36" s="12"/>
      <c r="J36" s="21"/>
      <c r="K36" s="21"/>
      <c r="L36" s="11"/>
      <c r="M36" s="25"/>
      <c r="N36" s="11"/>
      <c r="O36" s="25"/>
      <c r="P36" s="11"/>
      <c r="Q36" s="12"/>
    </row>
    <row r="37" spans="1:17" ht="15" x14ac:dyDescent="0.2">
      <c r="A37" s="59" t="s">
        <v>53</v>
      </c>
      <c r="B37" s="20">
        <v>724</v>
      </c>
      <c r="C37" s="41">
        <f>SUM(D37+F37+H37)</f>
        <v>747</v>
      </c>
      <c r="D37" s="20">
        <v>735</v>
      </c>
      <c r="E37" s="8">
        <f>D37/C37</f>
        <v>0.98393574297188757</v>
      </c>
      <c r="F37" s="24">
        <v>8</v>
      </c>
      <c r="G37" s="9">
        <f>F37/C37</f>
        <v>1.0709504685408299E-2</v>
      </c>
      <c r="H37" s="20">
        <v>4</v>
      </c>
      <c r="I37" s="9">
        <f>H37/C37</f>
        <v>5.3547523427041497E-3</v>
      </c>
      <c r="J37" s="41">
        <f>SUM(K37+M37+O37)</f>
        <v>181</v>
      </c>
      <c r="K37" s="20">
        <v>175</v>
      </c>
      <c r="L37" s="8">
        <f>K37/J37</f>
        <v>0.96685082872928174</v>
      </c>
      <c r="M37" s="24">
        <v>2</v>
      </c>
      <c r="N37" s="8">
        <f>M37/J37</f>
        <v>1.1049723756906077E-2</v>
      </c>
      <c r="O37" s="24">
        <v>4</v>
      </c>
      <c r="P37" s="8">
        <f>O37/J37</f>
        <v>2.2099447513812154E-2</v>
      </c>
      <c r="Q37" s="9">
        <f>J37/C37</f>
        <v>0.24230254350736277</v>
      </c>
    </row>
    <row r="38" spans="1:17" ht="15" x14ac:dyDescent="0.2">
      <c r="A38" s="59" t="s">
        <v>54</v>
      </c>
      <c r="B38" s="20">
        <v>103</v>
      </c>
      <c r="C38" s="41">
        <f>SUM(D38+F38+H38)</f>
        <v>89</v>
      </c>
      <c r="D38" s="20">
        <v>88</v>
      </c>
      <c r="E38" s="8">
        <f>D38/C38</f>
        <v>0.9887640449438202</v>
      </c>
      <c r="F38" s="24">
        <v>0</v>
      </c>
      <c r="G38" s="9">
        <f>F38/C38</f>
        <v>0</v>
      </c>
      <c r="H38" s="20">
        <v>1</v>
      </c>
      <c r="I38" s="9">
        <f>H38/C38</f>
        <v>1.1235955056179775E-2</v>
      </c>
      <c r="J38" s="41">
        <f>SUM(K38+M38+O38)</f>
        <v>20</v>
      </c>
      <c r="K38" s="20">
        <v>20</v>
      </c>
      <c r="L38" s="8">
        <f>K38/J38</f>
        <v>1</v>
      </c>
      <c r="M38" s="24">
        <v>0</v>
      </c>
      <c r="N38" s="8">
        <f>M38/J38</f>
        <v>0</v>
      </c>
      <c r="O38" s="24">
        <v>0</v>
      </c>
      <c r="P38" s="8">
        <f>O38/J38</f>
        <v>0</v>
      </c>
      <c r="Q38" s="9">
        <f>J38/C38</f>
        <v>0.2247191011235955</v>
      </c>
    </row>
    <row r="39" spans="1:17" ht="15.75" x14ac:dyDescent="0.25">
      <c r="A39" s="64" t="s">
        <v>23</v>
      </c>
      <c r="B39" s="22">
        <f>SUM(B37:B38)</f>
        <v>827</v>
      </c>
      <c r="C39" s="22">
        <f>SUM(C37:C38)</f>
        <v>836</v>
      </c>
      <c r="D39" s="22">
        <f>SUM(D37:D38)</f>
        <v>823</v>
      </c>
      <c r="E39" s="8">
        <f>D39/C39</f>
        <v>0.98444976076555024</v>
      </c>
      <c r="F39" s="22">
        <f>SUM(F37:F38)</f>
        <v>8</v>
      </c>
      <c r="G39" s="9">
        <f>F39/C39</f>
        <v>9.5693779904306216E-3</v>
      </c>
      <c r="H39" s="22">
        <f>SUM(H37:H38)</f>
        <v>5</v>
      </c>
      <c r="I39" s="9">
        <f>H39/C39</f>
        <v>5.9808612440191387E-3</v>
      </c>
      <c r="J39" s="22">
        <f>SUM(J37:J38)</f>
        <v>201</v>
      </c>
      <c r="K39" s="22">
        <f>SUM(K37:K38)</f>
        <v>195</v>
      </c>
      <c r="L39" s="8">
        <f>K39/J39</f>
        <v>0.97014925373134331</v>
      </c>
      <c r="M39" s="22">
        <f>SUM(M37:M38)</f>
        <v>2</v>
      </c>
      <c r="N39" s="8">
        <f>M39/J39</f>
        <v>9.9502487562189053E-3</v>
      </c>
      <c r="O39" s="22">
        <f>SUM(O37:O38)</f>
        <v>4</v>
      </c>
      <c r="P39" s="8">
        <f>O39/J39</f>
        <v>1.9900497512437811E-2</v>
      </c>
      <c r="Q39" s="10">
        <f>J39/C39</f>
        <v>0.24043062200956938</v>
      </c>
    </row>
    <row r="40" spans="1:17" ht="15.75" x14ac:dyDescent="0.25">
      <c r="A40" s="78"/>
      <c r="B40" s="23"/>
      <c r="C40" s="21"/>
      <c r="D40" s="21"/>
      <c r="E40" s="11"/>
      <c r="F40" s="25"/>
      <c r="G40" s="12"/>
      <c r="H40" s="26"/>
      <c r="I40" s="12"/>
      <c r="J40" s="21"/>
      <c r="K40" s="21"/>
      <c r="L40" s="11"/>
      <c r="M40" s="25"/>
      <c r="N40" s="11"/>
      <c r="O40" s="25"/>
      <c r="P40" s="11"/>
      <c r="Q40" s="12"/>
    </row>
    <row r="41" spans="1:17" ht="15" x14ac:dyDescent="0.2">
      <c r="A41" s="59" t="s">
        <v>24</v>
      </c>
      <c r="B41" s="20">
        <v>55</v>
      </c>
      <c r="C41" s="41">
        <f>SUM(D41+F41+H41)</f>
        <v>61</v>
      </c>
      <c r="D41" s="20">
        <v>59</v>
      </c>
      <c r="E41" s="8">
        <f>D41/C41</f>
        <v>0.96721311475409832</v>
      </c>
      <c r="F41" s="24">
        <v>1</v>
      </c>
      <c r="G41" s="9">
        <f>F41/C41</f>
        <v>1.6393442622950821E-2</v>
      </c>
      <c r="H41" s="20">
        <v>1</v>
      </c>
      <c r="I41" s="9">
        <f>H41/C41</f>
        <v>1.6393442622950821E-2</v>
      </c>
      <c r="J41" s="41">
        <f>SUM(K41+M41+O41)</f>
        <v>13</v>
      </c>
      <c r="K41" s="20">
        <v>12</v>
      </c>
      <c r="L41" s="8">
        <f>K41/J41</f>
        <v>0.92307692307692313</v>
      </c>
      <c r="M41" s="24">
        <v>0</v>
      </c>
      <c r="N41" s="8">
        <f>M41/J41</f>
        <v>0</v>
      </c>
      <c r="O41" s="24">
        <v>1</v>
      </c>
      <c r="P41" s="8">
        <f>O41/J41</f>
        <v>7.6923076923076927E-2</v>
      </c>
      <c r="Q41" s="9">
        <f>J41/C41</f>
        <v>0.21311475409836064</v>
      </c>
    </row>
    <row r="42" spans="1:17" ht="15" x14ac:dyDescent="0.2">
      <c r="A42" s="59" t="s">
        <v>25</v>
      </c>
      <c r="B42" s="20">
        <v>11</v>
      </c>
      <c r="C42" s="41">
        <f>SUM(D42+F42+H42)</f>
        <v>8</v>
      </c>
      <c r="D42" s="20">
        <v>7</v>
      </c>
      <c r="E42" s="8">
        <f>D42/C42</f>
        <v>0.875</v>
      </c>
      <c r="F42" s="24">
        <v>1</v>
      </c>
      <c r="G42" s="9">
        <f>F42/C42</f>
        <v>0.125</v>
      </c>
      <c r="H42" s="20">
        <v>0</v>
      </c>
      <c r="I42" s="9">
        <f>H42/C42</f>
        <v>0</v>
      </c>
      <c r="J42" s="41">
        <f>SUM(K42+M42+O42)</f>
        <v>1</v>
      </c>
      <c r="K42" s="20">
        <v>1</v>
      </c>
      <c r="L42" s="8">
        <f>K42/J42</f>
        <v>1</v>
      </c>
      <c r="M42" s="24">
        <v>0</v>
      </c>
      <c r="N42" s="8">
        <f>M42/J42</f>
        <v>0</v>
      </c>
      <c r="O42" s="24">
        <v>0</v>
      </c>
      <c r="P42" s="8">
        <f>O42/J42</f>
        <v>0</v>
      </c>
      <c r="Q42" s="9">
        <f>J42/C42</f>
        <v>0.125</v>
      </c>
    </row>
    <row r="43" spans="1:17" ht="15.75" x14ac:dyDescent="0.25">
      <c r="A43" s="64" t="s">
        <v>26</v>
      </c>
      <c r="B43" s="22">
        <f>SUM(B41:B42)</f>
        <v>66</v>
      </c>
      <c r="C43" s="22">
        <f>SUM(C41:C42)</f>
        <v>69</v>
      </c>
      <c r="D43" s="22">
        <f>SUM(D41:D42)</f>
        <v>66</v>
      </c>
      <c r="E43" s="8">
        <f>D43/C43</f>
        <v>0.95652173913043481</v>
      </c>
      <c r="F43" s="22">
        <f>SUM(F41:F42)</f>
        <v>2</v>
      </c>
      <c r="G43" s="9">
        <f>F43/C43</f>
        <v>2.8985507246376812E-2</v>
      </c>
      <c r="H43" s="22">
        <f>SUM(H41:H42)</f>
        <v>1</v>
      </c>
      <c r="I43" s="9">
        <f>H43/C43</f>
        <v>1.4492753623188406E-2</v>
      </c>
      <c r="J43" s="22">
        <f>SUM(J41:J42)</f>
        <v>14</v>
      </c>
      <c r="K43" s="22">
        <f>SUM(K41:K42)</f>
        <v>13</v>
      </c>
      <c r="L43" s="8">
        <f>K43/J43</f>
        <v>0.9285714285714286</v>
      </c>
      <c r="M43" s="22">
        <f>SUM(M41:M42)</f>
        <v>0</v>
      </c>
      <c r="N43" s="8">
        <f>M43/J43</f>
        <v>0</v>
      </c>
      <c r="O43" s="22">
        <f>SUM(O41:O42)</f>
        <v>1</v>
      </c>
      <c r="P43" s="8">
        <f>O43/J43</f>
        <v>7.1428571428571425E-2</v>
      </c>
      <c r="Q43" s="10">
        <f>J43/C43</f>
        <v>0.20289855072463769</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f>SUM(B24,B28,B35,B39,B43)</f>
        <v>2989</v>
      </c>
      <c r="C45" s="65">
        <f>SUM(C24,C28,C35,C39,C43)</f>
        <v>3074</v>
      </c>
      <c r="D45" s="65">
        <f>SUM(D24,D28,D35,D39,D43)</f>
        <v>3031</v>
      </c>
      <c r="E45" s="62">
        <f>D45/C45</f>
        <v>0.98601171112556929</v>
      </c>
      <c r="F45" s="65">
        <f>SUM(F24,F28,F35,F39,F43)</f>
        <v>18</v>
      </c>
      <c r="G45" s="63">
        <f>F45/C45</f>
        <v>5.8555627846454128E-3</v>
      </c>
      <c r="H45" s="65">
        <f>SUM(H24,H28,H35,H39,H43)</f>
        <v>25</v>
      </c>
      <c r="I45" s="63">
        <f>H45/C45</f>
        <v>8.1327260897852954E-3</v>
      </c>
      <c r="J45" s="65">
        <f>SUM(J24,J28,J35,J39,J43)</f>
        <v>855</v>
      </c>
      <c r="K45" s="65">
        <f>SUM(K24,K28,K35,K39,K43)</f>
        <v>837</v>
      </c>
      <c r="L45" s="62">
        <f>K45/J45</f>
        <v>0.97894736842105268</v>
      </c>
      <c r="M45" s="65">
        <f>SUM(M24,M28,M35,M39,M43)</f>
        <v>5</v>
      </c>
      <c r="N45" s="62">
        <f>M45/J45</f>
        <v>5.8479532163742687E-3</v>
      </c>
      <c r="O45" s="65">
        <f>SUM(O24,O28,O35,O39,O43)</f>
        <v>13</v>
      </c>
      <c r="P45" s="62">
        <f>O45/J45</f>
        <v>1.5204678362573099E-2</v>
      </c>
      <c r="Q45" s="66">
        <f>J45/C45</f>
        <v>0.27813923227065712</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f>B20+B45</f>
        <v>6646</v>
      </c>
      <c r="C47" s="65">
        <f>C20+C45</f>
        <v>6838</v>
      </c>
      <c r="D47" s="65">
        <f>D20+D45</f>
        <v>6677</v>
      </c>
      <c r="E47" s="62">
        <f>D47/C47</f>
        <v>0.97645510383152967</v>
      </c>
      <c r="F47" s="65">
        <f>F20+F45</f>
        <v>85</v>
      </c>
      <c r="G47" s="63">
        <f>F47/C47</f>
        <v>1.2430535244223457E-2</v>
      </c>
      <c r="H47" s="65">
        <f>H20+H45</f>
        <v>76</v>
      </c>
      <c r="I47" s="63">
        <f>H47/C47</f>
        <v>1.1114360924246856E-2</v>
      </c>
      <c r="J47" s="65">
        <f>J20+J45</f>
        <v>1660</v>
      </c>
      <c r="K47" s="65">
        <f>K20+K45</f>
        <v>1598</v>
      </c>
      <c r="L47" s="62">
        <f>K47/J47</f>
        <v>0.96265060240963851</v>
      </c>
      <c r="M47" s="65">
        <f>M20+M45</f>
        <v>22</v>
      </c>
      <c r="N47" s="62">
        <f>M47/J47</f>
        <v>1.3253012048192771E-2</v>
      </c>
      <c r="O47" s="65">
        <f>O20+O45</f>
        <v>40</v>
      </c>
      <c r="P47" s="62">
        <f>O47/J47</f>
        <v>2.4096385542168676E-2</v>
      </c>
      <c r="Q47" s="66">
        <f>J47/C47</f>
        <v>0.24276104124012871</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J45" sqref="J45"/>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343</v>
      </c>
      <c r="C4" s="61">
        <v>330</v>
      </c>
      <c r="D4" s="60">
        <v>322</v>
      </c>
      <c r="E4" s="62">
        <v>0.97575757575757571</v>
      </c>
      <c r="F4" s="60">
        <v>2</v>
      </c>
      <c r="G4" s="63">
        <v>6.0606060606060606E-3</v>
      </c>
      <c r="H4" s="60">
        <v>6</v>
      </c>
      <c r="I4" s="63">
        <v>1.8181818181818181E-2</v>
      </c>
      <c r="J4" s="61">
        <v>75</v>
      </c>
      <c r="K4" s="60">
        <v>74</v>
      </c>
      <c r="L4" s="62">
        <v>0.98666666666666669</v>
      </c>
      <c r="M4" s="60">
        <v>0</v>
      </c>
      <c r="N4" s="62">
        <v>0</v>
      </c>
      <c r="O4" s="60">
        <v>1</v>
      </c>
      <c r="P4" s="62">
        <v>1.3333333333333334E-2</v>
      </c>
      <c r="Q4" s="63">
        <v>0.22727272727272727</v>
      </c>
    </row>
    <row r="5" spans="1:17" ht="15" x14ac:dyDescent="0.2">
      <c r="A5" s="59" t="s">
        <v>45</v>
      </c>
      <c r="B5" s="60">
        <v>437</v>
      </c>
      <c r="C5" s="61">
        <v>467</v>
      </c>
      <c r="D5" s="60">
        <v>461</v>
      </c>
      <c r="E5" s="62">
        <v>0.98715203426124198</v>
      </c>
      <c r="F5" s="60">
        <v>0</v>
      </c>
      <c r="G5" s="63">
        <v>0</v>
      </c>
      <c r="H5" s="60">
        <v>6</v>
      </c>
      <c r="I5" s="63">
        <v>1.284796573875803E-2</v>
      </c>
      <c r="J5" s="61">
        <v>43</v>
      </c>
      <c r="K5" s="60">
        <v>41</v>
      </c>
      <c r="L5" s="62">
        <v>0.95348837209302328</v>
      </c>
      <c r="M5" s="60">
        <v>0</v>
      </c>
      <c r="N5" s="62">
        <v>0</v>
      </c>
      <c r="O5" s="60">
        <v>2</v>
      </c>
      <c r="P5" s="62">
        <v>4.6511627906976744E-2</v>
      </c>
      <c r="Q5" s="63">
        <v>9.2077087794432549E-2</v>
      </c>
    </row>
    <row r="6" spans="1:17" ht="15.75" x14ac:dyDescent="0.25">
      <c r="A6" s="64" t="s">
        <v>56</v>
      </c>
      <c r="B6" s="65">
        <v>780</v>
      </c>
      <c r="C6" s="65">
        <v>797</v>
      </c>
      <c r="D6" s="65">
        <v>783</v>
      </c>
      <c r="E6" s="62">
        <v>0.98243412797992469</v>
      </c>
      <c r="F6" s="65">
        <v>2</v>
      </c>
      <c r="G6" s="63">
        <v>2.509410288582183E-3</v>
      </c>
      <c r="H6" s="65">
        <v>12</v>
      </c>
      <c r="I6" s="63">
        <v>1.5056461731493099E-2</v>
      </c>
      <c r="J6" s="65">
        <v>118</v>
      </c>
      <c r="K6" s="65">
        <v>115</v>
      </c>
      <c r="L6" s="62">
        <v>0.97457627118644063</v>
      </c>
      <c r="M6" s="65">
        <v>0</v>
      </c>
      <c r="N6" s="62">
        <v>0</v>
      </c>
      <c r="O6" s="65">
        <v>3</v>
      </c>
      <c r="P6" s="62">
        <v>2.5423728813559324E-2</v>
      </c>
      <c r="Q6" s="66">
        <v>0.14805520702634881</v>
      </c>
    </row>
    <row r="8" spans="1:17" ht="15" x14ac:dyDescent="0.2">
      <c r="A8" s="59" t="s">
        <v>47</v>
      </c>
      <c r="B8" s="60">
        <v>700</v>
      </c>
      <c r="C8" s="61">
        <v>712</v>
      </c>
      <c r="D8" s="60">
        <v>705</v>
      </c>
      <c r="E8" s="62">
        <v>0.9901685393258427</v>
      </c>
      <c r="F8" s="60">
        <v>4</v>
      </c>
      <c r="G8" s="63">
        <v>5.6179775280898875E-3</v>
      </c>
      <c r="H8" s="60">
        <v>3</v>
      </c>
      <c r="I8" s="63">
        <v>4.2134831460674156E-3</v>
      </c>
      <c r="J8" s="61">
        <v>111</v>
      </c>
      <c r="K8" s="60">
        <v>110</v>
      </c>
      <c r="L8" s="62">
        <v>0.99099099099099097</v>
      </c>
      <c r="M8" s="60">
        <v>0</v>
      </c>
      <c r="N8" s="62">
        <v>0</v>
      </c>
      <c r="O8" s="60">
        <v>1</v>
      </c>
      <c r="P8" s="62">
        <v>9.0090090090090089E-3</v>
      </c>
      <c r="Q8" s="63">
        <v>0.15589887640449437</v>
      </c>
    </row>
    <row r="9" spans="1:17" ht="15" x14ac:dyDescent="0.2">
      <c r="A9" s="59" t="s">
        <v>48</v>
      </c>
      <c r="B9" s="60">
        <v>404</v>
      </c>
      <c r="C9" s="61">
        <v>420</v>
      </c>
      <c r="D9" s="60">
        <v>415</v>
      </c>
      <c r="E9" s="62">
        <v>0.98809523809523814</v>
      </c>
      <c r="F9" s="60">
        <v>2</v>
      </c>
      <c r="G9" s="63">
        <v>4.7619047619047623E-3</v>
      </c>
      <c r="H9" s="60">
        <v>3</v>
      </c>
      <c r="I9" s="63">
        <v>7.1428571428571426E-3</v>
      </c>
      <c r="J9" s="61">
        <v>118</v>
      </c>
      <c r="K9" s="60">
        <v>114</v>
      </c>
      <c r="L9" s="62">
        <v>0.96610169491525422</v>
      </c>
      <c r="M9" s="60">
        <v>1</v>
      </c>
      <c r="N9" s="62">
        <v>8.4745762711864406E-3</v>
      </c>
      <c r="O9" s="60">
        <v>3</v>
      </c>
      <c r="P9" s="62">
        <v>2.5423728813559324E-2</v>
      </c>
      <c r="Q9" s="63">
        <v>0.28095238095238095</v>
      </c>
    </row>
    <row r="10" spans="1:17" ht="15.75" x14ac:dyDescent="0.25">
      <c r="A10" s="64" t="s">
        <v>57</v>
      </c>
      <c r="B10" s="65">
        <v>1104</v>
      </c>
      <c r="C10" s="65">
        <v>1132</v>
      </c>
      <c r="D10" s="65">
        <v>1120</v>
      </c>
      <c r="E10" s="62">
        <v>0.98939929328621912</v>
      </c>
      <c r="F10" s="65">
        <v>6</v>
      </c>
      <c r="G10" s="63">
        <v>5.3003533568904597E-3</v>
      </c>
      <c r="H10" s="65">
        <v>6</v>
      </c>
      <c r="I10" s="63">
        <v>5.3003533568904597E-3</v>
      </c>
      <c r="J10" s="65">
        <v>229</v>
      </c>
      <c r="K10" s="65">
        <v>224</v>
      </c>
      <c r="L10" s="62">
        <v>0.97816593886462877</v>
      </c>
      <c r="M10" s="65">
        <v>1</v>
      </c>
      <c r="N10" s="62">
        <v>4.3668122270742356E-3</v>
      </c>
      <c r="O10" s="65">
        <v>4</v>
      </c>
      <c r="P10" s="62">
        <v>1.7467248908296942E-2</v>
      </c>
      <c r="Q10" s="66">
        <v>0.20229681978798586</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393</v>
      </c>
      <c r="C12" s="61">
        <v>397</v>
      </c>
      <c r="D12" s="60">
        <v>386</v>
      </c>
      <c r="E12" s="62">
        <v>0.97229219143576828</v>
      </c>
      <c r="F12" s="60">
        <v>7</v>
      </c>
      <c r="G12" s="63">
        <v>1.7632241813602016E-2</v>
      </c>
      <c r="H12" s="60">
        <v>4</v>
      </c>
      <c r="I12" s="63">
        <v>1.0075566750629723E-2</v>
      </c>
      <c r="J12" s="61">
        <v>46</v>
      </c>
      <c r="K12" s="60">
        <v>43</v>
      </c>
      <c r="L12" s="62">
        <v>0.93478260869565222</v>
      </c>
      <c r="M12" s="60">
        <v>0</v>
      </c>
      <c r="N12" s="62">
        <v>0</v>
      </c>
      <c r="O12" s="60">
        <v>3</v>
      </c>
      <c r="P12" s="62">
        <v>6.5217391304347824E-2</v>
      </c>
      <c r="Q12" s="63">
        <v>0.11586901763224182</v>
      </c>
    </row>
    <row r="13" spans="1:17" ht="15" x14ac:dyDescent="0.2">
      <c r="A13" s="59" t="s">
        <v>49</v>
      </c>
      <c r="B13" s="60">
        <v>190</v>
      </c>
      <c r="C13" s="61">
        <v>208</v>
      </c>
      <c r="D13" s="60">
        <v>201</v>
      </c>
      <c r="E13" s="62">
        <v>0.96634615384615385</v>
      </c>
      <c r="F13" s="60">
        <v>1</v>
      </c>
      <c r="G13" s="63">
        <v>4.807692307692308E-3</v>
      </c>
      <c r="H13" s="60">
        <v>6</v>
      </c>
      <c r="I13" s="63">
        <v>2.8846153846153848E-2</v>
      </c>
      <c r="J13" s="61">
        <v>5</v>
      </c>
      <c r="K13" s="60">
        <v>5</v>
      </c>
      <c r="L13" s="62">
        <v>1</v>
      </c>
      <c r="M13" s="60">
        <v>0</v>
      </c>
      <c r="N13" s="62">
        <v>0</v>
      </c>
      <c r="O13" s="60">
        <v>0</v>
      </c>
      <c r="P13" s="62">
        <v>0</v>
      </c>
      <c r="Q13" s="63">
        <v>2.403846153846154E-2</v>
      </c>
    </row>
    <row r="14" spans="1:17" ht="15" x14ac:dyDescent="0.2">
      <c r="A14" s="59" t="s">
        <v>58</v>
      </c>
      <c r="B14" s="60">
        <v>407</v>
      </c>
      <c r="C14" s="61">
        <v>375</v>
      </c>
      <c r="D14" s="60">
        <v>372</v>
      </c>
      <c r="E14" s="62">
        <v>0.99199999999999999</v>
      </c>
      <c r="F14" s="60">
        <v>3</v>
      </c>
      <c r="G14" s="63">
        <v>8.0000000000000002E-3</v>
      </c>
      <c r="H14" s="60">
        <v>0</v>
      </c>
      <c r="I14" s="63">
        <v>0</v>
      </c>
      <c r="J14" s="61">
        <v>149</v>
      </c>
      <c r="K14" s="60">
        <v>149</v>
      </c>
      <c r="L14" s="62">
        <v>1</v>
      </c>
      <c r="M14" s="60">
        <v>0</v>
      </c>
      <c r="N14" s="62">
        <v>0</v>
      </c>
      <c r="O14" s="60">
        <v>0</v>
      </c>
      <c r="P14" s="62">
        <v>0</v>
      </c>
      <c r="Q14" s="63">
        <v>0.39733333333333332</v>
      </c>
    </row>
    <row r="15" spans="1:17" ht="15.75" x14ac:dyDescent="0.25">
      <c r="A15" s="64" t="s">
        <v>59</v>
      </c>
      <c r="B15" s="65">
        <v>990</v>
      </c>
      <c r="C15" s="65">
        <v>980</v>
      </c>
      <c r="D15" s="65">
        <v>959</v>
      </c>
      <c r="E15" s="62">
        <v>0.97857142857142854</v>
      </c>
      <c r="F15" s="65">
        <v>11</v>
      </c>
      <c r="G15" s="63">
        <v>1.1224489795918367E-2</v>
      </c>
      <c r="H15" s="65">
        <v>10</v>
      </c>
      <c r="I15" s="63">
        <v>1.020408163265306E-2</v>
      </c>
      <c r="J15" s="65">
        <v>200</v>
      </c>
      <c r="K15" s="65">
        <v>197</v>
      </c>
      <c r="L15" s="62">
        <v>0.98499999999999999</v>
      </c>
      <c r="M15" s="65">
        <v>0</v>
      </c>
      <c r="N15" s="62">
        <v>0</v>
      </c>
      <c r="O15" s="65">
        <v>3</v>
      </c>
      <c r="P15" s="62">
        <v>1.4999999999999999E-2</v>
      </c>
      <c r="Q15" s="66">
        <v>0.20408163265306123</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604</v>
      </c>
      <c r="C17" s="61">
        <v>590</v>
      </c>
      <c r="D17" s="60">
        <v>533</v>
      </c>
      <c r="E17" s="62">
        <v>0.90338983050847455</v>
      </c>
      <c r="F17" s="60">
        <v>37</v>
      </c>
      <c r="G17" s="63">
        <v>6.2711864406779658E-2</v>
      </c>
      <c r="H17" s="60">
        <v>20</v>
      </c>
      <c r="I17" s="63">
        <v>3.3898305084745763E-2</v>
      </c>
      <c r="J17" s="61">
        <v>27</v>
      </c>
      <c r="K17" s="60">
        <v>25</v>
      </c>
      <c r="L17" s="62">
        <v>0.92592592592592593</v>
      </c>
      <c r="M17" s="60">
        <v>2</v>
      </c>
      <c r="N17" s="62">
        <v>7.407407407407407E-2</v>
      </c>
      <c r="O17" s="60">
        <v>0</v>
      </c>
      <c r="P17" s="62">
        <v>0</v>
      </c>
      <c r="Q17" s="63">
        <v>4.576271186440678E-2</v>
      </c>
    </row>
    <row r="18" spans="1:17" ht="15.75" x14ac:dyDescent="0.25">
      <c r="A18" s="64" t="s">
        <v>60</v>
      </c>
      <c r="B18" s="65">
        <v>604</v>
      </c>
      <c r="C18" s="65">
        <v>590</v>
      </c>
      <c r="D18" s="65">
        <v>533</v>
      </c>
      <c r="E18" s="62">
        <v>0.90338983050847455</v>
      </c>
      <c r="F18" s="65">
        <v>37</v>
      </c>
      <c r="G18" s="63">
        <v>6.2711864406779658E-2</v>
      </c>
      <c r="H18" s="65">
        <v>20</v>
      </c>
      <c r="I18" s="63">
        <v>3.3898305084745763E-2</v>
      </c>
      <c r="J18" s="65">
        <v>27</v>
      </c>
      <c r="K18" s="65">
        <v>25</v>
      </c>
      <c r="L18" s="62">
        <v>0.92592592592592593</v>
      </c>
      <c r="M18" s="65">
        <v>2</v>
      </c>
      <c r="N18" s="62">
        <v>7.407407407407407E-2</v>
      </c>
      <c r="O18" s="65">
        <v>0</v>
      </c>
      <c r="P18" s="62">
        <v>0</v>
      </c>
      <c r="Q18" s="66">
        <v>4.576271186440678E-2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3478</v>
      </c>
      <c r="C20" s="65">
        <v>3499</v>
      </c>
      <c r="D20" s="65">
        <v>3395</v>
      </c>
      <c r="E20" s="62">
        <v>0.97027722206344669</v>
      </c>
      <c r="F20" s="65">
        <v>56</v>
      </c>
      <c r="G20" s="63">
        <v>1.6004572735067162E-2</v>
      </c>
      <c r="H20" s="65">
        <v>48</v>
      </c>
      <c r="I20" s="63">
        <v>1.3718205201486139E-2</v>
      </c>
      <c r="J20" s="65">
        <v>574</v>
      </c>
      <c r="K20" s="65">
        <v>561</v>
      </c>
      <c r="L20" s="62">
        <v>0.97735191637630658</v>
      </c>
      <c r="M20" s="65">
        <v>3</v>
      </c>
      <c r="N20" s="62">
        <v>5.2264808362369342E-3</v>
      </c>
      <c r="O20" s="65">
        <v>10</v>
      </c>
      <c r="P20" s="62">
        <v>1.7421602787456445E-2</v>
      </c>
      <c r="Q20" s="66">
        <v>0.16404687053443842</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429</v>
      </c>
      <c r="C22" s="61">
        <v>371</v>
      </c>
      <c r="D22" s="60">
        <v>366</v>
      </c>
      <c r="E22" s="62">
        <v>0.98652291105121293</v>
      </c>
      <c r="F22" s="60">
        <v>1</v>
      </c>
      <c r="G22" s="63">
        <v>2.6954177897574125E-3</v>
      </c>
      <c r="H22" s="60">
        <v>4</v>
      </c>
      <c r="I22" s="63">
        <v>1.078167115902965E-2</v>
      </c>
      <c r="J22" s="61">
        <v>60</v>
      </c>
      <c r="K22" s="60">
        <v>60</v>
      </c>
      <c r="L22" s="62">
        <v>1</v>
      </c>
      <c r="M22" s="60">
        <v>0</v>
      </c>
      <c r="N22" s="62">
        <v>0</v>
      </c>
      <c r="O22" s="60">
        <v>0</v>
      </c>
      <c r="P22" s="62">
        <v>0</v>
      </c>
      <c r="Q22" s="63">
        <v>0.16172506738544473</v>
      </c>
    </row>
    <row r="23" spans="1:17" ht="15" x14ac:dyDescent="0.2">
      <c r="A23" s="59" t="s">
        <v>61</v>
      </c>
      <c r="B23" s="60">
        <v>0</v>
      </c>
      <c r="C23" s="61">
        <v>0</v>
      </c>
      <c r="D23" s="60">
        <v>0</v>
      </c>
      <c r="E23" s="62" t="e">
        <v>#DIV/0!</v>
      </c>
      <c r="F23" s="60">
        <v>0</v>
      </c>
      <c r="G23" s="63" t="e">
        <v>#DIV/0!</v>
      </c>
      <c r="H23" s="60">
        <v>0</v>
      </c>
      <c r="I23" s="63" t="e">
        <v>#DIV/0!</v>
      </c>
      <c r="J23" s="61">
        <v>0</v>
      </c>
      <c r="K23" s="60">
        <v>0</v>
      </c>
      <c r="L23" s="62" t="e">
        <v>#DIV/0!</v>
      </c>
      <c r="M23" s="60">
        <v>0</v>
      </c>
      <c r="N23" s="62" t="e">
        <v>#DIV/0!</v>
      </c>
      <c r="O23" s="60">
        <v>0</v>
      </c>
      <c r="P23" s="62" t="e">
        <v>#DIV/0!</v>
      </c>
      <c r="Q23" s="63" t="e">
        <v>#DIV/0!</v>
      </c>
    </row>
    <row r="24" spans="1:17" ht="15.75" x14ac:dyDescent="0.25">
      <c r="A24" s="64" t="s">
        <v>16</v>
      </c>
      <c r="B24" s="65">
        <v>429</v>
      </c>
      <c r="C24" s="65">
        <v>371</v>
      </c>
      <c r="D24" s="65">
        <v>366</v>
      </c>
      <c r="E24" s="62">
        <v>0.98652291105121293</v>
      </c>
      <c r="F24" s="65">
        <v>1</v>
      </c>
      <c r="G24" s="63">
        <v>2.6954177897574125E-3</v>
      </c>
      <c r="H24" s="65">
        <v>4</v>
      </c>
      <c r="I24" s="63">
        <v>1.078167115902965E-2</v>
      </c>
      <c r="J24" s="65">
        <v>60</v>
      </c>
      <c r="K24" s="65">
        <v>60</v>
      </c>
      <c r="L24" s="62">
        <v>1</v>
      </c>
      <c r="M24" s="65">
        <v>0</v>
      </c>
      <c r="N24" s="62">
        <v>0</v>
      </c>
      <c r="O24" s="65">
        <v>0</v>
      </c>
      <c r="P24" s="62">
        <v>0</v>
      </c>
      <c r="Q24" s="66">
        <v>0.16172506738544473</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472</v>
      </c>
      <c r="C26" s="61">
        <v>485</v>
      </c>
      <c r="D26" s="60">
        <v>484</v>
      </c>
      <c r="E26" s="62">
        <v>0.99793814432989691</v>
      </c>
      <c r="F26" s="60">
        <v>0</v>
      </c>
      <c r="G26" s="63">
        <v>0</v>
      </c>
      <c r="H26" s="60">
        <v>1</v>
      </c>
      <c r="I26" s="63">
        <v>2.0618556701030928E-3</v>
      </c>
      <c r="J26" s="61">
        <v>148</v>
      </c>
      <c r="K26" s="60">
        <v>148</v>
      </c>
      <c r="L26" s="62">
        <v>1</v>
      </c>
      <c r="M26" s="60">
        <v>0</v>
      </c>
      <c r="N26" s="62">
        <v>0</v>
      </c>
      <c r="O26" s="60">
        <v>0</v>
      </c>
      <c r="P26" s="62">
        <v>0</v>
      </c>
      <c r="Q26" s="63">
        <v>0.30515463917525776</v>
      </c>
    </row>
    <row r="27" spans="1:17" ht="15" x14ac:dyDescent="0.2">
      <c r="A27" s="59" t="s">
        <v>52</v>
      </c>
      <c r="B27" s="60">
        <v>552</v>
      </c>
      <c r="C27" s="61">
        <v>551</v>
      </c>
      <c r="D27" s="60">
        <v>550</v>
      </c>
      <c r="E27" s="62">
        <v>0.99818511796733211</v>
      </c>
      <c r="F27" s="60">
        <v>1</v>
      </c>
      <c r="G27" s="63">
        <v>1.8148820326678765E-3</v>
      </c>
      <c r="H27" s="60">
        <v>0</v>
      </c>
      <c r="I27" s="63">
        <v>0</v>
      </c>
      <c r="J27" s="61">
        <v>148</v>
      </c>
      <c r="K27" s="60">
        <v>148</v>
      </c>
      <c r="L27" s="62">
        <v>1</v>
      </c>
      <c r="M27" s="60">
        <v>0</v>
      </c>
      <c r="N27" s="62">
        <v>0</v>
      </c>
      <c r="O27" s="60">
        <v>0</v>
      </c>
      <c r="P27" s="62">
        <v>0</v>
      </c>
      <c r="Q27" s="63">
        <v>0.26860254083484575</v>
      </c>
    </row>
    <row r="28" spans="1:17" ht="15.75" x14ac:dyDescent="0.25">
      <c r="A28" s="64" t="s">
        <v>17</v>
      </c>
      <c r="B28" s="65">
        <v>1024</v>
      </c>
      <c r="C28" s="65">
        <v>1036</v>
      </c>
      <c r="D28" s="65">
        <v>1034</v>
      </c>
      <c r="E28" s="62">
        <v>0.99806949806949807</v>
      </c>
      <c r="F28" s="65">
        <v>1</v>
      </c>
      <c r="G28" s="63">
        <v>9.6525096525096527E-4</v>
      </c>
      <c r="H28" s="65">
        <v>1</v>
      </c>
      <c r="I28" s="63">
        <v>9.6525096525096527E-4</v>
      </c>
      <c r="J28" s="65">
        <v>296</v>
      </c>
      <c r="K28" s="65">
        <v>296</v>
      </c>
      <c r="L28" s="62">
        <v>1</v>
      </c>
      <c r="M28" s="65">
        <v>0</v>
      </c>
      <c r="N28" s="62">
        <v>0</v>
      </c>
      <c r="O28" s="65">
        <v>0</v>
      </c>
      <c r="P28" s="62">
        <v>0</v>
      </c>
      <c r="Q28" s="66">
        <v>0.2857142857142857</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61</v>
      </c>
      <c r="C30" s="61">
        <v>66</v>
      </c>
      <c r="D30" s="60">
        <v>66</v>
      </c>
      <c r="E30" s="62">
        <v>1</v>
      </c>
      <c r="F30" s="60">
        <v>0</v>
      </c>
      <c r="G30" s="63">
        <v>0</v>
      </c>
      <c r="H30" s="60">
        <v>0</v>
      </c>
      <c r="I30" s="63">
        <v>0</v>
      </c>
      <c r="J30" s="61">
        <v>21</v>
      </c>
      <c r="K30" s="60">
        <v>21</v>
      </c>
      <c r="L30" s="62">
        <v>1</v>
      </c>
      <c r="M30" s="60">
        <v>0</v>
      </c>
      <c r="N30" s="62">
        <v>0</v>
      </c>
      <c r="O30" s="60">
        <v>0</v>
      </c>
      <c r="P30" s="62">
        <v>0</v>
      </c>
      <c r="Q30" s="63">
        <v>0.31818181818181818</v>
      </c>
    </row>
    <row r="31" spans="1:17" ht="15" x14ac:dyDescent="0.2">
      <c r="A31" s="59" t="s">
        <v>19</v>
      </c>
      <c r="B31" s="60">
        <v>171</v>
      </c>
      <c r="C31" s="61">
        <v>162</v>
      </c>
      <c r="D31" s="60">
        <v>158</v>
      </c>
      <c r="E31" s="62">
        <v>0.97530864197530864</v>
      </c>
      <c r="F31" s="60">
        <v>2</v>
      </c>
      <c r="G31" s="63">
        <v>1.2345679012345678E-2</v>
      </c>
      <c r="H31" s="60">
        <v>2</v>
      </c>
      <c r="I31" s="63">
        <v>1.2345679012345678E-2</v>
      </c>
      <c r="J31" s="61">
        <v>53</v>
      </c>
      <c r="K31" s="60">
        <v>50</v>
      </c>
      <c r="L31" s="62">
        <v>0.94339622641509435</v>
      </c>
      <c r="M31" s="60">
        <v>2</v>
      </c>
      <c r="N31" s="62">
        <v>3.7735849056603772E-2</v>
      </c>
      <c r="O31" s="60">
        <v>1</v>
      </c>
      <c r="P31" s="62">
        <v>1.8867924528301886E-2</v>
      </c>
      <c r="Q31" s="63">
        <v>0.3271604938271605</v>
      </c>
    </row>
    <row r="32" spans="1:17" ht="15" x14ac:dyDescent="0.2">
      <c r="A32" s="59" t="s">
        <v>62</v>
      </c>
      <c r="B32" s="60">
        <v>59</v>
      </c>
      <c r="C32" s="61">
        <v>48</v>
      </c>
      <c r="D32" s="60">
        <v>48</v>
      </c>
      <c r="E32" s="62">
        <v>1</v>
      </c>
      <c r="F32" s="60">
        <v>0</v>
      </c>
      <c r="G32" s="63">
        <v>0</v>
      </c>
      <c r="H32" s="60">
        <v>0</v>
      </c>
      <c r="I32" s="63">
        <v>0</v>
      </c>
      <c r="J32" s="61">
        <v>14</v>
      </c>
      <c r="K32" s="60">
        <v>14</v>
      </c>
      <c r="L32" s="62">
        <v>1</v>
      </c>
      <c r="M32" s="60">
        <v>0</v>
      </c>
      <c r="N32" s="62">
        <v>0</v>
      </c>
      <c r="O32" s="60">
        <v>0</v>
      </c>
      <c r="P32" s="62">
        <v>0</v>
      </c>
      <c r="Q32" s="63">
        <v>0.29166666666666669</v>
      </c>
    </row>
    <row r="33" spans="1:17" ht="15" x14ac:dyDescent="0.2">
      <c r="A33" s="59" t="s">
        <v>20</v>
      </c>
      <c r="B33" s="60">
        <v>52</v>
      </c>
      <c r="C33" s="61">
        <v>59</v>
      </c>
      <c r="D33" s="60">
        <v>57</v>
      </c>
      <c r="E33" s="62">
        <v>0.96610169491525422</v>
      </c>
      <c r="F33" s="60">
        <v>0</v>
      </c>
      <c r="G33" s="63">
        <v>0</v>
      </c>
      <c r="H33" s="60">
        <v>2</v>
      </c>
      <c r="I33" s="63">
        <v>3.3898305084745763E-2</v>
      </c>
      <c r="J33" s="61">
        <v>17</v>
      </c>
      <c r="K33" s="60">
        <v>15</v>
      </c>
      <c r="L33" s="62">
        <v>0.88235294117647056</v>
      </c>
      <c r="M33" s="60">
        <v>0</v>
      </c>
      <c r="N33" s="62">
        <v>0</v>
      </c>
      <c r="O33" s="60">
        <v>2</v>
      </c>
      <c r="P33" s="62">
        <v>0.11764705882352941</v>
      </c>
      <c r="Q33" s="63">
        <v>0.28813559322033899</v>
      </c>
    </row>
    <row r="34" spans="1:17" ht="15" x14ac:dyDescent="0.2">
      <c r="A34" s="59" t="s">
        <v>21</v>
      </c>
      <c r="B34" s="60">
        <v>267</v>
      </c>
      <c r="C34" s="61">
        <v>247</v>
      </c>
      <c r="D34" s="60">
        <v>239</v>
      </c>
      <c r="E34" s="62">
        <v>0.96761133603238869</v>
      </c>
      <c r="F34" s="60">
        <v>2</v>
      </c>
      <c r="G34" s="63">
        <v>8.0971659919028341E-3</v>
      </c>
      <c r="H34" s="60">
        <v>6</v>
      </c>
      <c r="I34" s="63">
        <v>2.4291497975708502E-2</v>
      </c>
      <c r="J34" s="61">
        <v>69</v>
      </c>
      <c r="K34" s="60">
        <v>66</v>
      </c>
      <c r="L34" s="62">
        <v>0.95652173913043481</v>
      </c>
      <c r="M34" s="60">
        <v>0</v>
      </c>
      <c r="N34" s="62">
        <v>0</v>
      </c>
      <c r="O34" s="60">
        <v>3</v>
      </c>
      <c r="P34" s="62">
        <v>4.3478260869565216E-2</v>
      </c>
      <c r="Q34" s="63">
        <v>0.2793522267206478</v>
      </c>
    </row>
    <row r="35" spans="1:17" ht="15.75" x14ac:dyDescent="0.25">
      <c r="A35" s="64" t="s">
        <v>22</v>
      </c>
      <c r="B35" s="65">
        <v>610</v>
      </c>
      <c r="C35" s="65">
        <v>582</v>
      </c>
      <c r="D35" s="65">
        <v>568</v>
      </c>
      <c r="E35" s="62">
        <v>0.97594501718213056</v>
      </c>
      <c r="F35" s="65">
        <v>4</v>
      </c>
      <c r="G35" s="63">
        <v>6.8728522336769758E-3</v>
      </c>
      <c r="H35" s="65">
        <v>10</v>
      </c>
      <c r="I35" s="63">
        <v>1.7182130584192441E-2</v>
      </c>
      <c r="J35" s="65">
        <v>174</v>
      </c>
      <c r="K35" s="65">
        <v>166</v>
      </c>
      <c r="L35" s="62">
        <v>0.95402298850574707</v>
      </c>
      <c r="M35" s="65">
        <v>2</v>
      </c>
      <c r="N35" s="62">
        <v>1.1494252873563218E-2</v>
      </c>
      <c r="O35" s="65">
        <v>6</v>
      </c>
      <c r="P35" s="62">
        <v>3.4482758620689655E-2</v>
      </c>
      <c r="Q35" s="66">
        <v>0.29896907216494845</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612</v>
      </c>
      <c r="C37" s="61">
        <v>647</v>
      </c>
      <c r="D37" s="60">
        <v>622</v>
      </c>
      <c r="E37" s="62">
        <v>0.96136012364760437</v>
      </c>
      <c r="F37" s="60">
        <v>9</v>
      </c>
      <c r="G37" s="63">
        <v>1.3910355486862442E-2</v>
      </c>
      <c r="H37" s="60">
        <v>16</v>
      </c>
      <c r="I37" s="63">
        <v>2.472952086553323E-2</v>
      </c>
      <c r="J37" s="61">
        <v>156</v>
      </c>
      <c r="K37" s="60">
        <v>143</v>
      </c>
      <c r="L37" s="62">
        <v>0.91666666666666663</v>
      </c>
      <c r="M37" s="60">
        <v>4</v>
      </c>
      <c r="N37" s="62">
        <v>2.564102564102564E-2</v>
      </c>
      <c r="O37" s="60">
        <v>9</v>
      </c>
      <c r="P37" s="62">
        <v>5.7692307692307696E-2</v>
      </c>
      <c r="Q37" s="63">
        <v>0.24111282843894899</v>
      </c>
    </row>
    <row r="38" spans="1:17" ht="15" x14ac:dyDescent="0.2">
      <c r="A38" s="59" t="s">
        <v>54</v>
      </c>
      <c r="B38" s="60">
        <v>108</v>
      </c>
      <c r="C38" s="61">
        <v>83</v>
      </c>
      <c r="D38" s="60">
        <v>83</v>
      </c>
      <c r="E38" s="62">
        <v>1</v>
      </c>
      <c r="F38" s="60">
        <v>0</v>
      </c>
      <c r="G38" s="63">
        <v>0</v>
      </c>
      <c r="H38" s="60">
        <v>0</v>
      </c>
      <c r="I38" s="63">
        <v>0</v>
      </c>
      <c r="J38" s="61">
        <v>19</v>
      </c>
      <c r="K38" s="60">
        <v>19</v>
      </c>
      <c r="L38" s="62">
        <v>1</v>
      </c>
      <c r="M38" s="60">
        <v>0</v>
      </c>
      <c r="N38" s="62">
        <v>0</v>
      </c>
      <c r="O38" s="60">
        <v>0</v>
      </c>
      <c r="P38" s="62">
        <v>0</v>
      </c>
      <c r="Q38" s="63">
        <v>0.2289156626506024</v>
      </c>
    </row>
    <row r="39" spans="1:17" ht="15.75" x14ac:dyDescent="0.25">
      <c r="A39" s="64" t="s">
        <v>23</v>
      </c>
      <c r="B39" s="65">
        <v>720</v>
      </c>
      <c r="C39" s="65">
        <v>730</v>
      </c>
      <c r="D39" s="65">
        <v>705</v>
      </c>
      <c r="E39" s="62">
        <v>0.96575342465753422</v>
      </c>
      <c r="F39" s="65">
        <v>9</v>
      </c>
      <c r="G39" s="63">
        <v>1.2328767123287671E-2</v>
      </c>
      <c r="H39" s="65">
        <v>16</v>
      </c>
      <c r="I39" s="63">
        <v>2.1917808219178082E-2</v>
      </c>
      <c r="J39" s="65">
        <v>175</v>
      </c>
      <c r="K39" s="65">
        <v>162</v>
      </c>
      <c r="L39" s="62">
        <v>0.92571428571428571</v>
      </c>
      <c r="M39" s="65">
        <v>4</v>
      </c>
      <c r="N39" s="62">
        <v>2.2857142857142857E-2</v>
      </c>
      <c r="O39" s="65">
        <v>9</v>
      </c>
      <c r="P39" s="62">
        <v>5.1428571428571428E-2</v>
      </c>
      <c r="Q39" s="66">
        <v>0.23972602739726026</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67</v>
      </c>
      <c r="C41" s="61">
        <v>67</v>
      </c>
      <c r="D41" s="60">
        <v>67</v>
      </c>
      <c r="E41" s="62">
        <v>1</v>
      </c>
      <c r="F41" s="60">
        <v>0</v>
      </c>
      <c r="G41" s="63">
        <v>0</v>
      </c>
      <c r="H41" s="60">
        <v>0</v>
      </c>
      <c r="I41" s="63">
        <v>0</v>
      </c>
      <c r="J41" s="61">
        <v>1</v>
      </c>
      <c r="K41" s="60">
        <v>1</v>
      </c>
      <c r="L41" s="62">
        <v>1</v>
      </c>
      <c r="M41" s="60">
        <v>0</v>
      </c>
      <c r="N41" s="62">
        <v>0</v>
      </c>
      <c r="O41" s="60">
        <v>0</v>
      </c>
      <c r="P41" s="62">
        <v>0</v>
      </c>
      <c r="Q41" s="63">
        <v>1.4925373134328358E-2</v>
      </c>
    </row>
    <row r="42" spans="1:17" ht="15" x14ac:dyDescent="0.2">
      <c r="A42" s="59" t="s">
        <v>25</v>
      </c>
      <c r="B42" s="60">
        <v>15</v>
      </c>
      <c r="C42" s="61">
        <v>18</v>
      </c>
      <c r="D42" s="60">
        <v>17</v>
      </c>
      <c r="E42" s="62">
        <v>0.94444444444444442</v>
      </c>
      <c r="F42" s="60">
        <v>1</v>
      </c>
      <c r="G42" s="63">
        <v>5.5555555555555552E-2</v>
      </c>
      <c r="H42" s="60">
        <v>0</v>
      </c>
      <c r="I42" s="63">
        <v>0</v>
      </c>
      <c r="J42" s="61">
        <v>0</v>
      </c>
      <c r="K42" s="60">
        <v>0</v>
      </c>
      <c r="L42" s="62" t="e">
        <v>#DIV/0!</v>
      </c>
      <c r="M42" s="60">
        <v>0</v>
      </c>
      <c r="N42" s="62" t="e">
        <v>#DIV/0!</v>
      </c>
      <c r="O42" s="60">
        <v>0</v>
      </c>
      <c r="P42" s="62" t="e">
        <v>#DIV/0!</v>
      </c>
      <c r="Q42" s="63">
        <v>0</v>
      </c>
    </row>
    <row r="43" spans="1:17" ht="15.75" x14ac:dyDescent="0.25">
      <c r="A43" s="64" t="s">
        <v>26</v>
      </c>
      <c r="B43" s="65">
        <v>82</v>
      </c>
      <c r="C43" s="65">
        <v>85</v>
      </c>
      <c r="D43" s="65">
        <v>84</v>
      </c>
      <c r="E43" s="62">
        <v>0.9882352941176471</v>
      </c>
      <c r="F43" s="65">
        <v>1</v>
      </c>
      <c r="G43" s="63">
        <v>1.1764705882352941E-2</v>
      </c>
      <c r="H43" s="65">
        <v>0</v>
      </c>
      <c r="I43" s="63">
        <v>0</v>
      </c>
      <c r="J43" s="65">
        <v>1</v>
      </c>
      <c r="K43" s="65">
        <v>1</v>
      </c>
      <c r="L43" s="62">
        <v>1</v>
      </c>
      <c r="M43" s="65">
        <v>0</v>
      </c>
      <c r="N43" s="62">
        <v>0</v>
      </c>
      <c r="O43" s="65">
        <v>0</v>
      </c>
      <c r="P43" s="62">
        <v>0</v>
      </c>
      <c r="Q43" s="66">
        <v>1.1764705882352941E-2</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2865</v>
      </c>
      <c r="C45" s="65">
        <v>2804</v>
      </c>
      <c r="D45" s="65">
        <v>2757</v>
      </c>
      <c r="E45" s="62">
        <v>0.98323823109843078</v>
      </c>
      <c r="F45" s="65">
        <v>16</v>
      </c>
      <c r="G45" s="63">
        <v>5.7061340941512127E-3</v>
      </c>
      <c r="H45" s="65">
        <v>31</v>
      </c>
      <c r="I45" s="63">
        <v>1.1055634807417974E-2</v>
      </c>
      <c r="J45" s="65">
        <v>706</v>
      </c>
      <c r="K45" s="65">
        <v>685</v>
      </c>
      <c r="L45" s="62">
        <v>0.97025495750708213</v>
      </c>
      <c r="M45" s="65">
        <v>6</v>
      </c>
      <c r="N45" s="62">
        <v>8.4985835694051E-3</v>
      </c>
      <c r="O45" s="65">
        <v>15</v>
      </c>
      <c r="P45" s="62">
        <v>2.1246458923512748E-2</v>
      </c>
      <c r="Q45" s="66">
        <v>0.25178316690442226</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6343</v>
      </c>
      <c r="C47" s="65">
        <v>6303</v>
      </c>
      <c r="D47" s="65">
        <v>6152</v>
      </c>
      <c r="E47" s="62">
        <v>0.97604315405362529</v>
      </c>
      <c r="F47" s="65">
        <v>72</v>
      </c>
      <c r="G47" s="63">
        <v>1.142313184198001E-2</v>
      </c>
      <c r="H47" s="65">
        <v>79</v>
      </c>
      <c r="I47" s="63">
        <v>1.2533714104394732E-2</v>
      </c>
      <c r="J47" s="65">
        <v>1280</v>
      </c>
      <c r="K47" s="65">
        <v>1246</v>
      </c>
      <c r="L47" s="62">
        <v>0.97343749999999996</v>
      </c>
      <c r="M47" s="65">
        <v>9</v>
      </c>
      <c r="N47" s="62">
        <v>7.0312500000000002E-3</v>
      </c>
      <c r="O47" s="65">
        <v>25</v>
      </c>
      <c r="P47" s="62">
        <v>1.953125E-2</v>
      </c>
      <c r="Q47" s="66">
        <v>0.20307789941297794</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E6" sqref="E6"/>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356</v>
      </c>
      <c r="C4" s="61">
        <v>335</v>
      </c>
      <c r="D4" s="60">
        <v>322</v>
      </c>
      <c r="E4" s="62">
        <v>0.96119402985074631</v>
      </c>
      <c r="F4" s="60">
        <v>2</v>
      </c>
      <c r="G4" s="63">
        <v>5.9701492537313433E-3</v>
      </c>
      <c r="H4" s="60">
        <v>11</v>
      </c>
      <c r="I4" s="63">
        <v>3.2835820895522387E-2</v>
      </c>
      <c r="J4" s="61">
        <v>67</v>
      </c>
      <c r="K4" s="60">
        <v>60</v>
      </c>
      <c r="L4" s="62">
        <v>0.89552238805970152</v>
      </c>
      <c r="M4" s="60">
        <v>1</v>
      </c>
      <c r="N4" s="62">
        <v>1.4925373134328358E-2</v>
      </c>
      <c r="O4" s="60">
        <v>6</v>
      </c>
      <c r="P4" s="62">
        <v>8.9552238805970144E-2</v>
      </c>
      <c r="Q4" s="63">
        <v>0.2</v>
      </c>
    </row>
    <row r="5" spans="1:17" ht="15" x14ac:dyDescent="0.2">
      <c r="A5" s="59" t="s">
        <v>45</v>
      </c>
      <c r="B5" s="60">
        <v>456</v>
      </c>
      <c r="C5" s="61">
        <v>436</v>
      </c>
      <c r="D5" s="60">
        <v>434</v>
      </c>
      <c r="E5" s="62">
        <v>0.99541284403669728</v>
      </c>
      <c r="F5" s="60">
        <v>0</v>
      </c>
      <c r="G5" s="63">
        <v>0</v>
      </c>
      <c r="H5" s="60">
        <v>2</v>
      </c>
      <c r="I5" s="63">
        <v>4.5871559633027525E-3</v>
      </c>
      <c r="J5" s="61">
        <v>56</v>
      </c>
      <c r="K5" s="60">
        <v>55</v>
      </c>
      <c r="L5" s="62">
        <v>0.9821428571428571</v>
      </c>
      <c r="M5" s="60">
        <v>0</v>
      </c>
      <c r="N5" s="62">
        <v>0</v>
      </c>
      <c r="O5" s="60">
        <v>1</v>
      </c>
      <c r="P5" s="62">
        <v>1.7857142857142856E-2</v>
      </c>
      <c r="Q5" s="63">
        <v>0.12844036697247707</v>
      </c>
    </row>
    <row r="6" spans="1:17" ht="15.75" x14ac:dyDescent="0.25">
      <c r="A6" s="64" t="s">
        <v>56</v>
      </c>
      <c r="B6" s="65">
        <v>812</v>
      </c>
      <c r="C6" s="65">
        <v>771</v>
      </c>
      <c r="D6" s="65">
        <v>756</v>
      </c>
      <c r="E6" s="62">
        <v>0.98054474708171202</v>
      </c>
      <c r="F6" s="65">
        <v>2</v>
      </c>
      <c r="G6" s="63">
        <v>2.5940337224383916E-3</v>
      </c>
      <c r="H6" s="65">
        <v>13</v>
      </c>
      <c r="I6" s="63">
        <v>1.6861219195849545E-2</v>
      </c>
      <c r="J6" s="65">
        <v>123</v>
      </c>
      <c r="K6" s="65">
        <v>115</v>
      </c>
      <c r="L6" s="62">
        <v>0.93495934959349591</v>
      </c>
      <c r="M6" s="65">
        <v>1</v>
      </c>
      <c r="N6" s="62">
        <v>8.130081300813009E-3</v>
      </c>
      <c r="O6" s="65">
        <v>7</v>
      </c>
      <c r="P6" s="62">
        <v>5.6910569105691054E-2</v>
      </c>
      <c r="Q6" s="66">
        <v>0.15953307392996108</v>
      </c>
    </row>
    <row r="8" spans="1:17" ht="15" x14ac:dyDescent="0.2">
      <c r="A8" s="59" t="s">
        <v>47</v>
      </c>
      <c r="B8" s="60">
        <v>721</v>
      </c>
      <c r="C8" s="61">
        <v>662</v>
      </c>
      <c r="D8" s="60">
        <v>653</v>
      </c>
      <c r="E8" s="62">
        <v>0.98640483383685795</v>
      </c>
      <c r="F8" s="60">
        <v>7</v>
      </c>
      <c r="G8" s="63">
        <v>1.0574018126888218E-2</v>
      </c>
      <c r="H8" s="60">
        <v>2</v>
      </c>
      <c r="I8" s="63">
        <v>3.0211480362537764E-3</v>
      </c>
      <c r="J8" s="61">
        <v>102</v>
      </c>
      <c r="K8" s="60">
        <v>102</v>
      </c>
      <c r="L8" s="62">
        <v>1</v>
      </c>
      <c r="M8" s="60">
        <v>0</v>
      </c>
      <c r="N8" s="62">
        <v>0</v>
      </c>
      <c r="O8" s="60">
        <v>0</v>
      </c>
      <c r="P8" s="62">
        <v>0</v>
      </c>
      <c r="Q8" s="63">
        <v>0.15407854984894259</v>
      </c>
    </row>
    <row r="9" spans="1:17" ht="15" x14ac:dyDescent="0.2">
      <c r="A9" s="59" t="s">
        <v>48</v>
      </c>
      <c r="B9" s="60">
        <v>381</v>
      </c>
      <c r="C9" s="61">
        <v>374</v>
      </c>
      <c r="D9" s="60">
        <v>363</v>
      </c>
      <c r="E9" s="62">
        <v>0.97058823529411764</v>
      </c>
      <c r="F9" s="60">
        <v>5</v>
      </c>
      <c r="G9" s="63">
        <v>1.3368983957219251E-2</v>
      </c>
      <c r="H9" s="60">
        <v>6</v>
      </c>
      <c r="I9" s="63">
        <v>1.6042780748663103E-2</v>
      </c>
      <c r="J9" s="61">
        <v>92</v>
      </c>
      <c r="K9" s="60">
        <v>85</v>
      </c>
      <c r="L9" s="62">
        <v>0.92391304347826086</v>
      </c>
      <c r="M9" s="60">
        <v>1</v>
      </c>
      <c r="N9" s="62">
        <v>1.0869565217391304E-2</v>
      </c>
      <c r="O9" s="60">
        <v>6</v>
      </c>
      <c r="P9" s="62">
        <v>6.5217391304347824E-2</v>
      </c>
      <c r="Q9" s="63">
        <v>0.24598930481283424</v>
      </c>
    </row>
    <row r="10" spans="1:17" ht="15.75" x14ac:dyDescent="0.25">
      <c r="A10" s="64" t="s">
        <v>57</v>
      </c>
      <c r="B10" s="65">
        <v>1102</v>
      </c>
      <c r="C10" s="65">
        <v>1036</v>
      </c>
      <c r="D10" s="65">
        <v>1016</v>
      </c>
      <c r="E10" s="62">
        <v>0.98069498069498073</v>
      </c>
      <c r="F10" s="65">
        <v>12</v>
      </c>
      <c r="G10" s="63">
        <v>1.1583011583011582E-2</v>
      </c>
      <c r="H10" s="65">
        <v>8</v>
      </c>
      <c r="I10" s="63">
        <v>7.7220077220077222E-3</v>
      </c>
      <c r="J10" s="65">
        <v>194</v>
      </c>
      <c r="K10" s="65">
        <v>187</v>
      </c>
      <c r="L10" s="62">
        <v>0.96391752577319589</v>
      </c>
      <c r="M10" s="65">
        <v>1</v>
      </c>
      <c r="N10" s="62">
        <v>5.1546391752577319E-3</v>
      </c>
      <c r="O10" s="65">
        <v>6</v>
      </c>
      <c r="P10" s="62">
        <v>3.0927835051546393E-2</v>
      </c>
      <c r="Q10" s="66">
        <v>0.18725868725868725</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391</v>
      </c>
      <c r="C12" s="61">
        <v>385</v>
      </c>
      <c r="D12" s="60">
        <v>373</v>
      </c>
      <c r="E12" s="62">
        <v>0.96883116883116882</v>
      </c>
      <c r="F12" s="60">
        <v>9</v>
      </c>
      <c r="G12" s="63">
        <v>2.3376623376623377E-2</v>
      </c>
      <c r="H12" s="60">
        <v>3</v>
      </c>
      <c r="I12" s="63">
        <v>7.7922077922077922E-3</v>
      </c>
      <c r="J12" s="61">
        <v>29</v>
      </c>
      <c r="K12" s="60">
        <v>26</v>
      </c>
      <c r="L12" s="62">
        <v>0.89655172413793105</v>
      </c>
      <c r="M12" s="60">
        <v>2</v>
      </c>
      <c r="N12" s="62">
        <v>6.8965517241379309E-2</v>
      </c>
      <c r="O12" s="60">
        <v>1</v>
      </c>
      <c r="P12" s="62">
        <v>3.4482758620689655E-2</v>
      </c>
      <c r="Q12" s="63">
        <v>7.5324675324675322E-2</v>
      </c>
    </row>
    <row r="13" spans="1:17" ht="15" x14ac:dyDescent="0.2">
      <c r="A13" s="59" t="s">
        <v>49</v>
      </c>
      <c r="B13" s="60">
        <v>170</v>
      </c>
      <c r="C13" s="61">
        <v>177</v>
      </c>
      <c r="D13" s="60">
        <v>176</v>
      </c>
      <c r="E13" s="62">
        <v>0.99435028248587576</v>
      </c>
      <c r="F13" s="60">
        <v>0</v>
      </c>
      <c r="G13" s="63">
        <v>0</v>
      </c>
      <c r="H13" s="60">
        <v>1</v>
      </c>
      <c r="I13" s="63">
        <v>5.6497175141242938E-3</v>
      </c>
      <c r="J13" s="61">
        <v>5</v>
      </c>
      <c r="K13" s="60">
        <v>5</v>
      </c>
      <c r="L13" s="62">
        <v>1</v>
      </c>
      <c r="M13" s="60">
        <v>0</v>
      </c>
      <c r="N13" s="62">
        <v>0</v>
      </c>
      <c r="O13" s="60">
        <v>0</v>
      </c>
      <c r="P13" s="62">
        <v>0</v>
      </c>
      <c r="Q13" s="63">
        <v>2.8248587570621469E-2</v>
      </c>
    </row>
    <row r="14" spans="1:17" ht="15" x14ac:dyDescent="0.2">
      <c r="A14" s="59" t="s">
        <v>58</v>
      </c>
      <c r="B14" s="60">
        <v>380</v>
      </c>
      <c r="C14" s="61">
        <v>362</v>
      </c>
      <c r="D14" s="60">
        <v>359</v>
      </c>
      <c r="E14" s="62">
        <v>0.99171270718232041</v>
      </c>
      <c r="F14" s="60">
        <v>2</v>
      </c>
      <c r="G14" s="63">
        <v>5.5248618784530384E-3</v>
      </c>
      <c r="H14" s="60">
        <v>1</v>
      </c>
      <c r="I14" s="63">
        <v>2.7624309392265192E-3</v>
      </c>
      <c r="J14" s="61">
        <v>111</v>
      </c>
      <c r="K14" s="60">
        <v>110</v>
      </c>
      <c r="L14" s="62">
        <v>0.99099099099099097</v>
      </c>
      <c r="M14" s="60">
        <v>0</v>
      </c>
      <c r="N14" s="62">
        <v>0</v>
      </c>
      <c r="O14" s="60">
        <v>1</v>
      </c>
      <c r="P14" s="62">
        <v>9.0090090090090089E-3</v>
      </c>
      <c r="Q14" s="63">
        <v>0.30662983425414364</v>
      </c>
    </row>
    <row r="15" spans="1:17" ht="15.75" x14ac:dyDescent="0.25">
      <c r="A15" s="64" t="s">
        <v>59</v>
      </c>
      <c r="B15" s="65">
        <v>941</v>
      </c>
      <c r="C15" s="65">
        <v>924</v>
      </c>
      <c r="D15" s="65">
        <v>908</v>
      </c>
      <c r="E15" s="62">
        <v>0.98268398268398272</v>
      </c>
      <c r="F15" s="65">
        <v>11</v>
      </c>
      <c r="G15" s="63">
        <v>1.1904761904761904E-2</v>
      </c>
      <c r="H15" s="65">
        <v>5</v>
      </c>
      <c r="I15" s="63">
        <v>5.411255411255411E-3</v>
      </c>
      <c r="J15" s="65">
        <v>145</v>
      </c>
      <c r="K15" s="65">
        <v>141</v>
      </c>
      <c r="L15" s="62">
        <v>0.97241379310344822</v>
      </c>
      <c r="M15" s="65">
        <v>2</v>
      </c>
      <c r="N15" s="62">
        <v>1.3793103448275862E-2</v>
      </c>
      <c r="O15" s="65">
        <v>2</v>
      </c>
      <c r="P15" s="62">
        <v>1.3793103448275862E-2</v>
      </c>
      <c r="Q15" s="66">
        <v>0.15692640692640691</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575</v>
      </c>
      <c r="C17" s="61">
        <v>597</v>
      </c>
      <c r="D17" s="60">
        <v>519</v>
      </c>
      <c r="E17" s="62">
        <v>0.8693467336683417</v>
      </c>
      <c r="F17" s="60">
        <v>36</v>
      </c>
      <c r="G17" s="63">
        <v>6.030150753768844E-2</v>
      </c>
      <c r="H17" s="60">
        <v>42</v>
      </c>
      <c r="I17" s="63">
        <v>7.0351758793969849E-2</v>
      </c>
      <c r="J17" s="61">
        <v>19</v>
      </c>
      <c r="K17" s="60">
        <v>18</v>
      </c>
      <c r="L17" s="62">
        <v>0.94736842105263153</v>
      </c>
      <c r="M17" s="60">
        <v>0</v>
      </c>
      <c r="N17" s="62">
        <v>0</v>
      </c>
      <c r="O17" s="60">
        <v>1</v>
      </c>
      <c r="P17" s="62">
        <v>5.2631578947368418E-2</v>
      </c>
      <c r="Q17" s="63">
        <v>3.1825795644891124E-2</v>
      </c>
    </row>
    <row r="18" spans="1:17" ht="15.75" x14ac:dyDescent="0.25">
      <c r="A18" s="64" t="s">
        <v>60</v>
      </c>
      <c r="B18" s="65">
        <v>575</v>
      </c>
      <c r="C18" s="65">
        <v>597</v>
      </c>
      <c r="D18" s="65">
        <v>519</v>
      </c>
      <c r="E18" s="62">
        <v>0.8693467336683417</v>
      </c>
      <c r="F18" s="65">
        <v>36</v>
      </c>
      <c r="G18" s="63">
        <v>6.030150753768844E-2</v>
      </c>
      <c r="H18" s="65">
        <v>42</v>
      </c>
      <c r="I18" s="63">
        <v>7.0351758793969849E-2</v>
      </c>
      <c r="J18" s="65">
        <v>19</v>
      </c>
      <c r="K18" s="65">
        <v>18</v>
      </c>
      <c r="L18" s="62">
        <v>0.94736842105263153</v>
      </c>
      <c r="M18" s="65">
        <v>0</v>
      </c>
      <c r="N18" s="62">
        <v>0</v>
      </c>
      <c r="O18" s="65">
        <v>1</v>
      </c>
      <c r="P18" s="62">
        <v>5.2631578947368418E-2</v>
      </c>
      <c r="Q18" s="66">
        <v>3.1825795644891124E-2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3430</v>
      </c>
      <c r="C20" s="65">
        <v>3328</v>
      </c>
      <c r="D20" s="65">
        <v>3199</v>
      </c>
      <c r="E20" s="62">
        <v>0.96123798076923073</v>
      </c>
      <c r="F20" s="65">
        <v>61</v>
      </c>
      <c r="G20" s="63">
        <v>1.8329326923076924E-2</v>
      </c>
      <c r="H20" s="65">
        <v>68</v>
      </c>
      <c r="I20" s="63">
        <v>2.0432692307692308E-2</v>
      </c>
      <c r="J20" s="65">
        <v>481</v>
      </c>
      <c r="K20" s="65">
        <v>461</v>
      </c>
      <c r="L20" s="62">
        <v>0.95841995841995842</v>
      </c>
      <c r="M20" s="65">
        <v>4</v>
      </c>
      <c r="N20" s="62">
        <v>8.3160083160083165E-3</v>
      </c>
      <c r="O20" s="65">
        <v>16</v>
      </c>
      <c r="P20" s="62">
        <v>3.3264033264033266E-2</v>
      </c>
      <c r="Q20" s="66">
        <v>0.14453125</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387</v>
      </c>
      <c r="C22" s="61">
        <v>393</v>
      </c>
      <c r="D22" s="60">
        <v>377</v>
      </c>
      <c r="E22" s="62">
        <v>0.95928753180661575</v>
      </c>
      <c r="F22" s="60">
        <v>3</v>
      </c>
      <c r="G22" s="63">
        <v>7.6335877862595417E-3</v>
      </c>
      <c r="H22" s="60">
        <v>13</v>
      </c>
      <c r="I22" s="63">
        <v>3.3078880407124679E-2</v>
      </c>
      <c r="J22" s="61">
        <v>57</v>
      </c>
      <c r="K22" s="60">
        <v>56</v>
      </c>
      <c r="L22" s="62">
        <v>0.98245614035087714</v>
      </c>
      <c r="M22" s="60">
        <v>0</v>
      </c>
      <c r="N22" s="62">
        <v>0</v>
      </c>
      <c r="O22" s="60">
        <v>1</v>
      </c>
      <c r="P22" s="62">
        <v>1.7543859649122806E-2</v>
      </c>
      <c r="Q22" s="63">
        <v>0.14503816793893129</v>
      </c>
    </row>
    <row r="23" spans="1:17" ht="15" x14ac:dyDescent="0.2">
      <c r="A23" s="59" t="s">
        <v>61</v>
      </c>
      <c r="B23" s="60">
        <v>3</v>
      </c>
      <c r="C23" s="61">
        <v>3</v>
      </c>
      <c r="D23" s="60">
        <v>3</v>
      </c>
      <c r="E23" s="62">
        <v>1</v>
      </c>
      <c r="F23" s="60">
        <v>0</v>
      </c>
      <c r="G23" s="63">
        <v>0</v>
      </c>
      <c r="H23" s="60">
        <v>0</v>
      </c>
      <c r="I23" s="63">
        <v>0</v>
      </c>
      <c r="J23" s="61">
        <v>1</v>
      </c>
      <c r="K23" s="60">
        <v>1</v>
      </c>
      <c r="L23" s="62">
        <v>1</v>
      </c>
      <c r="M23" s="60">
        <v>0</v>
      </c>
      <c r="N23" s="62">
        <v>0</v>
      </c>
      <c r="O23" s="60">
        <v>0</v>
      </c>
      <c r="P23" s="62">
        <v>0</v>
      </c>
      <c r="Q23" s="63">
        <v>0.33333333333333331</v>
      </c>
    </row>
    <row r="24" spans="1:17" ht="15.75" x14ac:dyDescent="0.25">
      <c r="A24" s="64" t="s">
        <v>16</v>
      </c>
      <c r="B24" s="65">
        <v>390</v>
      </c>
      <c r="C24" s="65">
        <v>396</v>
      </c>
      <c r="D24" s="65">
        <v>380</v>
      </c>
      <c r="E24" s="62">
        <v>0.95959595959595956</v>
      </c>
      <c r="F24" s="65">
        <v>3</v>
      </c>
      <c r="G24" s="63">
        <v>7.575757575757576E-3</v>
      </c>
      <c r="H24" s="65">
        <v>13</v>
      </c>
      <c r="I24" s="63">
        <v>3.2828282828282832E-2</v>
      </c>
      <c r="J24" s="65">
        <v>58</v>
      </c>
      <c r="K24" s="65">
        <v>57</v>
      </c>
      <c r="L24" s="62">
        <v>0.98275862068965514</v>
      </c>
      <c r="M24" s="65">
        <v>0</v>
      </c>
      <c r="N24" s="62">
        <v>0</v>
      </c>
      <c r="O24" s="65">
        <v>1</v>
      </c>
      <c r="P24" s="62">
        <v>1.7241379310344827E-2</v>
      </c>
      <c r="Q24" s="66">
        <v>0.14646464646464646</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404</v>
      </c>
      <c r="C26" s="61">
        <v>405</v>
      </c>
      <c r="D26" s="60">
        <v>404</v>
      </c>
      <c r="E26" s="62">
        <v>0.9975308641975309</v>
      </c>
      <c r="F26" s="60">
        <v>1</v>
      </c>
      <c r="G26" s="63">
        <v>2.4691358024691358E-3</v>
      </c>
      <c r="H26" s="60">
        <v>0</v>
      </c>
      <c r="I26" s="63">
        <v>0</v>
      </c>
      <c r="J26" s="61">
        <v>121</v>
      </c>
      <c r="K26" s="60">
        <v>121</v>
      </c>
      <c r="L26" s="62">
        <v>1</v>
      </c>
      <c r="M26" s="60">
        <v>0</v>
      </c>
      <c r="N26" s="62">
        <v>0</v>
      </c>
      <c r="O26" s="60">
        <v>0</v>
      </c>
      <c r="P26" s="62">
        <v>0</v>
      </c>
      <c r="Q26" s="63">
        <v>0.29876543209876544</v>
      </c>
    </row>
    <row r="27" spans="1:17" ht="15" x14ac:dyDescent="0.2">
      <c r="A27" s="59" t="s">
        <v>52</v>
      </c>
      <c r="B27" s="60">
        <v>530</v>
      </c>
      <c r="C27" s="61">
        <v>519</v>
      </c>
      <c r="D27" s="60">
        <v>516</v>
      </c>
      <c r="E27" s="62">
        <v>0.9942196531791907</v>
      </c>
      <c r="F27" s="60">
        <v>2</v>
      </c>
      <c r="G27" s="63">
        <v>3.8535645472061657E-3</v>
      </c>
      <c r="H27" s="60">
        <v>1</v>
      </c>
      <c r="I27" s="63">
        <v>1.9267822736030828E-3</v>
      </c>
      <c r="J27" s="61">
        <v>125</v>
      </c>
      <c r="K27" s="60">
        <v>124</v>
      </c>
      <c r="L27" s="62">
        <v>0.99199999999999999</v>
      </c>
      <c r="M27" s="60">
        <v>0</v>
      </c>
      <c r="N27" s="62">
        <v>0</v>
      </c>
      <c r="O27" s="60">
        <v>1</v>
      </c>
      <c r="P27" s="62">
        <v>8.0000000000000002E-3</v>
      </c>
      <c r="Q27" s="63">
        <v>0.24084778420038536</v>
      </c>
    </row>
    <row r="28" spans="1:17" ht="15.75" x14ac:dyDescent="0.25">
      <c r="A28" s="64" t="s">
        <v>17</v>
      </c>
      <c r="B28" s="65">
        <v>934</v>
      </c>
      <c r="C28" s="65">
        <v>924</v>
      </c>
      <c r="D28" s="65">
        <v>920</v>
      </c>
      <c r="E28" s="62">
        <v>0.99567099567099571</v>
      </c>
      <c r="F28" s="65">
        <v>3</v>
      </c>
      <c r="G28" s="63">
        <v>3.246753246753247E-3</v>
      </c>
      <c r="H28" s="65">
        <v>1</v>
      </c>
      <c r="I28" s="63">
        <v>1.0822510822510823E-3</v>
      </c>
      <c r="J28" s="65">
        <v>246</v>
      </c>
      <c r="K28" s="65">
        <v>245</v>
      </c>
      <c r="L28" s="62">
        <v>0.99593495934959353</v>
      </c>
      <c r="M28" s="65">
        <v>0</v>
      </c>
      <c r="N28" s="62">
        <v>0</v>
      </c>
      <c r="O28" s="65">
        <v>1</v>
      </c>
      <c r="P28" s="62">
        <v>4.0650406504065045E-3</v>
      </c>
      <c r="Q28" s="66">
        <v>0.26623376623376621</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68</v>
      </c>
      <c r="C30" s="61">
        <v>57</v>
      </c>
      <c r="D30" s="60">
        <v>56</v>
      </c>
      <c r="E30" s="62">
        <v>0.98245614035087714</v>
      </c>
      <c r="F30" s="60">
        <v>0</v>
      </c>
      <c r="G30" s="63">
        <v>0</v>
      </c>
      <c r="H30" s="60">
        <v>1</v>
      </c>
      <c r="I30" s="63">
        <v>1.7543859649122806E-2</v>
      </c>
      <c r="J30" s="61">
        <v>20</v>
      </c>
      <c r="K30" s="60">
        <v>19</v>
      </c>
      <c r="L30" s="62">
        <v>0.95</v>
      </c>
      <c r="M30" s="60">
        <v>0</v>
      </c>
      <c r="N30" s="62">
        <v>0</v>
      </c>
      <c r="O30" s="60">
        <v>1</v>
      </c>
      <c r="P30" s="62">
        <v>0.05</v>
      </c>
      <c r="Q30" s="63">
        <v>0.35087719298245612</v>
      </c>
    </row>
    <row r="31" spans="1:17" ht="15" x14ac:dyDescent="0.2">
      <c r="A31" s="59" t="s">
        <v>19</v>
      </c>
      <c r="B31" s="60">
        <v>168</v>
      </c>
      <c r="C31" s="61">
        <v>126</v>
      </c>
      <c r="D31" s="60">
        <v>116</v>
      </c>
      <c r="E31" s="62">
        <v>0.92063492063492058</v>
      </c>
      <c r="F31" s="60">
        <v>6</v>
      </c>
      <c r="G31" s="63">
        <v>4.7619047619047616E-2</v>
      </c>
      <c r="H31" s="60">
        <v>4</v>
      </c>
      <c r="I31" s="63">
        <v>3.1746031746031744E-2</v>
      </c>
      <c r="J31" s="61">
        <v>28</v>
      </c>
      <c r="K31" s="60">
        <v>28</v>
      </c>
      <c r="L31" s="62">
        <v>1</v>
      </c>
      <c r="M31" s="60">
        <v>0</v>
      </c>
      <c r="N31" s="62">
        <v>0</v>
      </c>
      <c r="O31" s="60">
        <v>0</v>
      </c>
      <c r="P31" s="62">
        <v>0</v>
      </c>
      <c r="Q31" s="63">
        <v>0.22222222222222221</v>
      </c>
    </row>
    <row r="32" spans="1:17" ht="15" x14ac:dyDescent="0.2">
      <c r="A32" s="59" t="s">
        <v>62</v>
      </c>
      <c r="B32" s="60">
        <v>51</v>
      </c>
      <c r="C32" s="61">
        <v>51</v>
      </c>
      <c r="D32" s="60">
        <v>51</v>
      </c>
      <c r="E32" s="62">
        <v>1</v>
      </c>
      <c r="F32" s="60">
        <v>0</v>
      </c>
      <c r="G32" s="63">
        <v>0</v>
      </c>
      <c r="H32" s="60">
        <v>0</v>
      </c>
      <c r="I32" s="63">
        <v>0</v>
      </c>
      <c r="J32" s="61">
        <v>18</v>
      </c>
      <c r="K32" s="60">
        <v>18</v>
      </c>
      <c r="L32" s="62">
        <v>1</v>
      </c>
      <c r="M32" s="60">
        <v>0</v>
      </c>
      <c r="N32" s="62">
        <v>0</v>
      </c>
      <c r="O32" s="60">
        <v>0</v>
      </c>
      <c r="P32" s="62">
        <v>0</v>
      </c>
      <c r="Q32" s="63">
        <v>0.35294117647058826</v>
      </c>
    </row>
    <row r="33" spans="1:17" ht="15" x14ac:dyDescent="0.2">
      <c r="A33" s="59" t="s">
        <v>20</v>
      </c>
      <c r="B33" s="60">
        <v>44</v>
      </c>
      <c r="C33" s="61">
        <v>45</v>
      </c>
      <c r="D33" s="60">
        <v>43</v>
      </c>
      <c r="E33" s="62">
        <v>0.9555555555555556</v>
      </c>
      <c r="F33" s="60">
        <v>0</v>
      </c>
      <c r="G33" s="63">
        <v>0</v>
      </c>
      <c r="H33" s="60">
        <v>2</v>
      </c>
      <c r="I33" s="63">
        <v>4.4444444444444446E-2</v>
      </c>
      <c r="J33" s="61">
        <v>16</v>
      </c>
      <c r="K33" s="60">
        <v>14</v>
      </c>
      <c r="L33" s="62">
        <v>0.875</v>
      </c>
      <c r="M33" s="60">
        <v>0</v>
      </c>
      <c r="N33" s="62">
        <v>0</v>
      </c>
      <c r="O33" s="60">
        <v>2</v>
      </c>
      <c r="P33" s="62">
        <v>0.125</v>
      </c>
      <c r="Q33" s="63">
        <v>0.35555555555555557</v>
      </c>
    </row>
    <row r="34" spans="1:17" ht="15" x14ac:dyDescent="0.2">
      <c r="A34" s="59" t="s">
        <v>21</v>
      </c>
      <c r="B34" s="60">
        <v>207</v>
      </c>
      <c r="C34" s="61">
        <v>221</v>
      </c>
      <c r="D34" s="60">
        <v>208</v>
      </c>
      <c r="E34" s="62">
        <v>0.94117647058823528</v>
      </c>
      <c r="F34" s="60">
        <v>6</v>
      </c>
      <c r="G34" s="63">
        <v>2.7149321266968326E-2</v>
      </c>
      <c r="H34" s="60">
        <v>7</v>
      </c>
      <c r="I34" s="63">
        <v>3.1674208144796379E-2</v>
      </c>
      <c r="J34" s="61">
        <v>69</v>
      </c>
      <c r="K34" s="60">
        <v>62</v>
      </c>
      <c r="L34" s="62">
        <v>0.89855072463768115</v>
      </c>
      <c r="M34" s="60">
        <v>2</v>
      </c>
      <c r="N34" s="62">
        <v>2.8985507246376812E-2</v>
      </c>
      <c r="O34" s="60">
        <v>5</v>
      </c>
      <c r="P34" s="62">
        <v>7.2463768115942032E-2</v>
      </c>
      <c r="Q34" s="63">
        <v>0.31221719457013575</v>
      </c>
    </row>
    <row r="35" spans="1:17" ht="15.75" x14ac:dyDescent="0.25">
      <c r="A35" s="64" t="s">
        <v>22</v>
      </c>
      <c r="B35" s="65">
        <v>538</v>
      </c>
      <c r="C35" s="65">
        <v>500</v>
      </c>
      <c r="D35" s="65">
        <v>474</v>
      </c>
      <c r="E35" s="62">
        <v>0.94799999999999995</v>
      </c>
      <c r="F35" s="65">
        <v>12</v>
      </c>
      <c r="G35" s="63">
        <v>2.4E-2</v>
      </c>
      <c r="H35" s="65">
        <v>14</v>
      </c>
      <c r="I35" s="63">
        <v>2.8000000000000001E-2</v>
      </c>
      <c r="J35" s="65">
        <v>151</v>
      </c>
      <c r="K35" s="65">
        <v>141</v>
      </c>
      <c r="L35" s="62">
        <v>0.93377483443708609</v>
      </c>
      <c r="M35" s="65">
        <v>2</v>
      </c>
      <c r="N35" s="62">
        <v>1.3245033112582781E-2</v>
      </c>
      <c r="O35" s="65">
        <v>8</v>
      </c>
      <c r="P35" s="62">
        <v>5.2980132450331126E-2</v>
      </c>
      <c r="Q35" s="66">
        <v>0.30199999999999999</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606</v>
      </c>
      <c r="C37" s="61">
        <v>583</v>
      </c>
      <c r="D37" s="60">
        <v>548</v>
      </c>
      <c r="E37" s="62">
        <v>0.93996569468267577</v>
      </c>
      <c r="F37" s="60">
        <v>26</v>
      </c>
      <c r="G37" s="63">
        <v>4.4596912521440824E-2</v>
      </c>
      <c r="H37" s="60">
        <v>9</v>
      </c>
      <c r="I37" s="63">
        <v>1.5437392795883362E-2</v>
      </c>
      <c r="J37" s="61">
        <v>150</v>
      </c>
      <c r="K37" s="60">
        <v>142</v>
      </c>
      <c r="L37" s="62">
        <v>0.94666666666666666</v>
      </c>
      <c r="M37" s="60">
        <v>4</v>
      </c>
      <c r="N37" s="62">
        <v>2.6666666666666668E-2</v>
      </c>
      <c r="O37" s="60">
        <v>4</v>
      </c>
      <c r="P37" s="62">
        <v>2.6666666666666668E-2</v>
      </c>
      <c r="Q37" s="63">
        <v>0.25728987993138935</v>
      </c>
    </row>
    <row r="38" spans="1:17" ht="15" x14ac:dyDescent="0.2">
      <c r="A38" s="59" t="s">
        <v>54</v>
      </c>
      <c r="B38" s="60">
        <v>93</v>
      </c>
      <c r="C38" s="61">
        <v>72</v>
      </c>
      <c r="D38" s="60">
        <v>72</v>
      </c>
      <c r="E38" s="62">
        <v>1</v>
      </c>
      <c r="F38" s="60">
        <v>0</v>
      </c>
      <c r="G38" s="63">
        <v>0</v>
      </c>
      <c r="H38" s="60">
        <v>0</v>
      </c>
      <c r="I38" s="63">
        <v>0</v>
      </c>
      <c r="J38" s="61">
        <v>20</v>
      </c>
      <c r="K38" s="60">
        <v>20</v>
      </c>
      <c r="L38" s="62">
        <v>1</v>
      </c>
      <c r="M38" s="60">
        <v>0</v>
      </c>
      <c r="N38" s="62">
        <v>0</v>
      </c>
      <c r="O38" s="60">
        <v>0</v>
      </c>
      <c r="P38" s="62">
        <v>0</v>
      </c>
      <c r="Q38" s="63">
        <v>0.27777777777777779</v>
      </c>
    </row>
    <row r="39" spans="1:17" ht="15.75" x14ac:dyDescent="0.25">
      <c r="A39" s="64" t="s">
        <v>23</v>
      </c>
      <c r="B39" s="65">
        <v>699</v>
      </c>
      <c r="C39" s="65">
        <v>655</v>
      </c>
      <c r="D39" s="65">
        <v>620</v>
      </c>
      <c r="E39" s="62">
        <v>0.94656488549618323</v>
      </c>
      <c r="F39" s="65">
        <v>26</v>
      </c>
      <c r="G39" s="63">
        <v>3.9694656488549619E-2</v>
      </c>
      <c r="H39" s="65">
        <v>9</v>
      </c>
      <c r="I39" s="63">
        <v>1.3740458015267175E-2</v>
      </c>
      <c r="J39" s="65">
        <v>170</v>
      </c>
      <c r="K39" s="65">
        <v>162</v>
      </c>
      <c r="L39" s="62">
        <v>0.95294117647058818</v>
      </c>
      <c r="M39" s="65">
        <v>4</v>
      </c>
      <c r="N39" s="62">
        <v>2.3529411764705882E-2</v>
      </c>
      <c r="O39" s="65">
        <v>4</v>
      </c>
      <c r="P39" s="62">
        <v>2.3529411764705882E-2</v>
      </c>
      <c r="Q39" s="66">
        <v>0.25954198473282442</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75</v>
      </c>
      <c r="C41" s="61">
        <v>73</v>
      </c>
      <c r="D41" s="60">
        <v>72</v>
      </c>
      <c r="E41" s="62">
        <v>0.98630136986301364</v>
      </c>
      <c r="F41" s="60">
        <v>0</v>
      </c>
      <c r="G41" s="63">
        <v>0</v>
      </c>
      <c r="H41" s="60">
        <v>1</v>
      </c>
      <c r="I41" s="63">
        <v>1.3698630136986301E-2</v>
      </c>
      <c r="J41" s="61">
        <v>11</v>
      </c>
      <c r="K41" s="60">
        <v>11</v>
      </c>
      <c r="L41" s="62">
        <v>1</v>
      </c>
      <c r="M41" s="60">
        <v>0</v>
      </c>
      <c r="N41" s="62">
        <v>0</v>
      </c>
      <c r="O41" s="60">
        <v>0</v>
      </c>
      <c r="P41" s="62">
        <v>0</v>
      </c>
      <c r="Q41" s="63">
        <v>0.15068493150684931</v>
      </c>
    </row>
    <row r="42" spans="1:17" ht="15" x14ac:dyDescent="0.2">
      <c r="A42" s="59" t="s">
        <v>25</v>
      </c>
      <c r="B42" s="60">
        <v>21</v>
      </c>
      <c r="C42" s="61">
        <v>23</v>
      </c>
      <c r="D42" s="60">
        <v>23</v>
      </c>
      <c r="E42" s="62">
        <v>1</v>
      </c>
      <c r="F42" s="60">
        <v>0</v>
      </c>
      <c r="G42" s="63">
        <v>0</v>
      </c>
      <c r="H42" s="60">
        <v>0</v>
      </c>
      <c r="I42" s="63">
        <v>0</v>
      </c>
      <c r="J42" s="61">
        <v>7</v>
      </c>
      <c r="K42" s="60">
        <v>7</v>
      </c>
      <c r="L42" s="62">
        <v>1</v>
      </c>
      <c r="M42" s="60">
        <v>0</v>
      </c>
      <c r="N42" s="62">
        <v>0</v>
      </c>
      <c r="O42" s="60">
        <v>0</v>
      </c>
      <c r="P42" s="62">
        <v>0</v>
      </c>
      <c r="Q42" s="63">
        <v>0.30434782608695654</v>
      </c>
    </row>
    <row r="43" spans="1:17" ht="15.75" x14ac:dyDescent="0.25">
      <c r="A43" s="64" t="s">
        <v>26</v>
      </c>
      <c r="B43" s="65">
        <v>96</v>
      </c>
      <c r="C43" s="65">
        <v>96</v>
      </c>
      <c r="D43" s="65">
        <v>95</v>
      </c>
      <c r="E43" s="62">
        <v>0.98958333333333337</v>
      </c>
      <c r="F43" s="65">
        <v>0</v>
      </c>
      <c r="G43" s="63">
        <v>0</v>
      </c>
      <c r="H43" s="65">
        <v>1</v>
      </c>
      <c r="I43" s="63">
        <v>1.0416666666666666E-2</v>
      </c>
      <c r="J43" s="65">
        <v>18</v>
      </c>
      <c r="K43" s="65">
        <v>18</v>
      </c>
      <c r="L43" s="62">
        <v>1</v>
      </c>
      <c r="M43" s="65">
        <v>0</v>
      </c>
      <c r="N43" s="62">
        <v>0</v>
      </c>
      <c r="O43" s="65">
        <v>0</v>
      </c>
      <c r="P43" s="62">
        <v>0</v>
      </c>
      <c r="Q43" s="66">
        <v>0.1875</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2657</v>
      </c>
      <c r="C45" s="65">
        <v>2571</v>
      </c>
      <c r="D45" s="65">
        <v>2489</v>
      </c>
      <c r="E45" s="62">
        <v>0.96810579541034614</v>
      </c>
      <c r="F45" s="65">
        <v>44</v>
      </c>
      <c r="G45" s="63">
        <v>1.7113963438350838E-2</v>
      </c>
      <c r="H45" s="65">
        <v>38</v>
      </c>
      <c r="I45" s="63">
        <v>1.4780241151302996E-2</v>
      </c>
      <c r="J45" s="65">
        <v>643</v>
      </c>
      <c r="K45" s="65">
        <v>623</v>
      </c>
      <c r="L45" s="62">
        <v>0.96889580093312599</v>
      </c>
      <c r="M45" s="65">
        <v>6</v>
      </c>
      <c r="N45" s="62">
        <v>9.3312597200622092E-3</v>
      </c>
      <c r="O45" s="65">
        <v>14</v>
      </c>
      <c r="P45" s="62">
        <v>2.177293934681182E-2</v>
      </c>
      <c r="Q45" s="66">
        <v>0.25009723842862697</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6087</v>
      </c>
      <c r="C47" s="65">
        <v>5899</v>
      </c>
      <c r="D47" s="65">
        <v>5688</v>
      </c>
      <c r="E47" s="62">
        <v>0.96423122563146291</v>
      </c>
      <c r="F47" s="65">
        <v>105</v>
      </c>
      <c r="G47" s="63">
        <v>1.7799627055433125E-2</v>
      </c>
      <c r="H47" s="65">
        <v>106</v>
      </c>
      <c r="I47" s="63">
        <v>1.7969147313103916E-2</v>
      </c>
      <c r="J47" s="65">
        <v>1124</v>
      </c>
      <c r="K47" s="65">
        <v>1084</v>
      </c>
      <c r="L47" s="62">
        <v>0.96441281138790036</v>
      </c>
      <c r="M47" s="65">
        <v>10</v>
      </c>
      <c r="N47" s="62">
        <v>8.8967971530249119E-3</v>
      </c>
      <c r="O47" s="65">
        <v>30</v>
      </c>
      <c r="P47" s="62">
        <v>2.6690391459074734E-2</v>
      </c>
      <c r="Q47" s="66">
        <v>0.19054076962196984</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abSelected="1" zoomScale="75" zoomScaleNormal="75" workbookViewId="0">
      <pane xSplit="1" ySplit="3" topLeftCell="B4" activePane="bottomRight" state="frozen"/>
      <selection pane="topRight" activeCell="B1" sqref="B1"/>
      <selection pane="bottomLeft" activeCell="A4" sqref="A4"/>
      <selection pane="bottomRight" sqref="A1:XFD1048576"/>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341</v>
      </c>
      <c r="C4" s="61">
        <v>351</v>
      </c>
      <c r="D4" s="60">
        <v>329</v>
      </c>
      <c r="E4" s="62">
        <v>0.93732193732193736</v>
      </c>
      <c r="F4" s="60">
        <v>8</v>
      </c>
      <c r="G4" s="63">
        <v>2.2792022792022793E-2</v>
      </c>
      <c r="H4" s="60">
        <v>14</v>
      </c>
      <c r="I4" s="63">
        <v>3.9886039886039885E-2</v>
      </c>
      <c r="J4" s="61">
        <v>68</v>
      </c>
      <c r="K4" s="60">
        <v>62</v>
      </c>
      <c r="L4" s="62">
        <v>0.91176470588235292</v>
      </c>
      <c r="M4" s="60">
        <v>1</v>
      </c>
      <c r="N4" s="62">
        <v>1.4705882352941176E-2</v>
      </c>
      <c r="O4" s="60">
        <v>5</v>
      </c>
      <c r="P4" s="62">
        <v>7.3529411764705885E-2</v>
      </c>
      <c r="Q4" s="63">
        <v>0.19373219373219372</v>
      </c>
    </row>
    <row r="5" spans="1:17" ht="15" x14ac:dyDescent="0.2">
      <c r="A5" s="59" t="s">
        <v>45</v>
      </c>
      <c r="B5" s="60">
        <v>459</v>
      </c>
      <c r="C5" s="61">
        <v>440</v>
      </c>
      <c r="D5" s="60">
        <v>439</v>
      </c>
      <c r="E5" s="62">
        <v>0.99772727272727268</v>
      </c>
      <c r="F5" s="60">
        <v>0</v>
      </c>
      <c r="G5" s="63">
        <v>0</v>
      </c>
      <c r="H5" s="60">
        <v>1</v>
      </c>
      <c r="I5" s="63">
        <v>2.2727272727272726E-3</v>
      </c>
      <c r="J5" s="61">
        <v>54</v>
      </c>
      <c r="K5" s="60">
        <v>54</v>
      </c>
      <c r="L5" s="62">
        <v>1</v>
      </c>
      <c r="M5" s="60">
        <v>0</v>
      </c>
      <c r="N5" s="62">
        <v>0</v>
      </c>
      <c r="O5" s="60">
        <v>0</v>
      </c>
      <c r="P5" s="62">
        <v>0</v>
      </c>
      <c r="Q5" s="63">
        <v>0.12272727272727273</v>
      </c>
    </row>
    <row r="6" spans="1:17" ht="15.75" x14ac:dyDescent="0.25">
      <c r="A6" s="64" t="s">
        <v>56</v>
      </c>
      <c r="B6" s="65">
        <v>800</v>
      </c>
      <c r="C6" s="65">
        <v>791</v>
      </c>
      <c r="D6" s="65">
        <v>768</v>
      </c>
      <c r="E6" s="62">
        <v>0.97092288242730718</v>
      </c>
      <c r="F6" s="65">
        <v>8</v>
      </c>
      <c r="G6" s="63">
        <v>1.0113780025284451E-2</v>
      </c>
      <c r="H6" s="65">
        <v>15</v>
      </c>
      <c r="I6" s="63">
        <v>1.8963337547408345E-2</v>
      </c>
      <c r="J6" s="65">
        <v>122</v>
      </c>
      <c r="K6" s="65">
        <v>116</v>
      </c>
      <c r="L6" s="62">
        <v>0.95081967213114749</v>
      </c>
      <c r="M6" s="65">
        <v>1</v>
      </c>
      <c r="N6" s="62">
        <v>8.1967213114754103E-3</v>
      </c>
      <c r="O6" s="65">
        <v>5</v>
      </c>
      <c r="P6" s="62">
        <v>4.0983606557377046E-2</v>
      </c>
      <c r="Q6" s="66">
        <v>0.15423514538558786</v>
      </c>
    </row>
    <row r="8" spans="1:17" ht="15" x14ac:dyDescent="0.2">
      <c r="A8" s="59" t="s">
        <v>47</v>
      </c>
      <c r="B8" s="60">
        <v>642</v>
      </c>
      <c r="C8" s="61">
        <v>658</v>
      </c>
      <c r="D8" s="60">
        <v>653</v>
      </c>
      <c r="E8" s="62">
        <v>0.99240121580547114</v>
      </c>
      <c r="F8" s="60">
        <v>3</v>
      </c>
      <c r="G8" s="63">
        <v>4.559270516717325E-3</v>
      </c>
      <c r="H8" s="60">
        <v>2</v>
      </c>
      <c r="I8" s="63">
        <v>3.0395136778115501E-3</v>
      </c>
      <c r="J8" s="61">
        <v>104</v>
      </c>
      <c r="K8" s="60">
        <v>102</v>
      </c>
      <c r="L8" s="62">
        <v>0.98076923076923073</v>
      </c>
      <c r="M8" s="60">
        <v>2</v>
      </c>
      <c r="N8" s="62">
        <v>1.9230769230769232E-2</v>
      </c>
      <c r="O8" s="60">
        <v>0</v>
      </c>
      <c r="P8" s="62">
        <v>0</v>
      </c>
      <c r="Q8" s="63">
        <v>0.1580547112462006</v>
      </c>
    </row>
    <row r="9" spans="1:17" ht="15" x14ac:dyDescent="0.2">
      <c r="A9" s="59" t="s">
        <v>48</v>
      </c>
      <c r="B9" s="60">
        <v>378</v>
      </c>
      <c r="C9" s="61">
        <v>386</v>
      </c>
      <c r="D9" s="60">
        <v>371</v>
      </c>
      <c r="E9" s="62">
        <v>0.96113989637305697</v>
      </c>
      <c r="F9" s="60">
        <v>7</v>
      </c>
      <c r="G9" s="63">
        <v>1.8134715025906734E-2</v>
      </c>
      <c r="H9" s="60">
        <v>8</v>
      </c>
      <c r="I9" s="63">
        <v>2.072538860103627E-2</v>
      </c>
      <c r="J9" s="61">
        <v>113</v>
      </c>
      <c r="K9" s="60">
        <v>101</v>
      </c>
      <c r="L9" s="62">
        <v>0.89380530973451322</v>
      </c>
      <c r="M9" s="60">
        <v>5</v>
      </c>
      <c r="N9" s="62">
        <v>4.4247787610619468E-2</v>
      </c>
      <c r="O9" s="60">
        <v>7</v>
      </c>
      <c r="P9" s="62">
        <v>6.1946902654867256E-2</v>
      </c>
      <c r="Q9" s="63">
        <v>0.29274611398963729</v>
      </c>
    </row>
    <row r="10" spans="1:17" ht="15.75" x14ac:dyDescent="0.25">
      <c r="A10" s="64" t="s">
        <v>57</v>
      </c>
      <c r="B10" s="65">
        <v>1020</v>
      </c>
      <c r="C10" s="65">
        <v>1044</v>
      </c>
      <c r="D10" s="65">
        <v>1024</v>
      </c>
      <c r="E10" s="62">
        <v>0.98084291187739459</v>
      </c>
      <c r="F10" s="65">
        <v>10</v>
      </c>
      <c r="G10" s="63">
        <v>9.5785440613026813E-3</v>
      </c>
      <c r="H10" s="65">
        <v>10</v>
      </c>
      <c r="I10" s="63">
        <v>9.5785440613026813E-3</v>
      </c>
      <c r="J10" s="65">
        <v>217</v>
      </c>
      <c r="K10" s="65">
        <v>203</v>
      </c>
      <c r="L10" s="62">
        <v>0.93548387096774188</v>
      </c>
      <c r="M10" s="65">
        <v>7</v>
      </c>
      <c r="N10" s="62">
        <v>3.2258064516129031E-2</v>
      </c>
      <c r="O10" s="65">
        <v>7</v>
      </c>
      <c r="P10" s="62">
        <v>3.2258064516129031E-2</v>
      </c>
      <c r="Q10" s="66">
        <v>0.2078544061302682</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410</v>
      </c>
      <c r="C12" s="61">
        <v>405</v>
      </c>
      <c r="D12" s="60">
        <v>389</v>
      </c>
      <c r="E12" s="62">
        <v>0.96049382716049381</v>
      </c>
      <c r="F12" s="60">
        <v>15</v>
      </c>
      <c r="G12" s="63">
        <v>3.7037037037037035E-2</v>
      </c>
      <c r="H12" s="60">
        <v>1</v>
      </c>
      <c r="I12" s="63">
        <v>2.4691358024691358E-3</v>
      </c>
      <c r="J12" s="61">
        <v>27</v>
      </c>
      <c r="K12" s="60">
        <v>25</v>
      </c>
      <c r="L12" s="62">
        <v>0.92592592592592593</v>
      </c>
      <c r="M12" s="60">
        <v>1</v>
      </c>
      <c r="N12" s="62">
        <v>3.7037037037037035E-2</v>
      </c>
      <c r="O12" s="60">
        <v>1</v>
      </c>
      <c r="P12" s="62">
        <v>3.7037037037037035E-2</v>
      </c>
      <c r="Q12" s="63">
        <v>6.6666666666666666E-2</v>
      </c>
    </row>
    <row r="13" spans="1:17" ht="15" x14ac:dyDescent="0.2">
      <c r="A13" s="59" t="s">
        <v>49</v>
      </c>
      <c r="B13" s="60">
        <v>203</v>
      </c>
      <c r="C13" s="61">
        <v>201</v>
      </c>
      <c r="D13" s="60">
        <v>199</v>
      </c>
      <c r="E13" s="62">
        <v>0.99004975124378114</v>
      </c>
      <c r="F13" s="60">
        <v>0</v>
      </c>
      <c r="G13" s="63">
        <v>0</v>
      </c>
      <c r="H13" s="60">
        <v>2</v>
      </c>
      <c r="I13" s="63">
        <v>9.9502487562189053E-3</v>
      </c>
      <c r="J13" s="61">
        <v>20</v>
      </c>
      <c r="K13" s="60">
        <v>19</v>
      </c>
      <c r="L13" s="62">
        <v>0.95</v>
      </c>
      <c r="M13" s="60">
        <v>0</v>
      </c>
      <c r="N13" s="62">
        <v>0</v>
      </c>
      <c r="O13" s="60">
        <v>1</v>
      </c>
      <c r="P13" s="62">
        <v>0.05</v>
      </c>
      <c r="Q13" s="63">
        <v>9.950248756218906E-2</v>
      </c>
    </row>
    <row r="14" spans="1:17" ht="15" x14ac:dyDescent="0.2">
      <c r="A14" s="59" t="s">
        <v>58</v>
      </c>
      <c r="B14" s="60">
        <v>404</v>
      </c>
      <c r="C14" s="61">
        <v>392</v>
      </c>
      <c r="D14" s="60">
        <v>387</v>
      </c>
      <c r="E14" s="62">
        <v>0.98724489795918369</v>
      </c>
      <c r="F14" s="60">
        <v>2</v>
      </c>
      <c r="G14" s="63">
        <v>5.1020408163265302E-3</v>
      </c>
      <c r="H14" s="60">
        <v>3</v>
      </c>
      <c r="I14" s="63">
        <v>7.6530612244897957E-3</v>
      </c>
      <c r="J14" s="61">
        <v>123</v>
      </c>
      <c r="K14" s="60">
        <v>122</v>
      </c>
      <c r="L14" s="62">
        <v>0.99186991869918695</v>
      </c>
      <c r="M14" s="60">
        <v>1</v>
      </c>
      <c r="N14" s="62">
        <v>8.130081300813009E-3</v>
      </c>
      <c r="O14" s="60">
        <v>0</v>
      </c>
      <c r="P14" s="62">
        <v>0</v>
      </c>
      <c r="Q14" s="63">
        <v>0.31377551020408162</v>
      </c>
    </row>
    <row r="15" spans="1:17" ht="15.75" x14ac:dyDescent="0.25">
      <c r="A15" s="64" t="s">
        <v>59</v>
      </c>
      <c r="B15" s="65">
        <v>1017</v>
      </c>
      <c r="C15" s="65">
        <v>998</v>
      </c>
      <c r="D15" s="65">
        <v>975</v>
      </c>
      <c r="E15" s="62">
        <v>0.9769539078156313</v>
      </c>
      <c r="F15" s="65">
        <v>17</v>
      </c>
      <c r="G15" s="63">
        <v>1.7034068136272545E-2</v>
      </c>
      <c r="H15" s="65">
        <v>6</v>
      </c>
      <c r="I15" s="63">
        <v>6.0120240480961923E-3</v>
      </c>
      <c r="J15" s="65">
        <v>170</v>
      </c>
      <c r="K15" s="65">
        <v>166</v>
      </c>
      <c r="L15" s="62">
        <v>0.97647058823529409</v>
      </c>
      <c r="M15" s="65">
        <v>2</v>
      </c>
      <c r="N15" s="62">
        <v>1.1764705882352941E-2</v>
      </c>
      <c r="O15" s="65">
        <v>2</v>
      </c>
      <c r="P15" s="62">
        <v>1.1764705882352941E-2</v>
      </c>
      <c r="Q15" s="66">
        <v>0.17034068136272545</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630</v>
      </c>
      <c r="C17" s="61">
        <v>578</v>
      </c>
      <c r="D17" s="60">
        <v>522</v>
      </c>
      <c r="E17" s="62">
        <v>0.90311418685121103</v>
      </c>
      <c r="F17" s="60">
        <v>22</v>
      </c>
      <c r="G17" s="63">
        <v>3.8062283737024222E-2</v>
      </c>
      <c r="H17" s="60">
        <v>34</v>
      </c>
      <c r="I17" s="63">
        <v>5.8823529411764705E-2</v>
      </c>
      <c r="J17" s="61">
        <v>25</v>
      </c>
      <c r="K17" s="60">
        <v>23</v>
      </c>
      <c r="L17" s="62">
        <v>0.92</v>
      </c>
      <c r="M17" s="60">
        <v>2</v>
      </c>
      <c r="N17" s="62">
        <v>0.08</v>
      </c>
      <c r="O17" s="60">
        <v>0</v>
      </c>
      <c r="P17" s="62">
        <v>0</v>
      </c>
      <c r="Q17" s="63">
        <v>4.3252595155709339E-2</v>
      </c>
    </row>
    <row r="18" spans="1:17" ht="15.75" x14ac:dyDescent="0.25">
      <c r="A18" s="64" t="s">
        <v>60</v>
      </c>
      <c r="B18" s="65">
        <v>630</v>
      </c>
      <c r="C18" s="65">
        <v>578</v>
      </c>
      <c r="D18" s="65">
        <v>522</v>
      </c>
      <c r="E18" s="62">
        <v>0.90311418685121103</v>
      </c>
      <c r="F18" s="65">
        <v>22</v>
      </c>
      <c r="G18" s="63">
        <v>3.8062283737024222E-2</v>
      </c>
      <c r="H18" s="65">
        <v>34</v>
      </c>
      <c r="I18" s="63">
        <v>5.8823529411764705E-2</v>
      </c>
      <c r="J18" s="65">
        <v>25</v>
      </c>
      <c r="K18" s="65">
        <v>23</v>
      </c>
      <c r="L18" s="62">
        <v>0.92</v>
      </c>
      <c r="M18" s="65">
        <v>2</v>
      </c>
      <c r="N18" s="62">
        <v>0.08</v>
      </c>
      <c r="O18" s="65">
        <v>0</v>
      </c>
      <c r="P18" s="62">
        <v>0</v>
      </c>
      <c r="Q18" s="66">
        <v>4.3252595155709339E-2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3467</v>
      </c>
      <c r="C20" s="65">
        <v>3411</v>
      </c>
      <c r="D20" s="65">
        <v>3289</v>
      </c>
      <c r="E20" s="62">
        <v>0.96423336265024917</v>
      </c>
      <c r="F20" s="65">
        <v>57</v>
      </c>
      <c r="G20" s="63">
        <v>1.6710642040457344E-2</v>
      </c>
      <c r="H20" s="65">
        <v>65</v>
      </c>
      <c r="I20" s="63">
        <v>1.9055995309293462E-2</v>
      </c>
      <c r="J20" s="65">
        <v>534</v>
      </c>
      <c r="K20" s="65">
        <v>508</v>
      </c>
      <c r="L20" s="62">
        <v>0.95131086142322097</v>
      </c>
      <c r="M20" s="65">
        <v>12</v>
      </c>
      <c r="N20" s="62">
        <v>2.247191011235955E-2</v>
      </c>
      <c r="O20" s="65">
        <v>14</v>
      </c>
      <c r="P20" s="62">
        <v>2.6217228464419477E-2</v>
      </c>
      <c r="Q20" s="66">
        <v>0.15655233069481089</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478</v>
      </c>
      <c r="C22" s="61">
        <v>461</v>
      </c>
      <c r="D22" s="60">
        <v>449</v>
      </c>
      <c r="E22" s="62">
        <v>0.97396963123644253</v>
      </c>
      <c r="F22" s="60">
        <v>5</v>
      </c>
      <c r="G22" s="63">
        <v>1.0845986984815618E-2</v>
      </c>
      <c r="H22" s="60">
        <v>7</v>
      </c>
      <c r="I22" s="63">
        <v>1.5184381778741865E-2</v>
      </c>
      <c r="J22" s="61">
        <v>53</v>
      </c>
      <c r="K22" s="60">
        <v>52</v>
      </c>
      <c r="L22" s="62">
        <v>0.98113207547169812</v>
      </c>
      <c r="M22" s="60">
        <v>1</v>
      </c>
      <c r="N22" s="62">
        <v>1.8867924528301886E-2</v>
      </c>
      <c r="O22" s="60">
        <v>0</v>
      </c>
      <c r="P22" s="62">
        <v>0</v>
      </c>
      <c r="Q22" s="63">
        <v>0.11496746203904555</v>
      </c>
    </row>
    <row r="23" spans="1:17" ht="15" x14ac:dyDescent="0.2">
      <c r="A23" s="59" t="s">
        <v>61</v>
      </c>
      <c r="B23" s="60">
        <v>0</v>
      </c>
      <c r="C23" s="61">
        <v>0</v>
      </c>
      <c r="D23" s="60">
        <v>0</v>
      </c>
      <c r="E23" s="62" t="e">
        <v>#DIV/0!</v>
      </c>
      <c r="F23" s="60">
        <v>0</v>
      </c>
      <c r="G23" s="63" t="e">
        <v>#DIV/0!</v>
      </c>
      <c r="H23" s="60">
        <v>0</v>
      </c>
      <c r="I23" s="63" t="e">
        <v>#DIV/0!</v>
      </c>
      <c r="J23" s="61">
        <v>0</v>
      </c>
      <c r="K23" s="60">
        <v>0</v>
      </c>
      <c r="L23" s="62" t="e">
        <v>#DIV/0!</v>
      </c>
      <c r="M23" s="60">
        <v>0</v>
      </c>
      <c r="N23" s="62" t="e">
        <v>#DIV/0!</v>
      </c>
      <c r="O23" s="60">
        <v>0</v>
      </c>
      <c r="P23" s="62" t="e">
        <v>#DIV/0!</v>
      </c>
      <c r="Q23" s="63" t="e">
        <v>#DIV/0!</v>
      </c>
    </row>
    <row r="24" spans="1:17" ht="15.75" x14ac:dyDescent="0.25">
      <c r="A24" s="64" t="s">
        <v>16</v>
      </c>
      <c r="B24" s="65">
        <v>478</v>
      </c>
      <c r="C24" s="65">
        <v>461</v>
      </c>
      <c r="D24" s="65">
        <v>449</v>
      </c>
      <c r="E24" s="62">
        <v>0.97396963123644253</v>
      </c>
      <c r="F24" s="65">
        <v>5</v>
      </c>
      <c r="G24" s="63">
        <v>1.0845986984815618E-2</v>
      </c>
      <c r="H24" s="65">
        <v>7</v>
      </c>
      <c r="I24" s="63">
        <v>1.5184381778741865E-2</v>
      </c>
      <c r="J24" s="65">
        <v>53</v>
      </c>
      <c r="K24" s="65">
        <v>52</v>
      </c>
      <c r="L24" s="62">
        <v>0.98113207547169812</v>
      </c>
      <c r="M24" s="65">
        <v>1</v>
      </c>
      <c r="N24" s="62">
        <v>1.8867924528301886E-2</v>
      </c>
      <c r="O24" s="65">
        <v>0</v>
      </c>
      <c r="P24" s="62">
        <v>0</v>
      </c>
      <c r="Q24" s="66">
        <v>0.11496746203904555</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466</v>
      </c>
      <c r="C26" s="61">
        <v>469</v>
      </c>
      <c r="D26" s="60">
        <v>467</v>
      </c>
      <c r="E26" s="62">
        <v>0.99573560767590619</v>
      </c>
      <c r="F26" s="60">
        <v>1</v>
      </c>
      <c r="G26" s="63">
        <v>2.1321961620469083E-3</v>
      </c>
      <c r="H26" s="60">
        <v>1</v>
      </c>
      <c r="I26" s="63">
        <v>2.1321961620469083E-3</v>
      </c>
      <c r="J26" s="61">
        <v>158</v>
      </c>
      <c r="K26" s="60">
        <v>157</v>
      </c>
      <c r="L26" s="62">
        <v>0.99367088607594933</v>
      </c>
      <c r="M26" s="60">
        <v>0</v>
      </c>
      <c r="N26" s="62">
        <v>0</v>
      </c>
      <c r="O26" s="60">
        <v>1</v>
      </c>
      <c r="P26" s="62">
        <v>6.3291139240506328E-3</v>
      </c>
      <c r="Q26" s="63">
        <v>0.33688699360341151</v>
      </c>
    </row>
    <row r="27" spans="1:17" ht="15" x14ac:dyDescent="0.2">
      <c r="A27" s="59" t="s">
        <v>52</v>
      </c>
      <c r="B27" s="60">
        <v>542</v>
      </c>
      <c r="C27" s="61">
        <v>554</v>
      </c>
      <c r="D27" s="60">
        <v>554</v>
      </c>
      <c r="E27" s="62">
        <v>1</v>
      </c>
      <c r="F27" s="60">
        <v>0</v>
      </c>
      <c r="G27" s="63">
        <v>0</v>
      </c>
      <c r="H27" s="60">
        <v>0</v>
      </c>
      <c r="I27" s="63">
        <v>0</v>
      </c>
      <c r="J27" s="61">
        <v>134</v>
      </c>
      <c r="K27" s="60">
        <v>134</v>
      </c>
      <c r="L27" s="62">
        <v>1</v>
      </c>
      <c r="M27" s="60">
        <v>0</v>
      </c>
      <c r="N27" s="62">
        <v>0</v>
      </c>
      <c r="O27" s="60">
        <v>0</v>
      </c>
      <c r="P27" s="62">
        <v>0</v>
      </c>
      <c r="Q27" s="63">
        <v>0.24187725631768953</v>
      </c>
    </row>
    <row r="28" spans="1:17" ht="15.75" x14ac:dyDescent="0.25">
      <c r="A28" s="64" t="s">
        <v>17</v>
      </c>
      <c r="B28" s="65">
        <v>1008</v>
      </c>
      <c r="C28" s="65">
        <v>1023</v>
      </c>
      <c r="D28" s="65">
        <v>1021</v>
      </c>
      <c r="E28" s="62">
        <v>0.99804496578690127</v>
      </c>
      <c r="F28" s="65">
        <v>1</v>
      </c>
      <c r="G28" s="63">
        <v>9.7751710654936461E-4</v>
      </c>
      <c r="H28" s="65">
        <v>1</v>
      </c>
      <c r="I28" s="63">
        <v>9.7751710654936461E-4</v>
      </c>
      <c r="J28" s="65">
        <v>292</v>
      </c>
      <c r="K28" s="65">
        <v>291</v>
      </c>
      <c r="L28" s="62">
        <v>0.99657534246575341</v>
      </c>
      <c r="M28" s="65">
        <v>0</v>
      </c>
      <c r="N28" s="62">
        <v>0</v>
      </c>
      <c r="O28" s="65">
        <v>1</v>
      </c>
      <c r="P28" s="62">
        <v>3.4246575342465752E-3</v>
      </c>
      <c r="Q28" s="66">
        <v>0.28543499511241449</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78</v>
      </c>
      <c r="C30" s="61">
        <v>71</v>
      </c>
      <c r="D30" s="60">
        <v>70</v>
      </c>
      <c r="E30" s="62">
        <v>0.9859154929577465</v>
      </c>
      <c r="F30" s="60">
        <v>0</v>
      </c>
      <c r="G30" s="63">
        <v>0</v>
      </c>
      <c r="H30" s="60">
        <v>1</v>
      </c>
      <c r="I30" s="63">
        <v>1.4084507042253521E-2</v>
      </c>
      <c r="J30" s="61">
        <v>23</v>
      </c>
      <c r="K30" s="60">
        <v>23</v>
      </c>
      <c r="L30" s="62">
        <v>1</v>
      </c>
      <c r="M30" s="60">
        <v>0</v>
      </c>
      <c r="N30" s="62">
        <v>0</v>
      </c>
      <c r="O30" s="60">
        <v>0</v>
      </c>
      <c r="P30" s="62">
        <v>0</v>
      </c>
      <c r="Q30" s="63">
        <v>0.323943661971831</v>
      </c>
    </row>
    <row r="31" spans="1:17" ht="15" x14ac:dyDescent="0.2">
      <c r="A31" s="59" t="s">
        <v>19</v>
      </c>
      <c r="B31" s="60">
        <v>112</v>
      </c>
      <c r="C31" s="61">
        <v>143</v>
      </c>
      <c r="D31" s="60">
        <v>130</v>
      </c>
      <c r="E31" s="62">
        <v>0.90909090909090906</v>
      </c>
      <c r="F31" s="60">
        <v>8</v>
      </c>
      <c r="G31" s="63">
        <v>5.5944055944055944E-2</v>
      </c>
      <c r="H31" s="60">
        <v>5</v>
      </c>
      <c r="I31" s="63">
        <v>3.4965034965034968E-2</v>
      </c>
      <c r="J31" s="61">
        <v>32</v>
      </c>
      <c r="K31" s="60">
        <v>30</v>
      </c>
      <c r="L31" s="62">
        <v>0.9375</v>
      </c>
      <c r="M31" s="60">
        <v>2</v>
      </c>
      <c r="N31" s="62">
        <v>6.25E-2</v>
      </c>
      <c r="O31" s="60">
        <v>0</v>
      </c>
      <c r="P31" s="62">
        <v>0</v>
      </c>
      <c r="Q31" s="63">
        <v>0.22377622377622378</v>
      </c>
    </row>
    <row r="32" spans="1:17" ht="15" x14ac:dyDescent="0.2">
      <c r="A32" s="59" t="s">
        <v>62</v>
      </c>
      <c r="B32" s="60">
        <v>71</v>
      </c>
      <c r="C32" s="61">
        <v>54</v>
      </c>
      <c r="D32" s="60">
        <v>54</v>
      </c>
      <c r="E32" s="62">
        <v>1</v>
      </c>
      <c r="F32" s="60">
        <v>0</v>
      </c>
      <c r="G32" s="63">
        <v>0</v>
      </c>
      <c r="H32" s="60">
        <v>0</v>
      </c>
      <c r="I32" s="63">
        <v>0</v>
      </c>
      <c r="J32" s="61">
        <v>16</v>
      </c>
      <c r="K32" s="60">
        <v>16</v>
      </c>
      <c r="L32" s="62">
        <v>1</v>
      </c>
      <c r="M32" s="60">
        <v>0</v>
      </c>
      <c r="N32" s="62">
        <v>0</v>
      </c>
      <c r="O32" s="60">
        <v>0</v>
      </c>
      <c r="P32" s="62">
        <v>0</v>
      </c>
      <c r="Q32" s="63">
        <v>0.29629629629629628</v>
      </c>
    </row>
    <row r="33" spans="1:17" ht="15" x14ac:dyDescent="0.2">
      <c r="A33" s="59" t="s">
        <v>20</v>
      </c>
      <c r="B33" s="60">
        <v>50</v>
      </c>
      <c r="C33" s="61">
        <v>32</v>
      </c>
      <c r="D33" s="60">
        <v>31</v>
      </c>
      <c r="E33" s="62">
        <v>0.96875</v>
      </c>
      <c r="F33" s="60">
        <v>0</v>
      </c>
      <c r="G33" s="63">
        <v>0</v>
      </c>
      <c r="H33" s="60">
        <v>1</v>
      </c>
      <c r="I33" s="63">
        <v>3.125E-2</v>
      </c>
      <c r="J33" s="61">
        <v>14</v>
      </c>
      <c r="K33" s="60">
        <v>14</v>
      </c>
      <c r="L33" s="62">
        <v>1</v>
      </c>
      <c r="M33" s="60">
        <v>0</v>
      </c>
      <c r="N33" s="62">
        <v>0</v>
      </c>
      <c r="O33" s="60">
        <v>0</v>
      </c>
      <c r="P33" s="62">
        <v>0</v>
      </c>
      <c r="Q33" s="63">
        <v>0.4375</v>
      </c>
    </row>
    <row r="34" spans="1:17" ht="15" x14ac:dyDescent="0.2">
      <c r="A34" s="59" t="s">
        <v>21</v>
      </c>
      <c r="B34" s="60">
        <v>258</v>
      </c>
      <c r="C34" s="61">
        <v>192</v>
      </c>
      <c r="D34" s="60">
        <v>184</v>
      </c>
      <c r="E34" s="62">
        <v>0.95833333333333337</v>
      </c>
      <c r="F34" s="60">
        <v>3</v>
      </c>
      <c r="G34" s="63">
        <v>1.5625E-2</v>
      </c>
      <c r="H34" s="60">
        <v>5</v>
      </c>
      <c r="I34" s="63">
        <v>2.6041666666666668E-2</v>
      </c>
      <c r="J34" s="61">
        <v>72</v>
      </c>
      <c r="K34" s="60">
        <v>70</v>
      </c>
      <c r="L34" s="62">
        <v>0.97222222222222221</v>
      </c>
      <c r="M34" s="60">
        <v>0</v>
      </c>
      <c r="N34" s="62">
        <v>0</v>
      </c>
      <c r="O34" s="60">
        <v>2</v>
      </c>
      <c r="P34" s="62">
        <v>2.7777777777777776E-2</v>
      </c>
      <c r="Q34" s="63">
        <v>0.375</v>
      </c>
    </row>
    <row r="35" spans="1:17" ht="15.75" x14ac:dyDescent="0.25">
      <c r="A35" s="64" t="s">
        <v>22</v>
      </c>
      <c r="B35" s="65">
        <v>569</v>
      </c>
      <c r="C35" s="65">
        <v>492</v>
      </c>
      <c r="D35" s="65">
        <v>469</v>
      </c>
      <c r="E35" s="62">
        <v>0.9532520325203252</v>
      </c>
      <c r="F35" s="65">
        <v>11</v>
      </c>
      <c r="G35" s="63">
        <v>2.2357723577235773E-2</v>
      </c>
      <c r="H35" s="65">
        <v>12</v>
      </c>
      <c r="I35" s="63">
        <v>2.4390243902439025E-2</v>
      </c>
      <c r="J35" s="65">
        <v>157</v>
      </c>
      <c r="K35" s="65">
        <v>153</v>
      </c>
      <c r="L35" s="62">
        <v>0.97452229299363058</v>
      </c>
      <c r="M35" s="65">
        <v>2</v>
      </c>
      <c r="N35" s="62">
        <v>1.2738853503184714E-2</v>
      </c>
      <c r="O35" s="65">
        <v>2</v>
      </c>
      <c r="P35" s="62">
        <v>1.2738853503184714E-2</v>
      </c>
      <c r="Q35" s="66">
        <v>0.31910569105691056</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653</v>
      </c>
      <c r="C37" s="61">
        <v>654</v>
      </c>
      <c r="D37" s="60">
        <v>609</v>
      </c>
      <c r="E37" s="62">
        <v>0.93119266055045868</v>
      </c>
      <c r="F37" s="60">
        <v>24</v>
      </c>
      <c r="G37" s="63">
        <v>3.669724770642202E-2</v>
      </c>
      <c r="H37" s="60">
        <v>21</v>
      </c>
      <c r="I37" s="63">
        <v>3.2110091743119268E-2</v>
      </c>
      <c r="J37" s="61">
        <v>173</v>
      </c>
      <c r="K37" s="60">
        <v>162</v>
      </c>
      <c r="L37" s="62">
        <v>0.93641618497109824</v>
      </c>
      <c r="M37" s="60">
        <v>2</v>
      </c>
      <c r="N37" s="62">
        <v>1.1560693641618497E-2</v>
      </c>
      <c r="O37" s="60">
        <v>9</v>
      </c>
      <c r="P37" s="62">
        <v>5.2023121387283239E-2</v>
      </c>
      <c r="Q37" s="63">
        <v>0.26452599388379205</v>
      </c>
    </row>
    <row r="38" spans="1:17" ht="15" x14ac:dyDescent="0.2">
      <c r="A38" s="59" t="s">
        <v>54</v>
      </c>
      <c r="B38" s="60">
        <v>88</v>
      </c>
      <c r="C38" s="61">
        <v>57</v>
      </c>
      <c r="D38" s="60">
        <v>57</v>
      </c>
      <c r="E38" s="62">
        <v>1</v>
      </c>
      <c r="F38" s="60">
        <v>0</v>
      </c>
      <c r="G38" s="63">
        <v>0</v>
      </c>
      <c r="H38" s="60">
        <v>0</v>
      </c>
      <c r="I38" s="63">
        <v>0</v>
      </c>
      <c r="J38" s="61">
        <v>8</v>
      </c>
      <c r="K38" s="60">
        <v>8</v>
      </c>
      <c r="L38" s="62">
        <v>1</v>
      </c>
      <c r="M38" s="60">
        <v>0</v>
      </c>
      <c r="N38" s="62">
        <v>0</v>
      </c>
      <c r="O38" s="60">
        <v>0</v>
      </c>
      <c r="P38" s="62">
        <v>0</v>
      </c>
      <c r="Q38" s="63">
        <v>0.14035087719298245</v>
      </c>
    </row>
    <row r="39" spans="1:17" ht="15.75" x14ac:dyDescent="0.25">
      <c r="A39" s="64" t="s">
        <v>23</v>
      </c>
      <c r="B39" s="65">
        <v>741</v>
      </c>
      <c r="C39" s="65">
        <v>711</v>
      </c>
      <c r="D39" s="65">
        <v>666</v>
      </c>
      <c r="E39" s="62">
        <v>0.93670886075949367</v>
      </c>
      <c r="F39" s="65">
        <v>24</v>
      </c>
      <c r="G39" s="63">
        <v>3.3755274261603373E-2</v>
      </c>
      <c r="H39" s="65">
        <v>21</v>
      </c>
      <c r="I39" s="63">
        <v>2.9535864978902954E-2</v>
      </c>
      <c r="J39" s="65">
        <v>181</v>
      </c>
      <c r="K39" s="65">
        <v>170</v>
      </c>
      <c r="L39" s="62">
        <v>0.93922651933701662</v>
      </c>
      <c r="M39" s="65">
        <v>2</v>
      </c>
      <c r="N39" s="62">
        <v>1.1049723756906077E-2</v>
      </c>
      <c r="O39" s="65">
        <v>9</v>
      </c>
      <c r="P39" s="62">
        <v>4.9723756906077346E-2</v>
      </c>
      <c r="Q39" s="66">
        <v>0.25457102672292548</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62</v>
      </c>
      <c r="C41" s="61">
        <v>66</v>
      </c>
      <c r="D41" s="60">
        <v>65</v>
      </c>
      <c r="E41" s="62">
        <v>0.98484848484848486</v>
      </c>
      <c r="F41" s="60">
        <v>1</v>
      </c>
      <c r="G41" s="63">
        <v>1.5151515151515152E-2</v>
      </c>
      <c r="H41" s="60">
        <v>0</v>
      </c>
      <c r="I41" s="63">
        <v>0</v>
      </c>
      <c r="J41" s="61">
        <v>9</v>
      </c>
      <c r="K41" s="60">
        <v>9</v>
      </c>
      <c r="L41" s="62">
        <v>1</v>
      </c>
      <c r="M41" s="60">
        <v>0</v>
      </c>
      <c r="N41" s="62">
        <v>0</v>
      </c>
      <c r="O41" s="60">
        <v>0</v>
      </c>
      <c r="P41" s="62">
        <v>0</v>
      </c>
      <c r="Q41" s="63">
        <v>0.13636363636363635</v>
      </c>
    </row>
    <row r="42" spans="1:17" ht="15" x14ac:dyDescent="0.2">
      <c r="A42" s="59" t="s">
        <v>25</v>
      </c>
      <c r="B42" s="60">
        <v>11</v>
      </c>
      <c r="C42" s="61">
        <v>10</v>
      </c>
      <c r="D42" s="60">
        <v>10</v>
      </c>
      <c r="E42" s="62">
        <v>1</v>
      </c>
      <c r="F42" s="60">
        <v>0</v>
      </c>
      <c r="G42" s="63">
        <v>0</v>
      </c>
      <c r="H42" s="60">
        <v>0</v>
      </c>
      <c r="I42" s="63">
        <v>0</v>
      </c>
      <c r="J42" s="61">
        <v>0</v>
      </c>
      <c r="K42" s="60">
        <v>0</v>
      </c>
      <c r="L42" s="62" t="e">
        <v>#DIV/0!</v>
      </c>
      <c r="M42" s="60">
        <v>0</v>
      </c>
      <c r="N42" s="62" t="e">
        <v>#DIV/0!</v>
      </c>
      <c r="O42" s="60">
        <v>0</v>
      </c>
      <c r="P42" s="62" t="e">
        <v>#DIV/0!</v>
      </c>
      <c r="Q42" s="63">
        <v>0</v>
      </c>
    </row>
    <row r="43" spans="1:17" ht="15.75" x14ac:dyDescent="0.25">
      <c r="A43" s="64" t="s">
        <v>26</v>
      </c>
      <c r="B43" s="65">
        <v>73</v>
      </c>
      <c r="C43" s="65">
        <v>76</v>
      </c>
      <c r="D43" s="65">
        <v>75</v>
      </c>
      <c r="E43" s="62">
        <v>0.98684210526315785</v>
      </c>
      <c r="F43" s="65">
        <v>1</v>
      </c>
      <c r="G43" s="63">
        <v>1.3157894736842105E-2</v>
      </c>
      <c r="H43" s="65">
        <v>0</v>
      </c>
      <c r="I43" s="63">
        <v>0</v>
      </c>
      <c r="J43" s="65">
        <v>9</v>
      </c>
      <c r="K43" s="65">
        <v>9</v>
      </c>
      <c r="L43" s="62">
        <v>1</v>
      </c>
      <c r="M43" s="65">
        <v>0</v>
      </c>
      <c r="N43" s="62">
        <v>0</v>
      </c>
      <c r="O43" s="65">
        <v>0</v>
      </c>
      <c r="P43" s="62">
        <v>0</v>
      </c>
      <c r="Q43" s="66">
        <v>0.11842105263157894</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2869</v>
      </c>
      <c r="C45" s="65">
        <v>2763</v>
      </c>
      <c r="D45" s="65">
        <v>2680</v>
      </c>
      <c r="E45" s="62">
        <v>0.96996018820123053</v>
      </c>
      <c r="F45" s="65">
        <v>42</v>
      </c>
      <c r="G45" s="63">
        <v>1.5200868621064061E-2</v>
      </c>
      <c r="H45" s="65">
        <v>41</v>
      </c>
      <c r="I45" s="63">
        <v>1.4838943177705392E-2</v>
      </c>
      <c r="J45" s="65">
        <v>692</v>
      </c>
      <c r="K45" s="65">
        <v>675</v>
      </c>
      <c r="L45" s="62">
        <v>0.97543352601156075</v>
      </c>
      <c r="M45" s="65">
        <v>5</v>
      </c>
      <c r="N45" s="62">
        <v>7.2254335260115606E-3</v>
      </c>
      <c r="O45" s="65">
        <v>12</v>
      </c>
      <c r="P45" s="62">
        <v>1.7341040462427744E-2</v>
      </c>
      <c r="Q45" s="66">
        <v>0.25045240680419834</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6336</v>
      </c>
      <c r="C47" s="65">
        <v>6174</v>
      </c>
      <c r="D47" s="65">
        <v>5969</v>
      </c>
      <c r="E47" s="62">
        <v>0.96679624230644634</v>
      </c>
      <c r="F47" s="65">
        <v>99</v>
      </c>
      <c r="G47" s="63">
        <v>1.6034985422740525E-2</v>
      </c>
      <c r="H47" s="65">
        <v>106</v>
      </c>
      <c r="I47" s="63">
        <v>1.7168772270813086E-2</v>
      </c>
      <c r="J47" s="65">
        <v>1226</v>
      </c>
      <c r="K47" s="65">
        <v>1183</v>
      </c>
      <c r="L47" s="62">
        <v>0.96492659053833607</v>
      </c>
      <c r="M47" s="65">
        <v>17</v>
      </c>
      <c r="N47" s="62">
        <v>1.3866231647634585E-2</v>
      </c>
      <c r="O47" s="65">
        <v>26</v>
      </c>
      <c r="P47" s="62">
        <v>2.1207177814029365E-2</v>
      </c>
      <c r="Q47" s="66">
        <v>0.19857466796242307</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pane xSplit="1" ySplit="3" topLeftCell="B4" activePane="bottomRight" state="frozen"/>
      <selection pane="topRight" activeCell="B1" sqref="B1"/>
      <selection pane="bottomLeft" activeCell="A4" sqref="A4"/>
      <selection pane="bottomRight" activeCell="J23" sqref="J23"/>
    </sheetView>
  </sheetViews>
  <sheetFormatPr defaultRowHeight="12.75" x14ac:dyDescent="0.2"/>
  <cols>
    <col min="1" max="1" width="15.5703125" bestFit="1" customWidth="1"/>
    <col min="2" max="3" width="8.85546875" style="27" bestFit="1" customWidth="1"/>
    <col min="4" max="4" width="8.28515625" style="27" bestFit="1" customWidth="1"/>
    <col min="5" max="5" width="8.85546875" bestFit="1" customWidth="1"/>
    <col min="6" max="6" width="7" style="27" customWidth="1"/>
    <col min="7" max="7" width="8.85546875" bestFit="1" customWidth="1"/>
    <col min="8" max="8" width="7" style="27" customWidth="1"/>
    <col min="9" max="9" width="8.85546875" bestFit="1" customWidth="1"/>
    <col min="10" max="10" width="8.85546875" style="27" bestFit="1" customWidth="1"/>
    <col min="11" max="11" width="7" style="27" customWidth="1"/>
    <col min="12" max="12" width="8.85546875" bestFit="1" customWidth="1"/>
    <col min="13" max="13" width="7" style="27" customWidth="1"/>
    <col min="14" max="14" width="8.85546875" bestFit="1" customWidth="1"/>
    <col min="15" max="15" width="7" style="27" customWidth="1"/>
    <col min="16" max="16" width="8.85546875" bestFit="1" customWidth="1"/>
    <col min="17" max="17" width="9.7109375" bestFit="1" customWidth="1"/>
  </cols>
  <sheetData>
    <row r="1" spans="1:17" ht="15.75" x14ac:dyDescent="0.25">
      <c r="A1" s="1"/>
      <c r="B1" s="30" t="s">
        <v>7</v>
      </c>
      <c r="C1" s="99" t="s">
        <v>1</v>
      </c>
      <c r="D1" s="100"/>
      <c r="E1" s="100"/>
      <c r="F1" s="100"/>
      <c r="G1" s="100"/>
      <c r="H1" s="100"/>
      <c r="I1" s="100"/>
      <c r="J1" s="101" t="s">
        <v>2</v>
      </c>
      <c r="K1" s="102"/>
      <c r="L1" s="102"/>
      <c r="M1" s="102"/>
      <c r="N1" s="102"/>
      <c r="O1" s="102"/>
      <c r="P1" s="102"/>
      <c r="Q1" s="103"/>
    </row>
    <row r="2" spans="1:17" ht="15.75" x14ac:dyDescent="0.25">
      <c r="A2" s="2"/>
      <c r="B2" s="31" t="s">
        <v>0</v>
      </c>
      <c r="C2" s="29"/>
      <c r="D2" s="99" t="s">
        <v>3</v>
      </c>
      <c r="E2" s="104"/>
      <c r="F2" s="105" t="s">
        <v>4</v>
      </c>
      <c r="G2" s="106"/>
      <c r="H2" s="106"/>
      <c r="I2" s="107"/>
      <c r="J2" s="28"/>
      <c r="K2" s="108" t="s">
        <v>3</v>
      </c>
      <c r="L2" s="109"/>
      <c r="M2" s="110" t="s">
        <v>4</v>
      </c>
      <c r="N2" s="111"/>
      <c r="O2" s="111"/>
      <c r="P2" s="112"/>
      <c r="Q2" s="14" t="s">
        <v>5</v>
      </c>
    </row>
    <row r="3" spans="1:17" ht="15.75" x14ac:dyDescent="0.25">
      <c r="A3" s="13" t="s">
        <v>42</v>
      </c>
      <c r="B3" s="37" t="s">
        <v>29</v>
      </c>
      <c r="C3" s="33" t="s">
        <v>7</v>
      </c>
      <c r="D3" s="33" t="s">
        <v>8</v>
      </c>
      <c r="E3" s="4" t="s">
        <v>5</v>
      </c>
      <c r="F3" s="34" t="s">
        <v>9</v>
      </c>
      <c r="G3" s="5" t="s">
        <v>10</v>
      </c>
      <c r="H3" s="32" t="s">
        <v>11</v>
      </c>
      <c r="I3" s="6" t="s">
        <v>12</v>
      </c>
      <c r="J3" s="32" t="s">
        <v>7</v>
      </c>
      <c r="K3" s="33" t="s">
        <v>8</v>
      </c>
      <c r="L3" s="3" t="s">
        <v>5</v>
      </c>
      <c r="M3" s="32" t="s">
        <v>9</v>
      </c>
      <c r="N3" s="5" t="s">
        <v>10</v>
      </c>
      <c r="O3" s="32" t="s">
        <v>11</v>
      </c>
      <c r="P3" s="5" t="s">
        <v>13</v>
      </c>
      <c r="Q3" s="7" t="s">
        <v>14</v>
      </c>
    </row>
    <row r="4" spans="1:17" ht="15" x14ac:dyDescent="0.2">
      <c r="A4" s="15" t="s">
        <v>30</v>
      </c>
      <c r="B4" s="35">
        <f>OCT!B$20</f>
        <v>3657</v>
      </c>
      <c r="C4" s="35">
        <f>OCT!C$20</f>
        <v>3764</v>
      </c>
      <c r="D4" s="35">
        <f>OCT!D$20</f>
        <v>3646</v>
      </c>
      <c r="E4" s="81">
        <f>OCT!E$20</f>
        <v>0.96865037194473969</v>
      </c>
      <c r="F4" s="35">
        <f>OCT!F$20</f>
        <v>67</v>
      </c>
      <c r="G4" s="81">
        <f>OCT!G$20</f>
        <v>1.7800212539851222E-2</v>
      </c>
      <c r="H4" s="35">
        <f>OCT!H$20</f>
        <v>51</v>
      </c>
      <c r="I4" s="81">
        <f>OCT!I$20</f>
        <v>1.3549415515409139E-2</v>
      </c>
      <c r="J4" s="35">
        <f>OCT!J$20</f>
        <v>805</v>
      </c>
      <c r="K4" s="35">
        <f>OCT!K$20</f>
        <v>761</v>
      </c>
      <c r="L4" s="81">
        <f>OCT!L$20</f>
        <v>0.94534161490683233</v>
      </c>
      <c r="M4" s="35">
        <f>OCT!M$20</f>
        <v>17</v>
      </c>
      <c r="N4" s="81">
        <f>OCT!N$20</f>
        <v>2.1118012422360249E-2</v>
      </c>
      <c r="O4" s="35">
        <f>OCT!O$20</f>
        <v>27</v>
      </c>
      <c r="P4" s="81">
        <f>OCT!P$20</f>
        <v>3.354037267080745E-2</v>
      </c>
      <c r="Q4" s="81">
        <f>OCT!Q$20</f>
        <v>0.21386822529224231</v>
      </c>
    </row>
    <row r="5" spans="1:17" ht="15" x14ac:dyDescent="0.2">
      <c r="A5" s="15" t="s">
        <v>31</v>
      </c>
      <c r="B5" s="35">
        <f>NOV!B$20</f>
        <v>2827</v>
      </c>
      <c r="C5" s="35">
        <f>NOV!C$20</f>
        <v>2864</v>
      </c>
      <c r="D5" s="35">
        <f>NOV!D$20</f>
        <v>2775</v>
      </c>
      <c r="E5" s="81">
        <f>NOV!E$20</f>
        <v>0.96892458100558654</v>
      </c>
      <c r="F5" s="35">
        <f>NOV!F$20</f>
        <v>44</v>
      </c>
      <c r="G5" s="81">
        <f>NOV!G$20</f>
        <v>1.5363128491620111E-2</v>
      </c>
      <c r="H5" s="35">
        <f>NOV!H$20</f>
        <v>45</v>
      </c>
      <c r="I5" s="81">
        <f>NOV!I$20</f>
        <v>1.5712290502793297E-2</v>
      </c>
      <c r="J5" s="35">
        <f>NOV!J$20</f>
        <v>584</v>
      </c>
      <c r="K5" s="35">
        <f>NOV!K$20</f>
        <v>543</v>
      </c>
      <c r="L5" s="81">
        <f>NOV!L$20</f>
        <v>0.9297945205479452</v>
      </c>
      <c r="M5" s="35">
        <f>NOV!M$20</f>
        <v>14</v>
      </c>
      <c r="N5" s="81">
        <f>NOV!N$20</f>
        <v>2.3972602739726026E-2</v>
      </c>
      <c r="O5" s="35">
        <f>NOV!O$20</f>
        <v>27</v>
      </c>
      <c r="P5" s="81">
        <f>NOV!P$20</f>
        <v>4.6232876712328765E-2</v>
      </c>
      <c r="Q5" s="81">
        <f>NOV!Q$20</f>
        <v>0.20391061452513967</v>
      </c>
    </row>
    <row r="6" spans="1:17" ht="15" x14ac:dyDescent="0.2">
      <c r="A6" s="15" t="s">
        <v>32</v>
      </c>
      <c r="B6" s="35">
        <f>DEC!B$20</f>
        <v>3036</v>
      </c>
      <c r="C6" s="35">
        <f>DEC!C$20</f>
        <v>3085</v>
      </c>
      <c r="D6" s="35">
        <f>DEC!D$20</f>
        <v>3011</v>
      </c>
      <c r="E6" s="81">
        <f>DEC!E$20</f>
        <v>0.97601296596434362</v>
      </c>
      <c r="F6" s="35">
        <f>DEC!F$20</f>
        <v>43</v>
      </c>
      <c r="G6" s="81">
        <f>DEC!G$20</f>
        <v>1.393841166936791E-2</v>
      </c>
      <c r="H6" s="35">
        <f>DEC!H$20</f>
        <v>31</v>
      </c>
      <c r="I6" s="81">
        <f>DEC!I$20</f>
        <v>1.0048622366288493E-2</v>
      </c>
      <c r="J6" s="35">
        <f>DEC!J$20</f>
        <v>589</v>
      </c>
      <c r="K6" s="35">
        <f>DEC!K$20</f>
        <v>558</v>
      </c>
      <c r="L6" s="81">
        <f>DEC!L$20</f>
        <v>0.94736842105263153</v>
      </c>
      <c r="M6" s="35">
        <f>DEC!M$20</f>
        <v>12</v>
      </c>
      <c r="N6" s="81">
        <f>DEC!N$20</f>
        <v>2.037351443123939E-2</v>
      </c>
      <c r="O6" s="35">
        <f>DEC!O$20</f>
        <v>19</v>
      </c>
      <c r="P6" s="81">
        <f>DEC!P$20</f>
        <v>3.2258064516129031E-2</v>
      </c>
      <c r="Q6" s="81">
        <f>DEC!Q$20</f>
        <v>0.19092382495948138</v>
      </c>
    </row>
    <row r="7" spans="1:17" ht="15" x14ac:dyDescent="0.2">
      <c r="A7" s="15" t="s">
        <v>33</v>
      </c>
      <c r="B7" s="35">
        <f>JAN!B$20</f>
        <v>3282</v>
      </c>
      <c r="C7" s="35">
        <f>JAN!C$20</f>
        <v>3066</v>
      </c>
      <c r="D7" s="35">
        <f>JAN!D$20</f>
        <v>2956</v>
      </c>
      <c r="E7" s="81">
        <f>JAN!E$20</f>
        <v>0.96412263535551201</v>
      </c>
      <c r="F7" s="35">
        <f>JAN!F$20</f>
        <v>63</v>
      </c>
      <c r="G7" s="81">
        <f>JAN!G$20</f>
        <v>2.0547945205479451E-2</v>
      </c>
      <c r="H7" s="35">
        <f>JAN!H$20</f>
        <v>47</v>
      </c>
      <c r="I7" s="81">
        <f>JAN!I$20</f>
        <v>1.5329419439008479E-2</v>
      </c>
      <c r="J7" s="35">
        <f>JAN!J$20</f>
        <v>591</v>
      </c>
      <c r="K7" s="35">
        <f>JAN!K$20</f>
        <v>547</v>
      </c>
      <c r="L7" s="81">
        <f>JAN!L$20</f>
        <v>0.9255499153976311</v>
      </c>
      <c r="M7" s="35">
        <f>JAN!M$20</f>
        <v>13</v>
      </c>
      <c r="N7" s="81">
        <f>JAN!N$20</f>
        <v>2.1996615905245348E-2</v>
      </c>
      <c r="O7" s="35">
        <f>JAN!O$20</f>
        <v>31</v>
      </c>
      <c r="P7" s="81">
        <f>JAN!P$20</f>
        <v>5.2453468697123522E-2</v>
      </c>
      <c r="Q7" s="81">
        <f>JAN!Q$20</f>
        <v>0.19275929549902152</v>
      </c>
    </row>
    <row r="8" spans="1:17" ht="15" x14ac:dyDescent="0.2">
      <c r="A8" s="16" t="s">
        <v>34</v>
      </c>
      <c r="B8" s="35">
        <f>FEB!B$20</f>
        <v>2891</v>
      </c>
      <c r="C8" s="35">
        <f>FEB!C$20</f>
        <v>2880</v>
      </c>
      <c r="D8" s="35">
        <f>FEB!D$20</f>
        <v>2777</v>
      </c>
      <c r="E8" s="81">
        <f>FEB!E$20</f>
        <v>0.96423611111111107</v>
      </c>
      <c r="F8" s="35">
        <f>FEB!F$20</f>
        <v>57</v>
      </c>
      <c r="G8" s="81">
        <f>FEB!G$20</f>
        <v>1.9791666666666666E-2</v>
      </c>
      <c r="H8" s="35">
        <f>FEB!H$20</f>
        <v>46</v>
      </c>
      <c r="I8" s="81">
        <f>FEB!I$20</f>
        <v>1.5972222222222221E-2</v>
      </c>
      <c r="J8" s="35">
        <f>FEB!J$20</f>
        <v>532</v>
      </c>
      <c r="K8" s="35">
        <f>FEB!K$20</f>
        <v>502</v>
      </c>
      <c r="L8" s="81">
        <f>FEB!L$20</f>
        <v>0.94360902255639101</v>
      </c>
      <c r="M8" s="35">
        <f>FEB!M$20</f>
        <v>10</v>
      </c>
      <c r="N8" s="81">
        <f>FEB!N$20</f>
        <v>1.8796992481203006E-2</v>
      </c>
      <c r="O8" s="35">
        <f>FEB!O$20</f>
        <v>20</v>
      </c>
      <c r="P8" s="81">
        <f>FEB!P$20</f>
        <v>3.7593984962406013E-2</v>
      </c>
      <c r="Q8" s="81">
        <f>FEB!Q$20</f>
        <v>0.18472222222222223</v>
      </c>
    </row>
    <row r="9" spans="1:17" ht="15" x14ac:dyDescent="0.2">
      <c r="A9" s="16" t="s">
        <v>35</v>
      </c>
      <c r="B9" s="35">
        <f>MAR!B$20</f>
        <v>3355</v>
      </c>
      <c r="C9" s="35">
        <f>MAR!C$20</f>
        <v>3261</v>
      </c>
      <c r="D9" s="35">
        <f>MAR!D$20</f>
        <v>3118</v>
      </c>
      <c r="E9" s="81">
        <f>MAR!E$20</f>
        <v>0.95614842072983752</v>
      </c>
      <c r="F9" s="35">
        <f>MAR!F$20</f>
        <v>84</v>
      </c>
      <c r="G9" s="81">
        <f>MAR!G$20</f>
        <v>2.5758969641214352E-2</v>
      </c>
      <c r="H9" s="35">
        <f>MAR!H$20</f>
        <v>59</v>
      </c>
      <c r="I9" s="81">
        <f>MAR!I$20</f>
        <v>1.8092609628948174E-2</v>
      </c>
      <c r="J9" s="35">
        <f>MAR!J$20</f>
        <v>592</v>
      </c>
      <c r="K9" s="35">
        <f>MAR!K$20</f>
        <v>573</v>
      </c>
      <c r="L9" s="81">
        <f>MAR!L$20</f>
        <v>0.96790540540540537</v>
      </c>
      <c r="M9" s="35">
        <f>MAR!M$20</f>
        <v>6</v>
      </c>
      <c r="N9" s="81">
        <f>MAR!N$20</f>
        <v>1.0135135135135136E-2</v>
      </c>
      <c r="O9" s="35">
        <f>MAR!O$20</f>
        <v>13</v>
      </c>
      <c r="P9" s="81">
        <f>MAR!P$20</f>
        <v>2.1959459459459461E-2</v>
      </c>
      <c r="Q9" s="81">
        <f>MAR!Q$20</f>
        <v>0.18153940509046304</v>
      </c>
    </row>
    <row r="10" spans="1:17" ht="15" x14ac:dyDescent="0.2">
      <c r="A10" s="16" t="s">
        <v>36</v>
      </c>
      <c r="B10" s="35">
        <f>APR!B$20</f>
        <v>3386</v>
      </c>
      <c r="C10" s="35">
        <f>APR!C$20</f>
        <v>3461</v>
      </c>
      <c r="D10" s="35">
        <f>APR!D$20</f>
        <v>3325</v>
      </c>
      <c r="E10" s="81">
        <f>APR!E$20</f>
        <v>0.96070499855533087</v>
      </c>
      <c r="F10" s="35">
        <f>APR!F$20</f>
        <v>93</v>
      </c>
      <c r="G10" s="81">
        <f>APR!G$20</f>
        <v>2.6870846576134064E-2</v>
      </c>
      <c r="H10" s="35">
        <f>APR!H$20</f>
        <v>43</v>
      </c>
      <c r="I10" s="81">
        <f>APR!I$20</f>
        <v>1.2424154868535105E-2</v>
      </c>
      <c r="J10" s="35">
        <f>APR!J$20</f>
        <v>575</v>
      </c>
      <c r="K10" s="35">
        <f>APR!K$20</f>
        <v>548</v>
      </c>
      <c r="L10" s="81">
        <f>APR!L$20</f>
        <v>0.95304347826086955</v>
      </c>
      <c r="M10" s="35">
        <f>APR!M$20</f>
        <v>11</v>
      </c>
      <c r="N10" s="81">
        <f>APR!N$20</f>
        <v>1.9130434782608695E-2</v>
      </c>
      <c r="O10" s="35">
        <f>APR!O$20</f>
        <v>16</v>
      </c>
      <c r="P10" s="81">
        <f>APR!P$20</f>
        <v>2.782608695652174E-2</v>
      </c>
      <c r="Q10" s="81">
        <f>APR!Q$20</f>
        <v>0.16613695463738803</v>
      </c>
    </row>
    <row r="11" spans="1:17" ht="15" x14ac:dyDescent="0.2">
      <c r="A11" s="16" t="s">
        <v>37</v>
      </c>
      <c r="B11" s="35">
        <f>MAY!B$20</f>
        <v>3285</v>
      </c>
      <c r="C11" s="35">
        <f>MAY!C$20</f>
        <v>3326</v>
      </c>
      <c r="D11" s="35">
        <f>MAY!D$20</f>
        <v>3213</v>
      </c>
      <c r="E11" s="81">
        <f>MAY!E$20</f>
        <v>0.96602525556223695</v>
      </c>
      <c r="F11" s="35">
        <f>MAY!F$20</f>
        <v>70</v>
      </c>
      <c r="G11" s="81">
        <f>MAY!G$20</f>
        <v>2.1046301864101023E-2</v>
      </c>
      <c r="H11" s="35">
        <f>MAY!H$20</f>
        <v>43</v>
      </c>
      <c r="I11" s="81">
        <f>MAY!I$20</f>
        <v>1.2928442573662057E-2</v>
      </c>
      <c r="J11" s="35">
        <f>MAY!J$20</f>
        <v>557</v>
      </c>
      <c r="K11" s="35">
        <f>MAY!K$20</f>
        <v>531</v>
      </c>
      <c r="L11" s="81">
        <f>MAY!L$20</f>
        <v>0.95332136445242366</v>
      </c>
      <c r="M11" s="35">
        <f>MAY!M$20</f>
        <v>7</v>
      </c>
      <c r="N11" s="81">
        <f>MAY!N$20</f>
        <v>1.2567324955116697E-2</v>
      </c>
      <c r="O11" s="35">
        <f>MAY!O$20</f>
        <v>19</v>
      </c>
      <c r="P11" s="81">
        <f>MAY!P$20</f>
        <v>3.4111310592459608E-2</v>
      </c>
      <c r="Q11" s="81">
        <f>MAY!Q$20</f>
        <v>0.16746843054720384</v>
      </c>
    </row>
    <row r="12" spans="1:17" ht="15" x14ac:dyDescent="0.2">
      <c r="A12" s="16" t="s">
        <v>38</v>
      </c>
      <c r="B12" s="35">
        <f>JUN!B$20</f>
        <v>3563</v>
      </c>
      <c r="C12" s="35">
        <f>JUN!C$20</f>
        <v>3517</v>
      </c>
      <c r="D12" s="35">
        <f>JUN!D$20</f>
        <v>3423</v>
      </c>
      <c r="E12" s="81">
        <f>JUN!E$20</f>
        <v>0.97327267557577479</v>
      </c>
      <c r="F12" s="35">
        <f>JUN!F$20</f>
        <v>49</v>
      </c>
      <c r="G12" s="81">
        <f>JUN!G$20</f>
        <v>1.3932328689223771E-2</v>
      </c>
      <c r="H12" s="35">
        <f>JUN!H$20</f>
        <v>45</v>
      </c>
      <c r="I12" s="81">
        <f>JUN!I$20</f>
        <v>1.2794995735001421E-2</v>
      </c>
      <c r="J12" s="35">
        <f>JUN!J$20</f>
        <v>570</v>
      </c>
      <c r="K12" s="35">
        <f>JUN!K$20</f>
        <v>547</v>
      </c>
      <c r="L12" s="81">
        <f>JUN!L$20</f>
        <v>0.95964912280701753</v>
      </c>
      <c r="M12" s="35">
        <f>JUN!M$20</f>
        <v>6</v>
      </c>
      <c r="N12" s="81">
        <f>JUN!N$20</f>
        <v>1.0526315789473684E-2</v>
      </c>
      <c r="O12" s="35">
        <f>JUN!O$20</f>
        <v>17</v>
      </c>
      <c r="P12" s="81">
        <f>JUN!P$20</f>
        <v>2.9824561403508771E-2</v>
      </c>
      <c r="Q12" s="81">
        <f>JUN!Q$20</f>
        <v>0.16206994597668467</v>
      </c>
    </row>
    <row r="13" spans="1:17" ht="15" x14ac:dyDescent="0.2">
      <c r="A13" s="16" t="s">
        <v>39</v>
      </c>
      <c r="B13" s="35">
        <f>JUL!B$20</f>
        <v>3478</v>
      </c>
      <c r="C13" s="35">
        <f>JUL!C$20</f>
        <v>3499</v>
      </c>
      <c r="D13" s="35">
        <f>JUL!D$20</f>
        <v>3395</v>
      </c>
      <c r="E13" s="81">
        <f>JUL!E$20</f>
        <v>0.97027722206344669</v>
      </c>
      <c r="F13" s="35">
        <f>JUL!F$20</f>
        <v>56</v>
      </c>
      <c r="G13" s="81">
        <f>JUL!G$20</f>
        <v>1.6004572735067162E-2</v>
      </c>
      <c r="H13" s="35">
        <f>JUL!H$20</f>
        <v>48</v>
      </c>
      <c r="I13" s="81">
        <f>JUL!I$20</f>
        <v>1.3718205201486139E-2</v>
      </c>
      <c r="J13" s="35">
        <f>JUL!J$20</f>
        <v>574</v>
      </c>
      <c r="K13" s="35">
        <f>JUL!K$20</f>
        <v>561</v>
      </c>
      <c r="L13" s="81">
        <f>JUL!L$20</f>
        <v>0.97735191637630658</v>
      </c>
      <c r="M13" s="35">
        <f>JUL!M$20</f>
        <v>3</v>
      </c>
      <c r="N13" s="81">
        <f>JUL!N$20</f>
        <v>5.2264808362369342E-3</v>
      </c>
      <c r="O13" s="35">
        <f>JUL!O$20</f>
        <v>10</v>
      </c>
      <c r="P13" s="81">
        <f>JUL!P$20</f>
        <v>1.7421602787456445E-2</v>
      </c>
      <c r="Q13" s="81">
        <f>JUL!Q$20</f>
        <v>0.16404687053443842</v>
      </c>
    </row>
    <row r="14" spans="1:17" ht="15" x14ac:dyDescent="0.2">
      <c r="A14" s="16" t="s">
        <v>40</v>
      </c>
      <c r="B14" s="35">
        <f>AUG!B$20</f>
        <v>3430</v>
      </c>
      <c r="C14" s="35">
        <f>AUG!C$20</f>
        <v>3328</v>
      </c>
      <c r="D14" s="35">
        <f>AUG!D$20</f>
        <v>3199</v>
      </c>
      <c r="E14" s="81">
        <f>AUG!E$20</f>
        <v>0.96123798076923073</v>
      </c>
      <c r="F14" s="35">
        <f>AUG!F$20</f>
        <v>61</v>
      </c>
      <c r="G14" s="81">
        <f>AUG!G$20</f>
        <v>1.8329326923076924E-2</v>
      </c>
      <c r="H14" s="35">
        <f>AUG!H$20</f>
        <v>68</v>
      </c>
      <c r="I14" s="81">
        <f>AUG!I$20</f>
        <v>2.0432692307692308E-2</v>
      </c>
      <c r="J14" s="35">
        <f>AUG!J$20</f>
        <v>481</v>
      </c>
      <c r="K14" s="35">
        <f>AUG!K$20</f>
        <v>461</v>
      </c>
      <c r="L14" s="81">
        <f>AUG!L$20</f>
        <v>0.95841995841995842</v>
      </c>
      <c r="M14" s="35">
        <f>AUG!M$20</f>
        <v>4</v>
      </c>
      <c r="N14" s="81">
        <f>AUG!N$20</f>
        <v>8.3160083160083165E-3</v>
      </c>
      <c r="O14" s="35">
        <f>AUG!O$20</f>
        <v>16</v>
      </c>
      <c r="P14" s="81">
        <f>AUG!P$20</f>
        <v>3.3264033264033266E-2</v>
      </c>
      <c r="Q14" s="81">
        <f>AUG!Q$20</f>
        <v>0.14453125</v>
      </c>
    </row>
    <row r="15" spans="1:17" ht="15" x14ac:dyDescent="0.2">
      <c r="A15" s="16" t="s">
        <v>41</v>
      </c>
      <c r="B15" s="35">
        <f>SEP!B$20</f>
        <v>3467</v>
      </c>
      <c r="C15" s="35">
        <f>SEP!C$20</f>
        <v>3411</v>
      </c>
      <c r="D15" s="35">
        <f>SEP!D$20</f>
        <v>3289</v>
      </c>
      <c r="E15" s="81">
        <f>SEP!E$20</f>
        <v>0.96423336265024917</v>
      </c>
      <c r="F15" s="35">
        <f>SEP!F$20</f>
        <v>57</v>
      </c>
      <c r="G15" s="81">
        <f>SEP!G$20</f>
        <v>1.6710642040457344E-2</v>
      </c>
      <c r="H15" s="35">
        <f>SEP!H$20</f>
        <v>65</v>
      </c>
      <c r="I15" s="81">
        <f>SEP!I$20</f>
        <v>1.9055995309293462E-2</v>
      </c>
      <c r="J15" s="35">
        <f>SEP!J$20</f>
        <v>534</v>
      </c>
      <c r="K15" s="35">
        <f>SEP!K$20</f>
        <v>508</v>
      </c>
      <c r="L15" s="81">
        <f>SEP!L$20</f>
        <v>0.95131086142322097</v>
      </c>
      <c r="M15" s="35">
        <f>SEP!M$20</f>
        <v>12</v>
      </c>
      <c r="N15" s="81">
        <f>SEP!N$20</f>
        <v>2.247191011235955E-2</v>
      </c>
      <c r="O15" s="35">
        <f>SEP!O$20</f>
        <v>14</v>
      </c>
      <c r="P15" s="81">
        <f>SEP!P$20</f>
        <v>2.6217228464419477E-2</v>
      </c>
      <c r="Q15" s="81">
        <f>SEP!Q$20</f>
        <v>0.15655233069481089</v>
      </c>
    </row>
    <row r="16" spans="1:17" ht="15" x14ac:dyDescent="0.2">
      <c r="A16" s="17"/>
      <c r="B16" s="21"/>
      <c r="C16" s="21"/>
      <c r="D16" s="21"/>
      <c r="E16" s="18"/>
      <c r="F16" s="38"/>
      <c r="G16" s="19"/>
      <c r="H16" s="21"/>
      <c r="I16" s="19"/>
      <c r="J16" s="21"/>
      <c r="K16" s="21"/>
      <c r="L16" s="18"/>
      <c r="M16" s="38"/>
      <c r="N16" s="18"/>
      <c r="O16" s="38"/>
      <c r="P16" s="18"/>
      <c r="Q16" s="19"/>
    </row>
    <row r="17" spans="1:17" ht="15.75" x14ac:dyDescent="0.25">
      <c r="A17" s="40" t="s">
        <v>43</v>
      </c>
      <c r="B17" s="36">
        <f>SUM(B4:B15)</f>
        <v>39657</v>
      </c>
      <c r="C17" s="36">
        <f t="shared" ref="C17:O17" si="0">SUM(C4:C15)</f>
        <v>39462</v>
      </c>
      <c r="D17" s="36">
        <f t="shared" si="0"/>
        <v>38127</v>
      </c>
      <c r="E17" s="39">
        <f>D17/C17</f>
        <v>0.96616998631594952</v>
      </c>
      <c r="F17" s="36">
        <f t="shared" si="0"/>
        <v>744</v>
      </c>
      <c r="G17" s="10">
        <f>F17/C17</f>
        <v>1.8853580659875323E-2</v>
      </c>
      <c r="H17" s="36">
        <f t="shared" si="0"/>
        <v>591</v>
      </c>
      <c r="I17" s="10">
        <f>H17/C17</f>
        <v>1.4976433024175156E-2</v>
      </c>
      <c r="J17" s="36">
        <f t="shared" si="0"/>
        <v>6984</v>
      </c>
      <c r="K17" s="36">
        <f t="shared" si="0"/>
        <v>6640</v>
      </c>
      <c r="L17" s="39">
        <f>K17/J17</f>
        <v>0.95074455899198163</v>
      </c>
      <c r="M17" s="36">
        <f t="shared" si="0"/>
        <v>115</v>
      </c>
      <c r="N17" s="39">
        <f>M17/J17</f>
        <v>1.6466208476517755E-2</v>
      </c>
      <c r="O17" s="36">
        <f t="shared" si="0"/>
        <v>229</v>
      </c>
      <c r="P17" s="39">
        <f>O17/J17</f>
        <v>3.2789232531500574E-2</v>
      </c>
      <c r="Q17" s="10">
        <f>J17/C17</f>
        <v>0.17698038619431353</v>
      </c>
    </row>
  </sheetData>
  <sheetProtection selectLockedCells="1"/>
  <mergeCells count="6">
    <mergeCell ref="C1:I1"/>
    <mergeCell ref="J1:Q1"/>
    <mergeCell ref="D2:E2"/>
    <mergeCell ref="F2:I2"/>
    <mergeCell ref="K2:L2"/>
    <mergeCell ref="M2:P2"/>
  </mergeCells>
  <printOptions horizontalCentered="1"/>
  <pageMargins left="0.75" right="0.75" top="1" bottom="1" header="0.5" footer="0.5"/>
  <pageSetup paperSize="5" orientation="landscape" r:id="rId1"/>
  <headerFooter alignWithMargins="0">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pane xSplit="1" ySplit="3" topLeftCell="B4" activePane="bottomRight" state="frozen"/>
      <selection pane="topRight" activeCell="B1" sqref="B1"/>
      <selection pane="bottomLeft" activeCell="A4" sqref="A4"/>
      <selection pane="bottomRight" activeCell="B7" sqref="B7"/>
    </sheetView>
  </sheetViews>
  <sheetFormatPr defaultRowHeight="12.75" x14ac:dyDescent="0.2"/>
  <cols>
    <col min="1" max="1" width="15.5703125" bestFit="1" customWidth="1"/>
    <col min="2" max="3" width="8.85546875" style="27" bestFit="1" customWidth="1"/>
    <col min="4" max="4" width="8.28515625" style="27" bestFit="1" customWidth="1"/>
    <col min="5" max="5" width="8.85546875" bestFit="1" customWidth="1"/>
    <col min="6" max="6" width="7" style="27" customWidth="1"/>
    <col min="7" max="7" width="8.85546875" bestFit="1" customWidth="1"/>
    <col min="8" max="8" width="7" style="27" customWidth="1"/>
    <col min="9" max="9" width="8.85546875" bestFit="1" customWidth="1"/>
    <col min="10" max="10" width="8.85546875" style="27" bestFit="1" customWidth="1"/>
    <col min="11" max="11" width="7" style="27" customWidth="1"/>
    <col min="12" max="12" width="8.85546875" bestFit="1" customWidth="1"/>
    <col min="13" max="13" width="7" style="27" customWidth="1"/>
    <col min="14" max="14" width="8.85546875" bestFit="1" customWidth="1"/>
    <col min="15" max="15" width="7" style="27" customWidth="1"/>
    <col min="16" max="16" width="8.85546875" bestFit="1" customWidth="1"/>
    <col min="17" max="17" width="9.7109375" bestFit="1" customWidth="1"/>
  </cols>
  <sheetData>
    <row r="1" spans="1:17" ht="15.75" x14ac:dyDescent="0.25">
      <c r="A1" s="1"/>
      <c r="B1" s="30" t="s">
        <v>7</v>
      </c>
      <c r="C1" s="99" t="s">
        <v>1</v>
      </c>
      <c r="D1" s="100"/>
      <c r="E1" s="100"/>
      <c r="F1" s="100"/>
      <c r="G1" s="100"/>
      <c r="H1" s="100"/>
      <c r="I1" s="100"/>
      <c r="J1" s="101" t="s">
        <v>2</v>
      </c>
      <c r="K1" s="102"/>
      <c r="L1" s="102"/>
      <c r="M1" s="102"/>
      <c r="N1" s="102"/>
      <c r="O1" s="102"/>
      <c r="P1" s="102"/>
      <c r="Q1" s="103"/>
    </row>
    <row r="2" spans="1:17" ht="15.75" x14ac:dyDescent="0.25">
      <c r="A2" s="2"/>
      <c r="B2" s="31" t="s">
        <v>0</v>
      </c>
      <c r="C2" s="29"/>
      <c r="D2" s="99" t="s">
        <v>3</v>
      </c>
      <c r="E2" s="104"/>
      <c r="F2" s="105" t="s">
        <v>4</v>
      </c>
      <c r="G2" s="106"/>
      <c r="H2" s="106"/>
      <c r="I2" s="107"/>
      <c r="J2" s="28"/>
      <c r="K2" s="108" t="s">
        <v>3</v>
      </c>
      <c r="L2" s="109"/>
      <c r="M2" s="110" t="s">
        <v>4</v>
      </c>
      <c r="N2" s="111"/>
      <c r="O2" s="111"/>
      <c r="P2" s="112"/>
      <c r="Q2" s="14" t="s">
        <v>5</v>
      </c>
    </row>
    <row r="3" spans="1:17" ht="15.75" x14ac:dyDescent="0.25">
      <c r="A3" s="13" t="s">
        <v>42</v>
      </c>
      <c r="B3" s="37" t="s">
        <v>29</v>
      </c>
      <c r="C3" s="33" t="s">
        <v>7</v>
      </c>
      <c r="D3" s="33" t="s">
        <v>8</v>
      </c>
      <c r="E3" s="4" t="s">
        <v>5</v>
      </c>
      <c r="F3" s="34" t="s">
        <v>9</v>
      </c>
      <c r="G3" s="5" t="s">
        <v>10</v>
      </c>
      <c r="H3" s="32" t="s">
        <v>11</v>
      </c>
      <c r="I3" s="6" t="s">
        <v>12</v>
      </c>
      <c r="J3" s="32" t="s">
        <v>7</v>
      </c>
      <c r="K3" s="33" t="s">
        <v>8</v>
      </c>
      <c r="L3" s="3" t="s">
        <v>5</v>
      </c>
      <c r="M3" s="32" t="s">
        <v>9</v>
      </c>
      <c r="N3" s="5" t="s">
        <v>10</v>
      </c>
      <c r="O3" s="32" t="s">
        <v>11</v>
      </c>
      <c r="P3" s="5" t="s">
        <v>13</v>
      </c>
      <c r="Q3" s="7" t="s">
        <v>14</v>
      </c>
    </row>
    <row r="4" spans="1:17" ht="15" x14ac:dyDescent="0.2">
      <c r="A4" s="15" t="s">
        <v>30</v>
      </c>
      <c r="B4" s="35">
        <f>OCT!B$45</f>
        <v>2989</v>
      </c>
      <c r="C4" s="35">
        <f>OCT!C$45</f>
        <v>3074</v>
      </c>
      <c r="D4" s="35">
        <f>OCT!D$45</f>
        <v>3031</v>
      </c>
      <c r="E4" s="81">
        <f>OCT!E$45</f>
        <v>0.98601171112556929</v>
      </c>
      <c r="F4" s="35">
        <f>OCT!F$45</f>
        <v>18</v>
      </c>
      <c r="G4" s="81">
        <f>OCT!G$45</f>
        <v>5.8555627846454128E-3</v>
      </c>
      <c r="H4" s="35">
        <f>OCT!H$45</f>
        <v>25</v>
      </c>
      <c r="I4" s="81">
        <f>OCT!I$45</f>
        <v>8.1327260897852954E-3</v>
      </c>
      <c r="J4" s="35">
        <f>OCT!J$45</f>
        <v>855</v>
      </c>
      <c r="K4" s="35">
        <f>OCT!K$45</f>
        <v>837</v>
      </c>
      <c r="L4" s="81">
        <f>OCT!L$45</f>
        <v>0.97894736842105268</v>
      </c>
      <c r="M4" s="35">
        <f>OCT!M$45</f>
        <v>5</v>
      </c>
      <c r="N4" s="81">
        <f>OCT!N$45</f>
        <v>5.8479532163742687E-3</v>
      </c>
      <c r="O4" s="35">
        <f>OCT!O$45</f>
        <v>13</v>
      </c>
      <c r="P4" s="81">
        <f>OCT!P$45</f>
        <v>1.5204678362573099E-2</v>
      </c>
      <c r="Q4" s="81">
        <f>OCT!Q$45</f>
        <v>0.27813923227065712</v>
      </c>
    </row>
    <row r="5" spans="1:17" ht="15" x14ac:dyDescent="0.2">
      <c r="A5" s="15" t="s">
        <v>31</v>
      </c>
      <c r="B5" s="35">
        <f>NOV!B$45</f>
        <v>2500</v>
      </c>
      <c r="C5" s="35">
        <f>NOV!C$45</f>
        <v>2446</v>
      </c>
      <c r="D5" s="35">
        <f>NOV!D$45</f>
        <v>2415</v>
      </c>
      <c r="E5" s="81">
        <f>NOV!E$45</f>
        <v>0.98732624693376947</v>
      </c>
      <c r="F5" s="35">
        <f>NOV!F$45</f>
        <v>10</v>
      </c>
      <c r="G5" s="81">
        <f>NOV!G$45</f>
        <v>4.0883074407195418E-3</v>
      </c>
      <c r="H5" s="35">
        <f>NOV!H$45</f>
        <v>21</v>
      </c>
      <c r="I5" s="81">
        <f>NOV!I$45</f>
        <v>8.5854456255110376E-3</v>
      </c>
      <c r="J5" s="35">
        <f>NOV!J$45</f>
        <v>743</v>
      </c>
      <c r="K5" s="35">
        <f>NOV!K$45</f>
        <v>724</v>
      </c>
      <c r="L5" s="81">
        <f>NOV!L$45</f>
        <v>0.97442799461641993</v>
      </c>
      <c r="M5" s="35">
        <f>NOV!M$45</f>
        <v>3</v>
      </c>
      <c r="N5" s="81">
        <f>NOV!N$45</f>
        <v>4.0376850605652759E-3</v>
      </c>
      <c r="O5" s="35">
        <f>NOV!O$45</f>
        <v>16</v>
      </c>
      <c r="P5" s="81">
        <f>NOV!P$45</f>
        <v>2.1534320323014805E-2</v>
      </c>
      <c r="Q5" s="81">
        <f>NOV!Q$45</f>
        <v>0.30376124284546197</v>
      </c>
    </row>
    <row r="6" spans="1:17" ht="15" x14ac:dyDescent="0.2">
      <c r="A6" s="15" t="s">
        <v>32</v>
      </c>
      <c r="B6" s="35">
        <f>DEC!B$45</f>
        <v>2825</v>
      </c>
      <c r="C6" s="35">
        <f>DEC!C$45</f>
        <v>2883</v>
      </c>
      <c r="D6" s="35">
        <f>DEC!D$45</f>
        <v>2815</v>
      </c>
      <c r="E6" s="81">
        <f>DEC!E$45</f>
        <v>0.97641345820326053</v>
      </c>
      <c r="F6" s="35">
        <f>DEC!F$45</f>
        <v>34</v>
      </c>
      <c r="G6" s="81">
        <f>DEC!G$45</f>
        <v>1.1793270898369753E-2</v>
      </c>
      <c r="H6" s="35">
        <f>DEC!H$45</f>
        <v>34</v>
      </c>
      <c r="I6" s="81">
        <f>DEC!I$45</f>
        <v>1.1793270898369753E-2</v>
      </c>
      <c r="J6" s="35">
        <f>DEC!J$45</f>
        <v>835</v>
      </c>
      <c r="K6" s="35">
        <f>DEC!K$45</f>
        <v>812</v>
      </c>
      <c r="L6" s="81">
        <f>DEC!L$45</f>
        <v>0.97245508982035933</v>
      </c>
      <c r="M6" s="35">
        <f>DEC!M$45</f>
        <v>6</v>
      </c>
      <c r="N6" s="81">
        <f>DEC!N$45</f>
        <v>7.18562874251497E-3</v>
      </c>
      <c r="O6" s="35">
        <f>DEC!O$45</f>
        <v>17</v>
      </c>
      <c r="P6" s="81">
        <f>DEC!P$45</f>
        <v>2.0359281437125749E-2</v>
      </c>
      <c r="Q6" s="81">
        <f>DEC!Q$45</f>
        <v>0.28962885882761014</v>
      </c>
    </row>
    <row r="7" spans="1:17" ht="15" x14ac:dyDescent="0.2">
      <c r="A7" s="15" t="s">
        <v>33</v>
      </c>
      <c r="B7" s="35">
        <f>JAN!B$45</f>
        <v>2929</v>
      </c>
      <c r="C7" s="35">
        <f>JAN!C$45</f>
        <v>2793</v>
      </c>
      <c r="D7" s="35">
        <f>JAN!D$45</f>
        <v>2741</v>
      </c>
      <c r="E7" s="81">
        <f>JAN!E$45</f>
        <v>0.98138202649480843</v>
      </c>
      <c r="F7" s="35">
        <f>JAN!F$45</f>
        <v>20</v>
      </c>
      <c r="G7" s="81">
        <f>JAN!G$45</f>
        <v>7.1607590404582887E-3</v>
      </c>
      <c r="H7" s="35">
        <f>JAN!H$45</f>
        <v>32</v>
      </c>
      <c r="I7" s="81">
        <f>JAN!I$45</f>
        <v>1.1457214464733263E-2</v>
      </c>
      <c r="J7" s="35">
        <f>JAN!J$45</f>
        <v>849</v>
      </c>
      <c r="K7" s="35">
        <f>JAN!K$45</f>
        <v>831</v>
      </c>
      <c r="L7" s="81">
        <f>JAN!L$45</f>
        <v>0.97879858657243812</v>
      </c>
      <c r="M7" s="35">
        <f>JAN!M$45</f>
        <v>7</v>
      </c>
      <c r="N7" s="81">
        <f>JAN!N$45</f>
        <v>8.2449941107184919E-3</v>
      </c>
      <c r="O7" s="35">
        <f>JAN!O$45</f>
        <v>11</v>
      </c>
      <c r="P7" s="81">
        <f>JAN!P$45</f>
        <v>1.2956419316843345E-2</v>
      </c>
      <c r="Q7" s="81">
        <f>JAN!Q$45</f>
        <v>0.30397422126745433</v>
      </c>
    </row>
    <row r="8" spans="1:17" ht="15" x14ac:dyDescent="0.2">
      <c r="A8" s="16" t="s">
        <v>34</v>
      </c>
      <c r="B8" s="35">
        <f>FEB!B$45</f>
        <v>2472</v>
      </c>
      <c r="C8" s="35">
        <f>FEB!C$45</f>
        <v>2551</v>
      </c>
      <c r="D8" s="35">
        <f>FEB!D$45</f>
        <v>2519</v>
      </c>
      <c r="E8" s="81">
        <f>FEB!E$45</f>
        <v>0.98745589964719716</v>
      </c>
      <c r="F8" s="35">
        <f>FEB!F$45</f>
        <v>14</v>
      </c>
      <c r="G8" s="81">
        <f>FEB!G$45</f>
        <v>5.4880439043512351E-3</v>
      </c>
      <c r="H8" s="35">
        <f>FEB!H$45</f>
        <v>18</v>
      </c>
      <c r="I8" s="81">
        <f>FEB!I$45</f>
        <v>7.0560564484515873E-3</v>
      </c>
      <c r="J8" s="35">
        <f>FEB!J$45</f>
        <v>717</v>
      </c>
      <c r="K8" s="35">
        <f>FEB!K$45</f>
        <v>707</v>
      </c>
      <c r="L8" s="81">
        <f>FEB!L$45</f>
        <v>0.98605299860529982</v>
      </c>
      <c r="M8" s="35">
        <f>FEB!M$45</f>
        <v>3</v>
      </c>
      <c r="N8" s="81">
        <f>FEB!N$45</f>
        <v>4.1841004184100415E-3</v>
      </c>
      <c r="O8" s="35">
        <f>FEB!O$45</f>
        <v>7</v>
      </c>
      <c r="P8" s="81">
        <f>FEB!P$45</f>
        <v>9.7629009762900971E-3</v>
      </c>
      <c r="Q8" s="81">
        <f>FEB!Q$45</f>
        <v>0.28106624852998824</v>
      </c>
    </row>
    <row r="9" spans="1:17" ht="15" x14ac:dyDescent="0.2">
      <c r="A9" s="16" t="s">
        <v>35</v>
      </c>
      <c r="B9" s="35">
        <f>MAR!B$45</f>
        <v>2878</v>
      </c>
      <c r="C9" s="35">
        <f>MAR!C$45</f>
        <v>2731</v>
      </c>
      <c r="D9" s="35">
        <f>MAR!D$45</f>
        <v>2700</v>
      </c>
      <c r="E9" s="81">
        <f>MAR!E$45</f>
        <v>0.98864884657634566</v>
      </c>
      <c r="F9" s="35">
        <f>MAR!F$45</f>
        <v>16</v>
      </c>
      <c r="G9" s="81">
        <f>MAR!G$45</f>
        <v>5.8586598315635303E-3</v>
      </c>
      <c r="H9" s="35">
        <f>MAR!H$45</f>
        <v>15</v>
      </c>
      <c r="I9" s="81">
        <f>MAR!I$45</f>
        <v>5.4924935920908089E-3</v>
      </c>
      <c r="J9" s="35">
        <f>MAR!J$45</f>
        <v>803</v>
      </c>
      <c r="K9" s="35">
        <f>MAR!K$45</f>
        <v>796</v>
      </c>
      <c r="L9" s="81">
        <f>MAR!L$45</f>
        <v>0.99128268991282686</v>
      </c>
      <c r="M9" s="35">
        <f>MAR!M$45</f>
        <v>0</v>
      </c>
      <c r="N9" s="81">
        <f>MAR!N$45</f>
        <v>0</v>
      </c>
      <c r="O9" s="35">
        <f>MAR!O$45</f>
        <v>7</v>
      </c>
      <c r="P9" s="81">
        <f>MAR!P$45</f>
        <v>8.717310087173101E-3</v>
      </c>
      <c r="Q9" s="81">
        <f>MAR!Q$45</f>
        <v>0.29403149029659464</v>
      </c>
    </row>
    <row r="10" spans="1:17" ht="15" x14ac:dyDescent="0.2">
      <c r="A10" s="16" t="s">
        <v>36</v>
      </c>
      <c r="B10" s="35">
        <f>APR!B$45</f>
        <v>2699</v>
      </c>
      <c r="C10" s="35">
        <f>APR!C$45</f>
        <v>2721</v>
      </c>
      <c r="D10" s="35">
        <f>APR!D$45</f>
        <v>2678</v>
      </c>
      <c r="E10" s="81">
        <f>APR!E$45</f>
        <v>0.9841969864020581</v>
      </c>
      <c r="F10" s="35">
        <f>APR!F$45</f>
        <v>20</v>
      </c>
      <c r="G10" s="81">
        <f>APR!G$45</f>
        <v>7.3502388827636897E-3</v>
      </c>
      <c r="H10" s="35">
        <f>APR!H$45</f>
        <v>23</v>
      </c>
      <c r="I10" s="81">
        <f>APR!I$45</f>
        <v>8.4527747151782427E-3</v>
      </c>
      <c r="J10" s="35">
        <f>APR!J$45</f>
        <v>751</v>
      </c>
      <c r="K10" s="35">
        <f>APR!K$45</f>
        <v>740</v>
      </c>
      <c r="L10" s="81">
        <f>APR!L$45</f>
        <v>0.98535286284953394</v>
      </c>
      <c r="M10" s="35">
        <f>APR!M$45</f>
        <v>2</v>
      </c>
      <c r="N10" s="81">
        <f>APR!N$45</f>
        <v>2.6631158455392811E-3</v>
      </c>
      <c r="O10" s="35">
        <f>APR!O$45</f>
        <v>9</v>
      </c>
      <c r="P10" s="81">
        <f>APR!P$45</f>
        <v>1.1984021304926764E-2</v>
      </c>
      <c r="Q10" s="81">
        <f>APR!Q$45</f>
        <v>0.27600147004777653</v>
      </c>
    </row>
    <row r="11" spans="1:17" ht="15" x14ac:dyDescent="0.2">
      <c r="A11" s="16" t="s">
        <v>37</v>
      </c>
      <c r="B11" s="35">
        <f>MAY!B$45</f>
        <v>2534</v>
      </c>
      <c r="C11" s="35">
        <f>MAY!C$45</f>
        <v>2562</v>
      </c>
      <c r="D11" s="35">
        <f>MAY!D$45</f>
        <v>2523</v>
      </c>
      <c r="E11" s="81">
        <f>MAY!E$45</f>
        <v>0.98477751756440279</v>
      </c>
      <c r="F11" s="35">
        <f>MAY!F$45</f>
        <v>21</v>
      </c>
      <c r="G11" s="81">
        <f>MAY!G$45</f>
        <v>8.1967213114754103E-3</v>
      </c>
      <c r="H11" s="35">
        <f>MAY!H$45</f>
        <v>18</v>
      </c>
      <c r="I11" s="81">
        <f>MAY!I$45</f>
        <v>7.0257611241217799E-3</v>
      </c>
      <c r="J11" s="35">
        <f>MAY!J$45</f>
        <v>697</v>
      </c>
      <c r="K11" s="35">
        <f>MAY!K$45</f>
        <v>679</v>
      </c>
      <c r="L11" s="81">
        <f>MAY!L$45</f>
        <v>0.97417503586800569</v>
      </c>
      <c r="M11" s="35">
        <f>MAY!M$45</f>
        <v>10</v>
      </c>
      <c r="N11" s="81">
        <f>MAY!N$45</f>
        <v>1.4347202295552367E-2</v>
      </c>
      <c r="O11" s="35">
        <f>MAY!O$45</f>
        <v>8</v>
      </c>
      <c r="P11" s="81">
        <f>MAY!P$45</f>
        <v>1.1477761836441894E-2</v>
      </c>
      <c r="Q11" s="81">
        <f>MAY!Q$45</f>
        <v>0.27205308352849339</v>
      </c>
    </row>
    <row r="12" spans="1:17" ht="15" x14ac:dyDescent="0.2">
      <c r="A12" s="16" t="s">
        <v>38</v>
      </c>
      <c r="B12" s="35">
        <f>JUN!B$45</f>
        <v>2838</v>
      </c>
      <c r="C12" s="35">
        <f>JUN!C$45</f>
        <v>2660</v>
      </c>
      <c r="D12" s="35">
        <f>JUN!D$45</f>
        <v>2618</v>
      </c>
      <c r="E12" s="81">
        <f>JUN!E$45</f>
        <v>0.98421052631578942</v>
      </c>
      <c r="F12" s="35">
        <f>JUN!F$45</f>
        <v>13</v>
      </c>
      <c r="G12" s="81">
        <f>JUN!G$45</f>
        <v>4.887218045112782E-3</v>
      </c>
      <c r="H12" s="35">
        <f>JUN!H$45</f>
        <v>29</v>
      </c>
      <c r="I12" s="81">
        <f>JUN!I$45</f>
        <v>1.0902255639097745E-2</v>
      </c>
      <c r="J12" s="35">
        <f>JUN!J$45</f>
        <v>718</v>
      </c>
      <c r="K12" s="35">
        <f>JUN!K$45</f>
        <v>703</v>
      </c>
      <c r="L12" s="81">
        <f>JUN!L$45</f>
        <v>0.97910863509749302</v>
      </c>
      <c r="M12" s="35">
        <f>JUN!M$45</f>
        <v>6</v>
      </c>
      <c r="N12" s="81">
        <f>JUN!N$45</f>
        <v>8.356545961002786E-3</v>
      </c>
      <c r="O12" s="35">
        <f>JUN!O$45</f>
        <v>9</v>
      </c>
      <c r="P12" s="81">
        <f>JUN!P$45</f>
        <v>1.2534818941504178E-2</v>
      </c>
      <c r="Q12" s="81">
        <f>JUN!Q$45</f>
        <v>0.26992481203007518</v>
      </c>
    </row>
    <row r="13" spans="1:17" ht="15" x14ac:dyDescent="0.2">
      <c r="A13" s="16" t="s">
        <v>39</v>
      </c>
      <c r="B13" s="35">
        <f>JUL!B$45</f>
        <v>2865</v>
      </c>
      <c r="C13" s="35">
        <f>JUL!C$45</f>
        <v>2804</v>
      </c>
      <c r="D13" s="35">
        <f>JUL!D$45</f>
        <v>2757</v>
      </c>
      <c r="E13" s="81">
        <f>JUL!E$45</f>
        <v>0.98323823109843078</v>
      </c>
      <c r="F13" s="35">
        <f>JUL!F$45</f>
        <v>16</v>
      </c>
      <c r="G13" s="81">
        <f>JUL!G$45</f>
        <v>5.7061340941512127E-3</v>
      </c>
      <c r="H13" s="35">
        <f>JUL!H$45</f>
        <v>31</v>
      </c>
      <c r="I13" s="81">
        <f>JUL!I$45</f>
        <v>1.1055634807417974E-2</v>
      </c>
      <c r="J13" s="35">
        <f>JUL!J$45</f>
        <v>706</v>
      </c>
      <c r="K13" s="35">
        <f>JUL!K$45</f>
        <v>685</v>
      </c>
      <c r="L13" s="81">
        <f>JUL!L$45</f>
        <v>0.97025495750708213</v>
      </c>
      <c r="M13" s="35">
        <f>JUL!M$45</f>
        <v>6</v>
      </c>
      <c r="N13" s="81">
        <f>JUL!N$45</f>
        <v>8.4985835694051E-3</v>
      </c>
      <c r="O13" s="35">
        <f>JUL!O$45</f>
        <v>15</v>
      </c>
      <c r="P13" s="81">
        <f>JUL!P$45</f>
        <v>2.1246458923512748E-2</v>
      </c>
      <c r="Q13" s="81">
        <f>JUL!Q$45</f>
        <v>0.25178316690442226</v>
      </c>
    </row>
    <row r="14" spans="1:17" ht="15" x14ac:dyDescent="0.2">
      <c r="A14" s="16" t="s">
        <v>40</v>
      </c>
      <c r="B14" s="35">
        <f>AUG!B$45</f>
        <v>2657</v>
      </c>
      <c r="C14" s="35">
        <f>AUG!C$45</f>
        <v>2571</v>
      </c>
      <c r="D14" s="35">
        <f>AUG!D$45</f>
        <v>2489</v>
      </c>
      <c r="E14" s="81">
        <f>AUG!E$45</f>
        <v>0.96810579541034614</v>
      </c>
      <c r="F14" s="35">
        <f>AUG!F$45</f>
        <v>44</v>
      </c>
      <c r="G14" s="81">
        <f>AUG!G$45</f>
        <v>1.7113963438350838E-2</v>
      </c>
      <c r="H14" s="35">
        <f>AUG!H$45</f>
        <v>38</v>
      </c>
      <c r="I14" s="81">
        <f>AUG!I$45</f>
        <v>1.4780241151302996E-2</v>
      </c>
      <c r="J14" s="35">
        <f>AUG!J$45</f>
        <v>643</v>
      </c>
      <c r="K14" s="35">
        <f>AUG!K$45</f>
        <v>623</v>
      </c>
      <c r="L14" s="81">
        <f>AUG!L$45</f>
        <v>0.96889580093312599</v>
      </c>
      <c r="M14" s="35">
        <f>AUG!M$45</f>
        <v>6</v>
      </c>
      <c r="N14" s="81">
        <f>AUG!N$45</f>
        <v>9.3312597200622092E-3</v>
      </c>
      <c r="O14" s="35">
        <f>AUG!O$45</f>
        <v>14</v>
      </c>
      <c r="P14" s="81">
        <f>AUG!P$45</f>
        <v>2.177293934681182E-2</v>
      </c>
      <c r="Q14" s="81">
        <f>AUG!Q$45</f>
        <v>0.25009723842862697</v>
      </c>
    </row>
    <row r="15" spans="1:17" ht="15" x14ac:dyDescent="0.2">
      <c r="A15" s="16" t="s">
        <v>41</v>
      </c>
      <c r="B15" s="35">
        <f>SEP!B$45</f>
        <v>2869</v>
      </c>
      <c r="C15" s="35">
        <f>SEP!C$45</f>
        <v>2763</v>
      </c>
      <c r="D15" s="35">
        <f>SEP!D$45</f>
        <v>2680</v>
      </c>
      <c r="E15" s="81">
        <f>SEP!E$45</f>
        <v>0.96996018820123053</v>
      </c>
      <c r="F15" s="35">
        <f>SEP!F$45</f>
        <v>42</v>
      </c>
      <c r="G15" s="81">
        <f>SEP!G$45</f>
        <v>1.5200868621064061E-2</v>
      </c>
      <c r="H15" s="35">
        <f>SEP!H$45</f>
        <v>41</v>
      </c>
      <c r="I15" s="81">
        <f>SEP!I$45</f>
        <v>1.4838943177705392E-2</v>
      </c>
      <c r="J15" s="35">
        <f>SEP!J$45</f>
        <v>692</v>
      </c>
      <c r="K15" s="35">
        <f>SEP!K$45</f>
        <v>675</v>
      </c>
      <c r="L15" s="81">
        <f>SEP!L$45</f>
        <v>0.97543352601156075</v>
      </c>
      <c r="M15" s="35">
        <f>SEP!M$45</f>
        <v>5</v>
      </c>
      <c r="N15" s="81">
        <f>SEP!N$45</f>
        <v>7.2254335260115606E-3</v>
      </c>
      <c r="O15" s="35">
        <f>SEP!O$45</f>
        <v>12</v>
      </c>
      <c r="P15" s="81">
        <f>SEP!P$45</f>
        <v>1.7341040462427744E-2</v>
      </c>
      <c r="Q15" s="81">
        <f>SEP!Q$45</f>
        <v>0.25045240680419834</v>
      </c>
    </row>
    <row r="16" spans="1:17" ht="15" x14ac:dyDescent="0.2">
      <c r="A16" s="17"/>
      <c r="B16" s="21"/>
      <c r="C16" s="21"/>
      <c r="D16" s="21"/>
      <c r="E16" s="18"/>
      <c r="F16" s="38"/>
      <c r="G16" s="19"/>
      <c r="H16" s="21"/>
      <c r="I16" s="19"/>
      <c r="J16" s="21"/>
      <c r="K16" s="21"/>
      <c r="L16" s="18"/>
      <c r="M16" s="38"/>
      <c r="N16" s="18"/>
      <c r="O16" s="38"/>
      <c r="P16" s="18"/>
      <c r="Q16" s="19"/>
    </row>
    <row r="17" spans="1:17" ht="15.75" x14ac:dyDescent="0.25">
      <c r="A17" s="40" t="s">
        <v>43</v>
      </c>
      <c r="B17" s="36">
        <f>SUM(B4:B15)</f>
        <v>33055</v>
      </c>
      <c r="C17" s="36">
        <f t="shared" ref="C17:O17" si="0">SUM(C4:C15)</f>
        <v>32559</v>
      </c>
      <c r="D17" s="36">
        <f t="shared" si="0"/>
        <v>31966</v>
      </c>
      <c r="E17" s="39">
        <f>D17/C17</f>
        <v>0.98178690991738071</v>
      </c>
      <c r="F17" s="36">
        <f t="shared" si="0"/>
        <v>268</v>
      </c>
      <c r="G17" s="10">
        <f>F17/C17</f>
        <v>8.2312110322798615E-3</v>
      </c>
      <c r="H17" s="36">
        <f t="shared" si="0"/>
        <v>325</v>
      </c>
      <c r="I17" s="10">
        <f>H17/C17</f>
        <v>9.9818790503393845E-3</v>
      </c>
      <c r="J17" s="36">
        <f t="shared" si="0"/>
        <v>9009</v>
      </c>
      <c r="K17" s="36">
        <f t="shared" si="0"/>
        <v>8812</v>
      </c>
      <c r="L17" s="39">
        <f>K17/J17</f>
        <v>0.97813297813297817</v>
      </c>
      <c r="M17" s="36">
        <f t="shared" si="0"/>
        <v>59</v>
      </c>
      <c r="N17" s="39">
        <f>M17/J17</f>
        <v>6.549006549006549E-3</v>
      </c>
      <c r="O17" s="36">
        <f t="shared" si="0"/>
        <v>138</v>
      </c>
      <c r="P17" s="39">
        <f>O17/J17</f>
        <v>1.5318015318015318E-2</v>
      </c>
      <c r="Q17" s="10">
        <f>J17/C17</f>
        <v>0.27669768727540772</v>
      </c>
    </row>
  </sheetData>
  <sheetProtection selectLockedCells="1"/>
  <mergeCells count="6">
    <mergeCell ref="C1:I1"/>
    <mergeCell ref="J1:Q1"/>
    <mergeCell ref="D2:E2"/>
    <mergeCell ref="F2:I2"/>
    <mergeCell ref="K2:L2"/>
    <mergeCell ref="M2:P2"/>
  </mergeCells>
  <printOptions horizontalCentered="1"/>
  <pageMargins left="0.75" right="0.75" top="1" bottom="1" header="0.5" footer="0.5"/>
  <pageSetup paperSize="5" orientation="landscape" r:id="rId1"/>
  <headerFooter alignWithMargins="0">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pane xSplit="1" ySplit="3" topLeftCell="B4" activePane="bottomRight" state="frozen"/>
      <selection pane="topRight" activeCell="B1" sqref="B1"/>
      <selection pane="bottomLeft" activeCell="A4" sqref="A4"/>
      <selection pane="bottomRight"/>
    </sheetView>
  </sheetViews>
  <sheetFormatPr defaultRowHeight="12.75" x14ac:dyDescent="0.2"/>
  <cols>
    <col min="1" max="1" width="15.5703125" bestFit="1" customWidth="1"/>
    <col min="2" max="3" width="8.85546875" style="27" bestFit="1" customWidth="1"/>
    <col min="4" max="4" width="8.28515625" style="27" bestFit="1" customWidth="1"/>
    <col min="5" max="5" width="8.85546875" bestFit="1" customWidth="1"/>
    <col min="6" max="6" width="7" style="27" customWidth="1"/>
    <col min="7" max="7" width="8.85546875" bestFit="1" customWidth="1"/>
    <col min="8" max="8" width="7" style="27" customWidth="1"/>
    <col min="9" max="9" width="8.85546875" bestFit="1" customWidth="1"/>
    <col min="10" max="10" width="8.85546875" style="27" bestFit="1" customWidth="1"/>
    <col min="11" max="11" width="8.28515625" style="27" bestFit="1" customWidth="1"/>
    <col min="12" max="12" width="8.85546875" bestFit="1" customWidth="1"/>
    <col min="13" max="13" width="7" style="27" customWidth="1"/>
    <col min="14" max="14" width="8.85546875" bestFit="1" customWidth="1"/>
    <col min="15" max="15" width="7" style="27" customWidth="1"/>
    <col min="16" max="16" width="8.85546875" bestFit="1" customWidth="1"/>
    <col min="17" max="17" width="9.7109375" bestFit="1" customWidth="1"/>
  </cols>
  <sheetData>
    <row r="1" spans="1:17" ht="15.75" x14ac:dyDescent="0.25">
      <c r="A1" s="1"/>
      <c r="B1" s="30" t="s">
        <v>7</v>
      </c>
      <c r="C1" s="99" t="s">
        <v>1</v>
      </c>
      <c r="D1" s="100"/>
      <c r="E1" s="100"/>
      <c r="F1" s="100"/>
      <c r="G1" s="100"/>
      <c r="H1" s="100"/>
      <c r="I1" s="100"/>
      <c r="J1" s="101" t="s">
        <v>2</v>
      </c>
      <c r="K1" s="102"/>
      <c r="L1" s="102"/>
      <c r="M1" s="102"/>
      <c r="N1" s="102"/>
      <c r="O1" s="102"/>
      <c r="P1" s="102"/>
      <c r="Q1" s="103"/>
    </row>
    <row r="2" spans="1:17" ht="15.75" x14ac:dyDescent="0.25">
      <c r="A2" s="2"/>
      <c r="B2" s="31" t="s">
        <v>0</v>
      </c>
      <c r="C2" s="29"/>
      <c r="D2" s="99" t="s">
        <v>3</v>
      </c>
      <c r="E2" s="104"/>
      <c r="F2" s="105" t="s">
        <v>4</v>
      </c>
      <c r="G2" s="106"/>
      <c r="H2" s="106"/>
      <c r="I2" s="107"/>
      <c r="J2" s="28"/>
      <c r="K2" s="108" t="s">
        <v>3</v>
      </c>
      <c r="L2" s="109"/>
      <c r="M2" s="110" t="s">
        <v>4</v>
      </c>
      <c r="N2" s="111"/>
      <c r="O2" s="111"/>
      <c r="P2" s="112"/>
      <c r="Q2" s="14" t="s">
        <v>5</v>
      </c>
    </row>
    <row r="3" spans="1:17" ht="15.75" x14ac:dyDescent="0.25">
      <c r="A3" s="13" t="s">
        <v>42</v>
      </c>
      <c r="B3" s="37" t="s">
        <v>29</v>
      </c>
      <c r="C3" s="33" t="s">
        <v>7</v>
      </c>
      <c r="D3" s="33" t="s">
        <v>8</v>
      </c>
      <c r="E3" s="4" t="s">
        <v>5</v>
      </c>
      <c r="F3" s="34" t="s">
        <v>9</v>
      </c>
      <c r="G3" s="5" t="s">
        <v>10</v>
      </c>
      <c r="H3" s="32" t="s">
        <v>11</v>
      </c>
      <c r="I3" s="6" t="s">
        <v>12</v>
      </c>
      <c r="J3" s="32" t="s">
        <v>7</v>
      </c>
      <c r="K3" s="33" t="s">
        <v>8</v>
      </c>
      <c r="L3" s="3" t="s">
        <v>5</v>
      </c>
      <c r="M3" s="32" t="s">
        <v>9</v>
      </c>
      <c r="N3" s="5" t="s">
        <v>10</v>
      </c>
      <c r="O3" s="32" t="s">
        <v>11</v>
      </c>
      <c r="P3" s="5" t="s">
        <v>13</v>
      </c>
      <c r="Q3" s="7" t="s">
        <v>14</v>
      </c>
    </row>
    <row r="4" spans="1:17" ht="15" x14ac:dyDescent="0.2">
      <c r="A4" s="15" t="s">
        <v>30</v>
      </c>
      <c r="B4" s="35">
        <f>OCT!B$47</f>
        <v>6646</v>
      </c>
      <c r="C4" s="35">
        <f>OCT!C$47</f>
        <v>6838</v>
      </c>
      <c r="D4" s="35">
        <f>OCT!D$47</f>
        <v>6677</v>
      </c>
      <c r="E4" s="81">
        <f>OCT!E$47</f>
        <v>0.97645510383152967</v>
      </c>
      <c r="F4" s="35">
        <f>OCT!F$47</f>
        <v>85</v>
      </c>
      <c r="G4" s="81">
        <f>OCT!G$47</f>
        <v>1.2430535244223457E-2</v>
      </c>
      <c r="H4" s="35">
        <f>OCT!H$47</f>
        <v>76</v>
      </c>
      <c r="I4" s="81">
        <f>OCT!I$47</f>
        <v>1.1114360924246856E-2</v>
      </c>
      <c r="J4" s="35">
        <f>OCT!J$47</f>
        <v>1660</v>
      </c>
      <c r="K4" s="35">
        <f>OCT!K$47</f>
        <v>1598</v>
      </c>
      <c r="L4" s="81">
        <f>OCT!L$47</f>
        <v>0.96265060240963851</v>
      </c>
      <c r="M4" s="35">
        <f>OCT!M$47</f>
        <v>22</v>
      </c>
      <c r="N4" s="81">
        <f>OCT!N$47</f>
        <v>1.3253012048192771E-2</v>
      </c>
      <c r="O4" s="35">
        <f>OCT!O$47</f>
        <v>40</v>
      </c>
      <c r="P4" s="81">
        <f>OCT!P$47</f>
        <v>2.4096385542168676E-2</v>
      </c>
      <c r="Q4" s="81">
        <f>OCT!Q$47</f>
        <v>0.24276104124012871</v>
      </c>
    </row>
    <row r="5" spans="1:17" ht="15" x14ac:dyDescent="0.2">
      <c r="A5" s="15" t="s">
        <v>31</v>
      </c>
      <c r="B5" s="35">
        <f>NOV!B$47</f>
        <v>5327</v>
      </c>
      <c r="C5" s="35">
        <f>NOV!C$47</f>
        <v>5310</v>
      </c>
      <c r="D5" s="35">
        <f>NOV!D$47</f>
        <v>5190</v>
      </c>
      <c r="E5" s="81">
        <f>NOV!E$47</f>
        <v>0.97740112994350281</v>
      </c>
      <c r="F5" s="35">
        <f>NOV!F$47</f>
        <v>54</v>
      </c>
      <c r="G5" s="81">
        <f>NOV!G$47</f>
        <v>1.0169491525423728E-2</v>
      </c>
      <c r="H5" s="35">
        <f>NOV!H$47</f>
        <v>66</v>
      </c>
      <c r="I5" s="81">
        <f>NOV!I$47</f>
        <v>1.2429378531073447E-2</v>
      </c>
      <c r="J5" s="35">
        <f>NOV!J$47</f>
        <v>1327</v>
      </c>
      <c r="K5" s="35">
        <f>NOV!K$47</f>
        <v>1267</v>
      </c>
      <c r="L5" s="81">
        <f>NOV!L$47</f>
        <v>0.9547852298417483</v>
      </c>
      <c r="M5" s="35">
        <f>NOV!M$47</f>
        <v>17</v>
      </c>
      <c r="N5" s="81">
        <f>NOV!N$47</f>
        <v>1.281085154483798E-2</v>
      </c>
      <c r="O5" s="35">
        <f>NOV!O$47</f>
        <v>43</v>
      </c>
      <c r="P5" s="81">
        <f>NOV!P$47</f>
        <v>3.2403918613413712E-2</v>
      </c>
      <c r="Q5" s="81">
        <f>NOV!Q$47</f>
        <v>0.24990583804143127</v>
      </c>
    </row>
    <row r="6" spans="1:17" ht="15" x14ac:dyDescent="0.2">
      <c r="A6" s="15" t="s">
        <v>32</v>
      </c>
      <c r="B6" s="35">
        <f>DEC!B$47</f>
        <v>5861</v>
      </c>
      <c r="C6" s="35">
        <f>DEC!C$47</f>
        <v>5968</v>
      </c>
      <c r="D6" s="35">
        <f>DEC!D$47</f>
        <v>5826</v>
      </c>
      <c r="E6" s="81">
        <f>DEC!E$47</f>
        <v>0.9762064343163539</v>
      </c>
      <c r="F6" s="35">
        <f>DEC!F$47</f>
        <v>77</v>
      </c>
      <c r="G6" s="81">
        <f>DEC!G$47</f>
        <v>1.2902144772117962E-2</v>
      </c>
      <c r="H6" s="35">
        <f>DEC!H$47</f>
        <v>65</v>
      </c>
      <c r="I6" s="81">
        <f>DEC!I$47</f>
        <v>1.089142091152815E-2</v>
      </c>
      <c r="J6" s="35">
        <f>DEC!J$47</f>
        <v>1424</v>
      </c>
      <c r="K6" s="35">
        <f>DEC!K$47</f>
        <v>1370</v>
      </c>
      <c r="L6" s="81">
        <f>DEC!L$47</f>
        <v>0.9620786516853933</v>
      </c>
      <c r="M6" s="35">
        <f>DEC!M$47</f>
        <v>18</v>
      </c>
      <c r="N6" s="81">
        <f>DEC!N$47</f>
        <v>1.2640449438202247E-2</v>
      </c>
      <c r="O6" s="35">
        <f>DEC!O$47</f>
        <v>36</v>
      </c>
      <c r="P6" s="81">
        <f>DEC!P$47</f>
        <v>2.5280898876404494E-2</v>
      </c>
      <c r="Q6" s="81">
        <f>DEC!Q$47</f>
        <v>0.23860589812332439</v>
      </c>
    </row>
    <row r="7" spans="1:17" ht="15" x14ac:dyDescent="0.2">
      <c r="A7" s="15" t="s">
        <v>33</v>
      </c>
      <c r="B7" s="35">
        <f>JAN!B$47</f>
        <v>6211</v>
      </c>
      <c r="C7" s="35">
        <f>JAN!C$47</f>
        <v>5859</v>
      </c>
      <c r="D7" s="35">
        <f>JAN!D$47</f>
        <v>5697</v>
      </c>
      <c r="E7" s="81">
        <f>JAN!E$47</f>
        <v>0.97235023041474655</v>
      </c>
      <c r="F7" s="35">
        <f>JAN!F$47</f>
        <v>83</v>
      </c>
      <c r="G7" s="81">
        <f>JAN!G$47</f>
        <v>1.4166239972691586E-2</v>
      </c>
      <c r="H7" s="35">
        <f>JAN!H$47</f>
        <v>79</v>
      </c>
      <c r="I7" s="81">
        <f>JAN!I$47</f>
        <v>1.348352961256187E-2</v>
      </c>
      <c r="J7" s="35">
        <f>JAN!J$47</f>
        <v>1440</v>
      </c>
      <c r="K7" s="35">
        <f>JAN!K$47</f>
        <v>1378</v>
      </c>
      <c r="L7" s="81">
        <f>JAN!L$47</f>
        <v>0.95694444444444449</v>
      </c>
      <c r="M7" s="35">
        <f>JAN!M$47</f>
        <v>20</v>
      </c>
      <c r="N7" s="81">
        <f>JAN!N$47</f>
        <v>1.3888888888888888E-2</v>
      </c>
      <c r="O7" s="35">
        <f>JAN!O$47</f>
        <v>42</v>
      </c>
      <c r="P7" s="81">
        <f>JAN!P$47</f>
        <v>2.9166666666666667E-2</v>
      </c>
      <c r="Q7" s="81">
        <f>JAN!Q$47</f>
        <v>0.24577572964669739</v>
      </c>
    </row>
    <row r="8" spans="1:17" ht="15" x14ac:dyDescent="0.2">
      <c r="A8" s="16" t="s">
        <v>34</v>
      </c>
      <c r="B8" s="35">
        <f>FEB!B$47</f>
        <v>5363</v>
      </c>
      <c r="C8" s="35">
        <f>FEB!C$47</f>
        <v>5431</v>
      </c>
      <c r="D8" s="35">
        <f>FEB!D$47</f>
        <v>5296</v>
      </c>
      <c r="E8" s="81">
        <f>FEB!E$47</f>
        <v>0.97514269931872588</v>
      </c>
      <c r="F8" s="35">
        <f>FEB!F$47</f>
        <v>71</v>
      </c>
      <c r="G8" s="81">
        <f>FEB!G$47</f>
        <v>1.3073098876818266E-2</v>
      </c>
      <c r="H8" s="35">
        <f>FEB!H$47</f>
        <v>64</v>
      </c>
      <c r="I8" s="81">
        <f>FEB!I$47</f>
        <v>1.1784201804455901E-2</v>
      </c>
      <c r="J8" s="35">
        <f>FEB!J$47</f>
        <v>1249</v>
      </c>
      <c r="K8" s="35">
        <f>FEB!K$47</f>
        <v>1209</v>
      </c>
      <c r="L8" s="81">
        <f>FEB!L$47</f>
        <v>0.96797437950360288</v>
      </c>
      <c r="M8" s="35">
        <f>FEB!M$47</f>
        <v>13</v>
      </c>
      <c r="N8" s="81">
        <f>FEB!N$47</f>
        <v>1.0408326661329063E-2</v>
      </c>
      <c r="O8" s="35">
        <f>FEB!O$47</f>
        <v>27</v>
      </c>
      <c r="P8" s="81">
        <f>FEB!P$47</f>
        <v>2.1617293835068056E-2</v>
      </c>
      <c r="Q8" s="81">
        <f>FEB!Q$47</f>
        <v>0.22997606334008469</v>
      </c>
    </row>
    <row r="9" spans="1:17" ht="15" x14ac:dyDescent="0.2">
      <c r="A9" s="16" t="s">
        <v>35</v>
      </c>
      <c r="B9" s="35">
        <f>MAR!B$47</f>
        <v>6233</v>
      </c>
      <c r="C9" s="35">
        <f>MAR!C$47</f>
        <v>5992</v>
      </c>
      <c r="D9" s="35">
        <f>MAR!D$47</f>
        <v>5818</v>
      </c>
      <c r="E9" s="81">
        <f>MAR!E$47</f>
        <v>0.97096128170894525</v>
      </c>
      <c r="F9" s="35">
        <f>MAR!F$47</f>
        <v>100</v>
      </c>
      <c r="G9" s="81">
        <f>MAR!G$47</f>
        <v>1.6688918558077435E-2</v>
      </c>
      <c r="H9" s="35">
        <f>MAR!H$47</f>
        <v>74</v>
      </c>
      <c r="I9" s="81">
        <f>MAR!I$47</f>
        <v>1.2349799732977304E-2</v>
      </c>
      <c r="J9" s="35">
        <f>MAR!J$47</f>
        <v>1395</v>
      </c>
      <c r="K9" s="35">
        <f>MAR!K$47</f>
        <v>1369</v>
      </c>
      <c r="L9" s="81">
        <f>MAR!L$47</f>
        <v>0.98136200716845878</v>
      </c>
      <c r="M9" s="35">
        <f>MAR!M$47</f>
        <v>6</v>
      </c>
      <c r="N9" s="81">
        <f>MAR!N$47</f>
        <v>4.3010752688172043E-3</v>
      </c>
      <c r="O9" s="35">
        <f>MAR!O$47</f>
        <v>20</v>
      </c>
      <c r="P9" s="81">
        <f>MAR!P$47</f>
        <v>1.4336917562724014E-2</v>
      </c>
      <c r="Q9" s="81">
        <f>MAR!Q$47</f>
        <v>0.23281041388518023</v>
      </c>
    </row>
    <row r="10" spans="1:17" ht="15" x14ac:dyDescent="0.2">
      <c r="A10" s="16" t="s">
        <v>36</v>
      </c>
      <c r="B10" s="35">
        <f>APR!B$47</f>
        <v>6085</v>
      </c>
      <c r="C10" s="35">
        <f>APR!C$47</f>
        <v>6182</v>
      </c>
      <c r="D10" s="35">
        <f>APR!D$47</f>
        <v>6003</v>
      </c>
      <c r="E10" s="81">
        <f>APR!E$47</f>
        <v>0.97104496926560979</v>
      </c>
      <c r="F10" s="35">
        <f>APR!F$47</f>
        <v>113</v>
      </c>
      <c r="G10" s="81">
        <f>APR!G$47</f>
        <v>1.8278874150760273E-2</v>
      </c>
      <c r="H10" s="35">
        <f>APR!H$47</f>
        <v>66</v>
      </c>
      <c r="I10" s="81">
        <f>APR!I$47</f>
        <v>1.0676156583629894E-2</v>
      </c>
      <c r="J10" s="35">
        <f>APR!J$47</f>
        <v>1326</v>
      </c>
      <c r="K10" s="35">
        <f>APR!K$47</f>
        <v>1288</v>
      </c>
      <c r="L10" s="81">
        <f>APR!L$47</f>
        <v>0.97134238310708898</v>
      </c>
      <c r="M10" s="35">
        <f>APR!M$47</f>
        <v>13</v>
      </c>
      <c r="N10" s="81">
        <f>APR!N$47</f>
        <v>9.8039215686274508E-3</v>
      </c>
      <c r="O10" s="35">
        <f>APR!O$47</f>
        <v>25</v>
      </c>
      <c r="P10" s="81">
        <f>APR!P$47</f>
        <v>1.8853695324283559E-2</v>
      </c>
      <c r="Q10" s="81">
        <f>APR!Q$47</f>
        <v>0.21449369136201876</v>
      </c>
    </row>
    <row r="11" spans="1:17" ht="15" x14ac:dyDescent="0.2">
      <c r="A11" s="16" t="s">
        <v>37</v>
      </c>
      <c r="B11" s="35">
        <f>MAY!B$47</f>
        <v>5819</v>
      </c>
      <c r="C11" s="35">
        <f>MAY!C$47</f>
        <v>5888</v>
      </c>
      <c r="D11" s="35">
        <f>MAY!D$47</f>
        <v>5736</v>
      </c>
      <c r="E11" s="81">
        <f>MAY!E$47</f>
        <v>0.97418478260869568</v>
      </c>
      <c r="F11" s="35">
        <f>MAY!F$47</f>
        <v>91</v>
      </c>
      <c r="G11" s="81">
        <f>MAY!G$47</f>
        <v>1.545516304347826E-2</v>
      </c>
      <c r="H11" s="35">
        <f>MAY!H$47</f>
        <v>61</v>
      </c>
      <c r="I11" s="81">
        <f>MAY!I$47</f>
        <v>1.0360054347826086E-2</v>
      </c>
      <c r="J11" s="35">
        <f>MAY!J$47</f>
        <v>1254</v>
      </c>
      <c r="K11" s="35">
        <f>MAY!K$47</f>
        <v>1210</v>
      </c>
      <c r="L11" s="81">
        <f>MAY!L$47</f>
        <v>0.96491228070175439</v>
      </c>
      <c r="M11" s="35">
        <f>MAY!M$47</f>
        <v>17</v>
      </c>
      <c r="N11" s="81">
        <f>MAY!N$47</f>
        <v>1.3556618819776715E-2</v>
      </c>
      <c r="O11" s="35">
        <f>MAY!O$47</f>
        <v>27</v>
      </c>
      <c r="P11" s="81">
        <f>MAY!P$47</f>
        <v>2.1531100478468901E-2</v>
      </c>
      <c r="Q11" s="81">
        <f>MAY!Q$47</f>
        <v>0.21297554347826086</v>
      </c>
    </row>
    <row r="12" spans="1:17" ht="15" x14ac:dyDescent="0.2">
      <c r="A12" s="16" t="s">
        <v>38</v>
      </c>
      <c r="B12" s="35">
        <f>JUN!B$47</f>
        <v>6401</v>
      </c>
      <c r="C12" s="35">
        <f>JUN!C$47</f>
        <v>6177</v>
      </c>
      <c r="D12" s="35">
        <f>JUN!D$47</f>
        <v>6041</v>
      </c>
      <c r="E12" s="81">
        <f>JUN!E$47</f>
        <v>0.97798283956613241</v>
      </c>
      <c r="F12" s="35">
        <f>JUN!F$47</f>
        <v>62</v>
      </c>
      <c r="G12" s="81">
        <f>JUN!G$47</f>
        <v>1.0037234903674924E-2</v>
      </c>
      <c r="H12" s="35">
        <f>JUN!H$47</f>
        <v>74</v>
      </c>
      <c r="I12" s="81">
        <f>JUN!I$47</f>
        <v>1.1979925530192651E-2</v>
      </c>
      <c r="J12" s="35">
        <f>JUN!J$47</f>
        <v>1288</v>
      </c>
      <c r="K12" s="35">
        <f>JUN!K$47</f>
        <v>1250</v>
      </c>
      <c r="L12" s="81">
        <f>JUN!L$47</f>
        <v>0.97049689440993792</v>
      </c>
      <c r="M12" s="35">
        <f>JUN!M$47</f>
        <v>12</v>
      </c>
      <c r="N12" s="81">
        <f>JUN!N$47</f>
        <v>9.316770186335404E-3</v>
      </c>
      <c r="O12" s="35">
        <f>JUN!O$47</f>
        <v>26</v>
      </c>
      <c r="P12" s="81">
        <f>JUN!P$47</f>
        <v>2.0186335403726708E-2</v>
      </c>
      <c r="Q12" s="81">
        <f>JUN!Q$47</f>
        <v>0.20851546057956938</v>
      </c>
    </row>
    <row r="13" spans="1:17" ht="15" x14ac:dyDescent="0.2">
      <c r="A13" s="16" t="s">
        <v>39</v>
      </c>
      <c r="B13" s="35">
        <f>JUL!B$47</f>
        <v>6343</v>
      </c>
      <c r="C13" s="35">
        <f>JUL!C$47</f>
        <v>6303</v>
      </c>
      <c r="D13" s="35">
        <f>JUL!D$47</f>
        <v>6152</v>
      </c>
      <c r="E13" s="81">
        <f>JUL!E$47</f>
        <v>0.97604315405362529</v>
      </c>
      <c r="F13" s="35">
        <f>JUL!F$47</f>
        <v>72</v>
      </c>
      <c r="G13" s="81">
        <f>JUL!G$47</f>
        <v>1.142313184198001E-2</v>
      </c>
      <c r="H13" s="35">
        <f>JUL!H$47</f>
        <v>79</v>
      </c>
      <c r="I13" s="81">
        <f>JUL!I$47</f>
        <v>1.2533714104394732E-2</v>
      </c>
      <c r="J13" s="35">
        <f>JUL!J$47</f>
        <v>1280</v>
      </c>
      <c r="K13" s="35">
        <f>JUL!K$47</f>
        <v>1246</v>
      </c>
      <c r="L13" s="81">
        <f>JUL!L$47</f>
        <v>0.97343749999999996</v>
      </c>
      <c r="M13" s="35">
        <f>JUL!M$47</f>
        <v>9</v>
      </c>
      <c r="N13" s="81">
        <f>JUL!N$47</f>
        <v>7.0312500000000002E-3</v>
      </c>
      <c r="O13" s="35">
        <f>JUL!O$47</f>
        <v>25</v>
      </c>
      <c r="P13" s="81">
        <f>JUL!P$47</f>
        <v>1.953125E-2</v>
      </c>
      <c r="Q13" s="81">
        <f>JUL!Q$47</f>
        <v>0.20307789941297794</v>
      </c>
    </row>
    <row r="14" spans="1:17" ht="15" x14ac:dyDescent="0.2">
      <c r="A14" s="16" t="s">
        <v>40</v>
      </c>
      <c r="B14" s="35">
        <f>AUG!B$47</f>
        <v>6087</v>
      </c>
      <c r="C14" s="35">
        <f>AUG!C$47</f>
        <v>5899</v>
      </c>
      <c r="D14" s="35">
        <f>AUG!D$47</f>
        <v>5688</v>
      </c>
      <c r="E14" s="81">
        <f>AUG!E$47</f>
        <v>0.96423122563146291</v>
      </c>
      <c r="F14" s="35">
        <f>AUG!F$47</f>
        <v>105</v>
      </c>
      <c r="G14" s="81">
        <f>AUG!G$47</f>
        <v>1.7799627055433125E-2</v>
      </c>
      <c r="H14" s="35">
        <f>AUG!H$47</f>
        <v>106</v>
      </c>
      <c r="I14" s="81">
        <f>AUG!I$47</f>
        <v>1.7969147313103916E-2</v>
      </c>
      <c r="J14" s="35">
        <f>AUG!J$47</f>
        <v>1124</v>
      </c>
      <c r="K14" s="35">
        <f>AUG!K$47</f>
        <v>1084</v>
      </c>
      <c r="L14" s="81">
        <f>AUG!L$47</f>
        <v>0.96441281138790036</v>
      </c>
      <c r="M14" s="35">
        <f>AUG!M$47</f>
        <v>10</v>
      </c>
      <c r="N14" s="81">
        <f>AUG!N$47</f>
        <v>8.8967971530249119E-3</v>
      </c>
      <c r="O14" s="35">
        <f>AUG!O$47</f>
        <v>30</v>
      </c>
      <c r="P14" s="81">
        <f>AUG!P$47</f>
        <v>2.6690391459074734E-2</v>
      </c>
      <c r="Q14" s="81">
        <f>AUG!Q$47</f>
        <v>0.19054076962196984</v>
      </c>
    </row>
    <row r="15" spans="1:17" ht="15" x14ac:dyDescent="0.2">
      <c r="A15" s="16" t="s">
        <v>41</v>
      </c>
      <c r="B15" s="35">
        <f>SEP!B$47</f>
        <v>6336</v>
      </c>
      <c r="C15" s="35">
        <f>SEP!C$47</f>
        <v>6174</v>
      </c>
      <c r="D15" s="35">
        <f>SEP!D$47</f>
        <v>5969</v>
      </c>
      <c r="E15" s="81">
        <f>SEP!E$47</f>
        <v>0.96679624230644634</v>
      </c>
      <c r="F15" s="35">
        <f>SEP!F$47</f>
        <v>99</v>
      </c>
      <c r="G15" s="81">
        <f>SEP!G$47</f>
        <v>1.6034985422740525E-2</v>
      </c>
      <c r="H15" s="35">
        <f>SEP!H$47</f>
        <v>106</v>
      </c>
      <c r="I15" s="81">
        <f>SEP!I$47</f>
        <v>1.7168772270813086E-2</v>
      </c>
      <c r="J15" s="35">
        <f>SEP!J$47</f>
        <v>1226</v>
      </c>
      <c r="K15" s="35">
        <f>SEP!K$47</f>
        <v>1183</v>
      </c>
      <c r="L15" s="81">
        <f>SEP!L$47</f>
        <v>0.96492659053833607</v>
      </c>
      <c r="M15" s="35">
        <f>SEP!M$47</f>
        <v>17</v>
      </c>
      <c r="N15" s="81">
        <f>SEP!N$47</f>
        <v>1.3866231647634585E-2</v>
      </c>
      <c r="O15" s="35">
        <f>SEP!O$47</f>
        <v>26</v>
      </c>
      <c r="P15" s="81">
        <f>SEP!P$47</f>
        <v>2.1207177814029365E-2</v>
      </c>
      <c r="Q15" s="81">
        <f>SEP!Q$47</f>
        <v>0.19857466796242307</v>
      </c>
    </row>
    <row r="16" spans="1:17" ht="15" x14ac:dyDescent="0.2">
      <c r="A16" s="17"/>
      <c r="B16" s="21"/>
      <c r="C16" s="21"/>
      <c r="D16" s="21"/>
      <c r="E16" s="18"/>
      <c r="F16" s="38"/>
      <c r="G16" s="19"/>
      <c r="H16" s="21"/>
      <c r="I16" s="19"/>
      <c r="J16" s="21"/>
      <c r="K16" s="21"/>
      <c r="L16" s="18"/>
      <c r="M16" s="38"/>
      <c r="N16" s="18"/>
      <c r="O16" s="38"/>
      <c r="P16" s="18"/>
      <c r="Q16" s="19"/>
    </row>
    <row r="17" spans="1:17" ht="15.75" x14ac:dyDescent="0.25">
      <c r="A17" s="40" t="s">
        <v>43</v>
      </c>
      <c r="B17" s="36">
        <f>SUM(B4:B15)</f>
        <v>72712</v>
      </c>
      <c r="C17" s="36">
        <f t="shared" ref="C17:O17" si="0">SUM(C4:C15)</f>
        <v>72021</v>
      </c>
      <c r="D17" s="36">
        <f t="shared" si="0"/>
        <v>70093</v>
      </c>
      <c r="E17" s="39">
        <f>D17/C17</f>
        <v>0.9732300301301009</v>
      </c>
      <c r="F17" s="36">
        <f t="shared" si="0"/>
        <v>1012</v>
      </c>
      <c r="G17" s="10">
        <f>F17/C17</f>
        <v>1.4051457213868176E-2</v>
      </c>
      <c r="H17" s="36">
        <f t="shared" si="0"/>
        <v>916</v>
      </c>
      <c r="I17" s="10">
        <f>H17/C17</f>
        <v>1.271851265603088E-2</v>
      </c>
      <c r="J17" s="36">
        <f t="shared" si="0"/>
        <v>15993</v>
      </c>
      <c r="K17" s="36">
        <f t="shared" si="0"/>
        <v>15452</v>
      </c>
      <c r="L17" s="39">
        <f>K17/J17</f>
        <v>0.96617270055649351</v>
      </c>
      <c r="M17" s="36">
        <f t="shared" si="0"/>
        <v>174</v>
      </c>
      <c r="N17" s="39">
        <f>M17/J17</f>
        <v>1.0879759894954042E-2</v>
      </c>
      <c r="O17" s="36">
        <f t="shared" si="0"/>
        <v>367</v>
      </c>
      <c r="P17" s="39">
        <f>O17/J17</f>
        <v>2.2947539548552491E-2</v>
      </c>
      <c r="Q17" s="10">
        <f>J17/C17</f>
        <v>0.22206023243220727</v>
      </c>
    </row>
  </sheetData>
  <sheetProtection selectLockedCells="1"/>
  <mergeCells count="6">
    <mergeCell ref="C1:I1"/>
    <mergeCell ref="J1:Q1"/>
    <mergeCell ref="D2:E2"/>
    <mergeCell ref="F2:I2"/>
    <mergeCell ref="K2:L2"/>
    <mergeCell ref="M2:P2"/>
  </mergeCells>
  <phoneticPr fontId="6" type="noConversion"/>
  <printOptions horizontalCentered="1"/>
  <pageMargins left="0.75" right="0.75" top="1" bottom="1" header="0.5" footer="0.5"/>
  <pageSetup paperSize="5" orientation="landscape" r:id="rId1"/>
  <headerFooter alignWithMargins="0">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10" sqref="A10"/>
    </sheetView>
  </sheetViews>
  <sheetFormatPr defaultRowHeight="12.75" x14ac:dyDescent="0.2"/>
  <cols>
    <col min="1" max="1" width="21" customWidth="1"/>
    <col min="2" max="2" width="141.7109375" customWidth="1"/>
  </cols>
  <sheetData>
    <row r="1" spans="1:2" x14ac:dyDescent="0.2">
      <c r="A1" s="82" t="s">
        <v>77</v>
      </c>
      <c r="B1" s="87"/>
    </row>
    <row r="2" spans="1:2" ht="13.5" thickBot="1" x14ac:dyDescent="0.25">
      <c r="A2" s="88"/>
      <c r="B2" s="88"/>
    </row>
    <row r="3" spans="1:2" ht="13.5" thickBot="1" x14ac:dyDescent="0.25">
      <c r="A3" s="85" t="s">
        <v>63</v>
      </c>
      <c r="B3" s="83" t="s">
        <v>64</v>
      </c>
    </row>
    <row r="4" spans="1:2" ht="26.25" thickBot="1" x14ac:dyDescent="0.25">
      <c r="A4" s="86" t="s">
        <v>65</v>
      </c>
      <c r="B4" s="84" t="s">
        <v>66</v>
      </c>
    </row>
    <row r="5" spans="1:2" ht="26.25" thickBot="1" x14ac:dyDescent="0.25">
      <c r="A5" s="86" t="s">
        <v>67</v>
      </c>
      <c r="B5" s="84" t="s">
        <v>68</v>
      </c>
    </row>
    <row r="6" spans="1:2" ht="26.25" thickBot="1" x14ac:dyDescent="0.25">
      <c r="A6" s="86" t="s">
        <v>69</v>
      </c>
      <c r="B6" s="84" t="s">
        <v>70</v>
      </c>
    </row>
    <row r="7" spans="1:2" ht="26.25" thickBot="1" x14ac:dyDescent="0.25">
      <c r="A7" s="86" t="s">
        <v>71</v>
      </c>
      <c r="B7" s="84" t="s">
        <v>72</v>
      </c>
    </row>
    <row r="8" spans="1:2" ht="13.5" thickBot="1" x14ac:dyDescent="0.25">
      <c r="A8" s="86" t="s">
        <v>73</v>
      </c>
      <c r="B8" s="84" t="s">
        <v>74</v>
      </c>
    </row>
    <row r="9" spans="1:2" ht="26.25" thickBot="1" x14ac:dyDescent="0.25">
      <c r="A9" s="86" t="s">
        <v>75</v>
      </c>
      <c r="B9" s="84" t="s">
        <v>76</v>
      </c>
    </row>
    <row r="10" spans="1:2" ht="13.5" thickBot="1" x14ac:dyDescent="0.25">
      <c r="A10" s="86" t="s">
        <v>78</v>
      </c>
      <c r="B10" s="84" t="s">
        <v>79</v>
      </c>
    </row>
    <row r="11" spans="1:2" x14ac:dyDescent="0.2">
      <c r="A11" s="89"/>
    </row>
  </sheetData>
  <phoneticPr fontId="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7" activePane="bottomRight" state="frozen"/>
      <selection pane="topRight" activeCell="B1" sqref="B1"/>
      <selection pane="bottomLeft" activeCell="A4" sqref="A4"/>
      <selection pane="bottomRight" activeCell="A32" sqref="A32"/>
    </sheetView>
  </sheetViews>
  <sheetFormatPr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256" width="8.85546875" style="44"/>
    <col min="257" max="257" width="18.42578125" style="44" bestFit="1" customWidth="1"/>
    <col min="258" max="259" width="8.85546875" style="44" bestFit="1" customWidth="1"/>
    <col min="260" max="260" width="9.28515625" style="44" bestFit="1" customWidth="1"/>
    <col min="261" max="261" width="11" style="44" bestFit="1" customWidth="1"/>
    <col min="262" max="265" width="9.28515625" style="44" bestFit="1" customWidth="1"/>
    <col min="266" max="266" width="8.85546875" style="44" bestFit="1" customWidth="1"/>
    <col min="267" max="272" width="9.28515625" style="44" bestFit="1" customWidth="1"/>
    <col min="273" max="273" width="11.140625" style="44" bestFit="1" customWidth="1"/>
    <col min="274" max="512" width="8.85546875" style="44"/>
    <col min="513" max="513" width="18.42578125" style="44" bestFit="1" customWidth="1"/>
    <col min="514" max="515" width="8.85546875" style="44" bestFit="1" customWidth="1"/>
    <col min="516" max="516" width="9.28515625" style="44" bestFit="1" customWidth="1"/>
    <col min="517" max="517" width="11" style="44" bestFit="1" customWidth="1"/>
    <col min="518" max="521" width="9.28515625" style="44" bestFit="1" customWidth="1"/>
    <col min="522" max="522" width="8.85546875" style="44" bestFit="1" customWidth="1"/>
    <col min="523" max="528" width="9.28515625" style="44" bestFit="1" customWidth="1"/>
    <col min="529" max="529" width="11.140625" style="44" bestFit="1" customWidth="1"/>
    <col min="530" max="768" width="8.85546875" style="44"/>
    <col min="769" max="769" width="18.42578125" style="44" bestFit="1" customWidth="1"/>
    <col min="770" max="771" width="8.85546875" style="44" bestFit="1" customWidth="1"/>
    <col min="772" max="772" width="9.28515625" style="44" bestFit="1" customWidth="1"/>
    <col min="773" max="773" width="11" style="44" bestFit="1" customWidth="1"/>
    <col min="774" max="777" width="9.28515625" style="44" bestFit="1" customWidth="1"/>
    <col min="778" max="778" width="8.85546875" style="44" bestFit="1" customWidth="1"/>
    <col min="779" max="784" width="9.28515625" style="44" bestFit="1" customWidth="1"/>
    <col min="785" max="785" width="11.140625" style="44" bestFit="1" customWidth="1"/>
    <col min="786" max="1024" width="8.85546875" style="44"/>
    <col min="1025" max="1025" width="18.42578125" style="44" bestFit="1" customWidth="1"/>
    <col min="1026" max="1027" width="8.85546875" style="44" bestFit="1" customWidth="1"/>
    <col min="1028" max="1028" width="9.28515625" style="44" bestFit="1" customWidth="1"/>
    <col min="1029" max="1029" width="11" style="44" bestFit="1" customWidth="1"/>
    <col min="1030" max="1033" width="9.28515625" style="44" bestFit="1" customWidth="1"/>
    <col min="1034" max="1034" width="8.85546875" style="44" bestFit="1" customWidth="1"/>
    <col min="1035" max="1040" width="9.28515625" style="44" bestFit="1" customWidth="1"/>
    <col min="1041" max="1041" width="11.140625" style="44" bestFit="1" customWidth="1"/>
    <col min="1042" max="1280" width="8.85546875" style="44"/>
    <col min="1281" max="1281" width="18.42578125" style="44" bestFit="1" customWidth="1"/>
    <col min="1282" max="1283" width="8.85546875" style="44" bestFit="1" customWidth="1"/>
    <col min="1284" max="1284" width="9.28515625" style="44" bestFit="1" customWidth="1"/>
    <col min="1285" max="1285" width="11" style="44" bestFit="1" customWidth="1"/>
    <col min="1286" max="1289" width="9.28515625" style="44" bestFit="1" customWidth="1"/>
    <col min="1290" max="1290" width="8.85546875" style="44" bestFit="1" customWidth="1"/>
    <col min="1291" max="1296" width="9.28515625" style="44" bestFit="1" customWidth="1"/>
    <col min="1297" max="1297" width="11.140625" style="44" bestFit="1" customWidth="1"/>
    <col min="1298" max="1536" width="8.85546875" style="44"/>
    <col min="1537" max="1537" width="18.42578125" style="44" bestFit="1" customWidth="1"/>
    <col min="1538" max="1539" width="8.85546875" style="44" bestFit="1" customWidth="1"/>
    <col min="1540" max="1540" width="9.28515625" style="44" bestFit="1" customWidth="1"/>
    <col min="1541" max="1541" width="11" style="44" bestFit="1" customWidth="1"/>
    <col min="1542" max="1545" width="9.28515625" style="44" bestFit="1" customWidth="1"/>
    <col min="1546" max="1546" width="8.85546875" style="44" bestFit="1" customWidth="1"/>
    <col min="1547" max="1552" width="9.28515625" style="44" bestFit="1" customWidth="1"/>
    <col min="1553" max="1553" width="11.140625" style="44" bestFit="1" customWidth="1"/>
    <col min="1554" max="1792" width="8.85546875" style="44"/>
    <col min="1793" max="1793" width="18.42578125" style="44" bestFit="1" customWidth="1"/>
    <col min="1794" max="1795" width="8.85546875" style="44" bestFit="1" customWidth="1"/>
    <col min="1796" max="1796" width="9.28515625" style="44" bestFit="1" customWidth="1"/>
    <col min="1797" max="1797" width="11" style="44" bestFit="1" customWidth="1"/>
    <col min="1798" max="1801" width="9.28515625" style="44" bestFit="1" customWidth="1"/>
    <col min="1802" max="1802" width="8.85546875" style="44" bestFit="1" customWidth="1"/>
    <col min="1803" max="1808" width="9.28515625" style="44" bestFit="1" customWidth="1"/>
    <col min="1809" max="1809" width="11.140625" style="44" bestFit="1" customWidth="1"/>
    <col min="1810" max="2048" width="8.85546875" style="44"/>
    <col min="2049" max="2049" width="18.42578125" style="44" bestFit="1" customWidth="1"/>
    <col min="2050" max="2051" width="8.85546875" style="44" bestFit="1" customWidth="1"/>
    <col min="2052" max="2052" width="9.28515625" style="44" bestFit="1" customWidth="1"/>
    <col min="2053" max="2053" width="11" style="44" bestFit="1" customWidth="1"/>
    <col min="2054" max="2057" width="9.28515625" style="44" bestFit="1" customWidth="1"/>
    <col min="2058" max="2058" width="8.85546875" style="44" bestFit="1" customWidth="1"/>
    <col min="2059" max="2064" width="9.28515625" style="44" bestFit="1" customWidth="1"/>
    <col min="2065" max="2065" width="11.140625" style="44" bestFit="1" customWidth="1"/>
    <col min="2066" max="2304" width="8.85546875" style="44"/>
    <col min="2305" max="2305" width="18.42578125" style="44" bestFit="1" customWidth="1"/>
    <col min="2306" max="2307" width="8.85546875" style="44" bestFit="1" customWidth="1"/>
    <col min="2308" max="2308" width="9.28515625" style="44" bestFit="1" customWidth="1"/>
    <col min="2309" max="2309" width="11" style="44" bestFit="1" customWidth="1"/>
    <col min="2310" max="2313" width="9.28515625" style="44" bestFit="1" customWidth="1"/>
    <col min="2314" max="2314" width="8.85546875" style="44" bestFit="1" customWidth="1"/>
    <col min="2315" max="2320" width="9.28515625" style="44" bestFit="1" customWidth="1"/>
    <col min="2321" max="2321" width="11.140625" style="44" bestFit="1" customWidth="1"/>
    <col min="2322" max="2560" width="8.85546875" style="44"/>
    <col min="2561" max="2561" width="18.42578125" style="44" bestFit="1" customWidth="1"/>
    <col min="2562" max="2563" width="8.85546875" style="44" bestFit="1" customWidth="1"/>
    <col min="2564" max="2564" width="9.28515625" style="44" bestFit="1" customWidth="1"/>
    <col min="2565" max="2565" width="11" style="44" bestFit="1" customWidth="1"/>
    <col min="2566" max="2569" width="9.28515625" style="44" bestFit="1" customWidth="1"/>
    <col min="2570" max="2570" width="8.85546875" style="44" bestFit="1" customWidth="1"/>
    <col min="2571" max="2576" width="9.28515625" style="44" bestFit="1" customWidth="1"/>
    <col min="2577" max="2577" width="11.140625" style="44" bestFit="1" customWidth="1"/>
    <col min="2578" max="2816" width="8.85546875" style="44"/>
    <col min="2817" max="2817" width="18.42578125" style="44" bestFit="1" customWidth="1"/>
    <col min="2818" max="2819" width="8.85546875" style="44" bestFit="1" customWidth="1"/>
    <col min="2820" max="2820" width="9.28515625" style="44" bestFit="1" customWidth="1"/>
    <col min="2821" max="2821" width="11" style="44" bestFit="1" customWidth="1"/>
    <col min="2822" max="2825" width="9.28515625" style="44" bestFit="1" customWidth="1"/>
    <col min="2826" max="2826" width="8.85546875" style="44" bestFit="1" customWidth="1"/>
    <col min="2827" max="2832" width="9.28515625" style="44" bestFit="1" customWidth="1"/>
    <col min="2833" max="2833" width="11.140625" style="44" bestFit="1" customWidth="1"/>
    <col min="2834" max="3072" width="8.85546875" style="44"/>
    <col min="3073" max="3073" width="18.42578125" style="44" bestFit="1" customWidth="1"/>
    <col min="3074" max="3075" width="8.85546875" style="44" bestFit="1" customWidth="1"/>
    <col min="3076" max="3076" width="9.28515625" style="44" bestFit="1" customWidth="1"/>
    <col min="3077" max="3077" width="11" style="44" bestFit="1" customWidth="1"/>
    <col min="3078" max="3081" width="9.28515625" style="44" bestFit="1" customWidth="1"/>
    <col min="3082" max="3082" width="8.85546875" style="44" bestFit="1" customWidth="1"/>
    <col min="3083" max="3088" width="9.28515625" style="44" bestFit="1" customWidth="1"/>
    <col min="3089" max="3089" width="11.140625" style="44" bestFit="1" customWidth="1"/>
    <col min="3090" max="3328" width="8.85546875" style="44"/>
    <col min="3329" max="3329" width="18.42578125" style="44" bestFit="1" customWidth="1"/>
    <col min="3330" max="3331" width="8.85546875" style="44" bestFit="1" customWidth="1"/>
    <col min="3332" max="3332" width="9.28515625" style="44" bestFit="1" customWidth="1"/>
    <col min="3333" max="3333" width="11" style="44" bestFit="1" customWidth="1"/>
    <col min="3334" max="3337" width="9.28515625" style="44" bestFit="1" customWidth="1"/>
    <col min="3338" max="3338" width="8.85546875" style="44" bestFit="1" customWidth="1"/>
    <col min="3339" max="3344" width="9.28515625" style="44" bestFit="1" customWidth="1"/>
    <col min="3345" max="3345" width="11.140625" style="44" bestFit="1" customWidth="1"/>
    <col min="3346" max="3584" width="8.85546875" style="44"/>
    <col min="3585" max="3585" width="18.42578125" style="44" bestFit="1" customWidth="1"/>
    <col min="3586" max="3587" width="8.85546875" style="44" bestFit="1" customWidth="1"/>
    <col min="3588" max="3588" width="9.28515625" style="44" bestFit="1" customWidth="1"/>
    <col min="3589" max="3589" width="11" style="44" bestFit="1" customWidth="1"/>
    <col min="3590" max="3593" width="9.28515625" style="44" bestFit="1" customWidth="1"/>
    <col min="3594" max="3594" width="8.85546875" style="44" bestFit="1" customWidth="1"/>
    <col min="3595" max="3600" width="9.28515625" style="44" bestFit="1" customWidth="1"/>
    <col min="3601" max="3601" width="11.140625" style="44" bestFit="1" customWidth="1"/>
    <col min="3602" max="3840" width="8.85546875" style="44"/>
    <col min="3841" max="3841" width="18.42578125" style="44" bestFit="1" customWidth="1"/>
    <col min="3842" max="3843" width="8.85546875" style="44" bestFit="1" customWidth="1"/>
    <col min="3844" max="3844" width="9.28515625" style="44" bestFit="1" customWidth="1"/>
    <col min="3845" max="3845" width="11" style="44" bestFit="1" customWidth="1"/>
    <col min="3846" max="3849" width="9.28515625" style="44" bestFit="1" customWidth="1"/>
    <col min="3850" max="3850" width="8.85546875" style="44" bestFit="1" customWidth="1"/>
    <col min="3851" max="3856" width="9.28515625" style="44" bestFit="1" customWidth="1"/>
    <col min="3857" max="3857" width="11.140625" style="44" bestFit="1" customWidth="1"/>
    <col min="3858" max="4096" width="8.85546875" style="44"/>
    <col min="4097" max="4097" width="18.42578125" style="44" bestFit="1" customWidth="1"/>
    <col min="4098" max="4099" width="8.85546875" style="44" bestFit="1" customWidth="1"/>
    <col min="4100" max="4100" width="9.28515625" style="44" bestFit="1" customWidth="1"/>
    <col min="4101" max="4101" width="11" style="44" bestFit="1" customWidth="1"/>
    <col min="4102" max="4105" width="9.28515625" style="44" bestFit="1" customWidth="1"/>
    <col min="4106" max="4106" width="8.85546875" style="44" bestFit="1" customWidth="1"/>
    <col min="4107" max="4112" width="9.28515625" style="44" bestFit="1" customWidth="1"/>
    <col min="4113" max="4113" width="11.140625" style="44" bestFit="1" customWidth="1"/>
    <col min="4114" max="4352" width="8.85546875" style="44"/>
    <col min="4353" max="4353" width="18.42578125" style="44" bestFit="1" customWidth="1"/>
    <col min="4354" max="4355" width="8.85546875" style="44" bestFit="1" customWidth="1"/>
    <col min="4356" max="4356" width="9.28515625" style="44" bestFit="1" customWidth="1"/>
    <col min="4357" max="4357" width="11" style="44" bestFit="1" customWidth="1"/>
    <col min="4358" max="4361" width="9.28515625" style="44" bestFit="1" customWidth="1"/>
    <col min="4362" max="4362" width="8.85546875" style="44" bestFit="1" customWidth="1"/>
    <col min="4363" max="4368" width="9.28515625" style="44" bestFit="1" customWidth="1"/>
    <col min="4369" max="4369" width="11.140625" style="44" bestFit="1" customWidth="1"/>
    <col min="4370" max="4608" width="8.85546875" style="44"/>
    <col min="4609" max="4609" width="18.42578125" style="44" bestFit="1" customWidth="1"/>
    <col min="4610" max="4611" width="8.85546875" style="44" bestFit="1" customWidth="1"/>
    <col min="4612" max="4612" width="9.28515625" style="44" bestFit="1" customWidth="1"/>
    <col min="4613" max="4613" width="11" style="44" bestFit="1" customWidth="1"/>
    <col min="4614" max="4617" width="9.28515625" style="44" bestFit="1" customWidth="1"/>
    <col min="4618" max="4618" width="8.85546875" style="44" bestFit="1" customWidth="1"/>
    <col min="4619" max="4624" width="9.28515625" style="44" bestFit="1" customWidth="1"/>
    <col min="4625" max="4625" width="11.140625" style="44" bestFit="1" customWidth="1"/>
    <col min="4626" max="4864" width="8.85546875" style="44"/>
    <col min="4865" max="4865" width="18.42578125" style="44" bestFit="1" customWidth="1"/>
    <col min="4866" max="4867" width="8.85546875" style="44" bestFit="1" customWidth="1"/>
    <col min="4868" max="4868" width="9.28515625" style="44" bestFit="1" customWidth="1"/>
    <col min="4869" max="4869" width="11" style="44" bestFit="1" customWidth="1"/>
    <col min="4870" max="4873" width="9.28515625" style="44" bestFit="1" customWidth="1"/>
    <col min="4874" max="4874" width="8.85546875" style="44" bestFit="1" customWidth="1"/>
    <col min="4875" max="4880" width="9.28515625" style="44" bestFit="1" customWidth="1"/>
    <col min="4881" max="4881" width="11.140625" style="44" bestFit="1" customWidth="1"/>
    <col min="4882" max="5120" width="8.85546875" style="44"/>
    <col min="5121" max="5121" width="18.42578125" style="44" bestFit="1" customWidth="1"/>
    <col min="5122" max="5123" width="8.85546875" style="44" bestFit="1" customWidth="1"/>
    <col min="5124" max="5124" width="9.28515625" style="44" bestFit="1" customWidth="1"/>
    <col min="5125" max="5125" width="11" style="44" bestFit="1" customWidth="1"/>
    <col min="5126" max="5129" width="9.28515625" style="44" bestFit="1" customWidth="1"/>
    <col min="5130" max="5130" width="8.85546875" style="44" bestFit="1" customWidth="1"/>
    <col min="5131" max="5136" width="9.28515625" style="44" bestFit="1" customWidth="1"/>
    <col min="5137" max="5137" width="11.140625" style="44" bestFit="1" customWidth="1"/>
    <col min="5138" max="5376" width="8.85546875" style="44"/>
    <col min="5377" max="5377" width="18.42578125" style="44" bestFit="1" customWidth="1"/>
    <col min="5378" max="5379" width="8.85546875" style="44" bestFit="1" customWidth="1"/>
    <col min="5380" max="5380" width="9.28515625" style="44" bestFit="1" customWidth="1"/>
    <col min="5381" max="5381" width="11" style="44" bestFit="1" customWidth="1"/>
    <col min="5382" max="5385" width="9.28515625" style="44" bestFit="1" customWidth="1"/>
    <col min="5386" max="5386" width="8.85546875" style="44" bestFit="1" customWidth="1"/>
    <col min="5387" max="5392" width="9.28515625" style="44" bestFit="1" customWidth="1"/>
    <col min="5393" max="5393" width="11.140625" style="44" bestFit="1" customWidth="1"/>
    <col min="5394" max="5632" width="8.85546875" style="44"/>
    <col min="5633" max="5633" width="18.42578125" style="44" bestFit="1" customWidth="1"/>
    <col min="5634" max="5635" width="8.85546875" style="44" bestFit="1" customWidth="1"/>
    <col min="5636" max="5636" width="9.28515625" style="44" bestFit="1" customWidth="1"/>
    <col min="5637" max="5637" width="11" style="44" bestFit="1" customWidth="1"/>
    <col min="5638" max="5641" width="9.28515625" style="44" bestFit="1" customWidth="1"/>
    <col min="5642" max="5642" width="8.85546875" style="44" bestFit="1" customWidth="1"/>
    <col min="5643" max="5648" width="9.28515625" style="44" bestFit="1" customWidth="1"/>
    <col min="5649" max="5649" width="11.140625" style="44" bestFit="1" customWidth="1"/>
    <col min="5650" max="5888" width="8.85546875" style="44"/>
    <col min="5889" max="5889" width="18.42578125" style="44" bestFit="1" customWidth="1"/>
    <col min="5890" max="5891" width="8.85546875" style="44" bestFit="1" customWidth="1"/>
    <col min="5892" max="5892" width="9.28515625" style="44" bestFit="1" customWidth="1"/>
    <col min="5893" max="5893" width="11" style="44" bestFit="1" customWidth="1"/>
    <col min="5894" max="5897" width="9.28515625" style="44" bestFit="1" customWidth="1"/>
    <col min="5898" max="5898" width="8.85546875" style="44" bestFit="1" customWidth="1"/>
    <col min="5899" max="5904" width="9.28515625" style="44" bestFit="1" customWidth="1"/>
    <col min="5905" max="5905" width="11.140625" style="44" bestFit="1" customWidth="1"/>
    <col min="5906" max="6144" width="8.85546875" style="44"/>
    <col min="6145" max="6145" width="18.42578125" style="44" bestFit="1" customWidth="1"/>
    <col min="6146" max="6147" width="8.85546875" style="44" bestFit="1" customWidth="1"/>
    <col min="6148" max="6148" width="9.28515625" style="44" bestFit="1" customWidth="1"/>
    <col min="6149" max="6149" width="11" style="44" bestFit="1" customWidth="1"/>
    <col min="6150" max="6153" width="9.28515625" style="44" bestFit="1" customWidth="1"/>
    <col min="6154" max="6154" width="8.85546875" style="44" bestFit="1" customWidth="1"/>
    <col min="6155" max="6160" width="9.28515625" style="44" bestFit="1" customWidth="1"/>
    <col min="6161" max="6161" width="11.140625" style="44" bestFit="1" customWidth="1"/>
    <col min="6162" max="6400" width="8.85546875" style="44"/>
    <col min="6401" max="6401" width="18.42578125" style="44" bestFit="1" customWidth="1"/>
    <col min="6402" max="6403" width="8.85546875" style="44" bestFit="1" customWidth="1"/>
    <col min="6404" max="6404" width="9.28515625" style="44" bestFit="1" customWidth="1"/>
    <col min="6405" max="6405" width="11" style="44" bestFit="1" customWidth="1"/>
    <col min="6406" max="6409" width="9.28515625" style="44" bestFit="1" customWidth="1"/>
    <col min="6410" max="6410" width="8.85546875" style="44" bestFit="1" customWidth="1"/>
    <col min="6411" max="6416" width="9.28515625" style="44" bestFit="1" customWidth="1"/>
    <col min="6417" max="6417" width="11.140625" style="44" bestFit="1" customWidth="1"/>
    <col min="6418" max="6656" width="8.85546875" style="44"/>
    <col min="6657" max="6657" width="18.42578125" style="44" bestFit="1" customWidth="1"/>
    <col min="6658" max="6659" width="8.85546875" style="44" bestFit="1" customWidth="1"/>
    <col min="6660" max="6660" width="9.28515625" style="44" bestFit="1" customWidth="1"/>
    <col min="6661" max="6661" width="11" style="44" bestFit="1" customWidth="1"/>
    <col min="6662" max="6665" width="9.28515625" style="44" bestFit="1" customWidth="1"/>
    <col min="6666" max="6666" width="8.85546875" style="44" bestFit="1" customWidth="1"/>
    <col min="6667" max="6672" width="9.28515625" style="44" bestFit="1" customWidth="1"/>
    <col min="6673" max="6673" width="11.140625" style="44" bestFit="1" customWidth="1"/>
    <col min="6674" max="6912" width="8.85546875" style="44"/>
    <col min="6913" max="6913" width="18.42578125" style="44" bestFit="1" customWidth="1"/>
    <col min="6914" max="6915" width="8.85546875" style="44" bestFit="1" customWidth="1"/>
    <col min="6916" max="6916" width="9.28515625" style="44" bestFit="1" customWidth="1"/>
    <col min="6917" max="6917" width="11" style="44" bestFit="1" customWidth="1"/>
    <col min="6918" max="6921" width="9.28515625" style="44" bestFit="1" customWidth="1"/>
    <col min="6922" max="6922" width="8.85546875" style="44" bestFit="1" customWidth="1"/>
    <col min="6923" max="6928" width="9.28515625" style="44" bestFit="1" customWidth="1"/>
    <col min="6929" max="6929" width="11.140625" style="44" bestFit="1" customWidth="1"/>
    <col min="6930" max="7168" width="8.85546875" style="44"/>
    <col min="7169" max="7169" width="18.42578125" style="44" bestFit="1" customWidth="1"/>
    <col min="7170" max="7171" width="8.85546875" style="44" bestFit="1" customWidth="1"/>
    <col min="7172" max="7172" width="9.28515625" style="44" bestFit="1" customWidth="1"/>
    <col min="7173" max="7173" width="11" style="44" bestFit="1" customWidth="1"/>
    <col min="7174" max="7177" width="9.28515625" style="44" bestFit="1" customWidth="1"/>
    <col min="7178" max="7178" width="8.85546875" style="44" bestFit="1" customWidth="1"/>
    <col min="7179" max="7184" width="9.28515625" style="44" bestFit="1" customWidth="1"/>
    <col min="7185" max="7185" width="11.140625" style="44" bestFit="1" customWidth="1"/>
    <col min="7186" max="7424" width="8.85546875" style="44"/>
    <col min="7425" max="7425" width="18.42578125" style="44" bestFit="1" customWidth="1"/>
    <col min="7426" max="7427" width="8.85546875" style="44" bestFit="1" customWidth="1"/>
    <col min="7428" max="7428" width="9.28515625" style="44" bestFit="1" customWidth="1"/>
    <col min="7429" max="7429" width="11" style="44" bestFit="1" customWidth="1"/>
    <col min="7430" max="7433" width="9.28515625" style="44" bestFit="1" customWidth="1"/>
    <col min="7434" max="7434" width="8.85546875" style="44" bestFit="1" customWidth="1"/>
    <col min="7435" max="7440" width="9.28515625" style="44" bestFit="1" customWidth="1"/>
    <col min="7441" max="7441" width="11.140625" style="44" bestFit="1" customWidth="1"/>
    <col min="7442" max="7680" width="8.85546875" style="44"/>
    <col min="7681" max="7681" width="18.42578125" style="44" bestFit="1" customWidth="1"/>
    <col min="7682" max="7683" width="8.85546875" style="44" bestFit="1" customWidth="1"/>
    <col min="7684" max="7684" width="9.28515625" style="44" bestFit="1" customWidth="1"/>
    <col min="7685" max="7685" width="11" style="44" bestFit="1" customWidth="1"/>
    <col min="7686" max="7689" width="9.28515625" style="44" bestFit="1" customWidth="1"/>
    <col min="7690" max="7690" width="8.85546875" style="44" bestFit="1" customWidth="1"/>
    <col min="7691" max="7696" width="9.28515625" style="44" bestFit="1" customWidth="1"/>
    <col min="7697" max="7697" width="11.140625" style="44" bestFit="1" customWidth="1"/>
    <col min="7698" max="7936" width="8.85546875" style="44"/>
    <col min="7937" max="7937" width="18.42578125" style="44" bestFit="1" customWidth="1"/>
    <col min="7938" max="7939" width="8.85546875" style="44" bestFit="1" customWidth="1"/>
    <col min="7940" max="7940" width="9.28515625" style="44" bestFit="1" customWidth="1"/>
    <col min="7941" max="7941" width="11" style="44" bestFit="1" customWidth="1"/>
    <col min="7942" max="7945" width="9.28515625" style="44" bestFit="1" customWidth="1"/>
    <col min="7946" max="7946" width="8.85546875" style="44" bestFit="1" customWidth="1"/>
    <col min="7947" max="7952" width="9.28515625" style="44" bestFit="1" customWidth="1"/>
    <col min="7953" max="7953" width="11.140625" style="44" bestFit="1" customWidth="1"/>
    <col min="7954" max="8192" width="8.85546875" style="44"/>
    <col min="8193" max="8193" width="18.42578125" style="44" bestFit="1" customWidth="1"/>
    <col min="8194" max="8195" width="8.85546875" style="44" bestFit="1" customWidth="1"/>
    <col min="8196" max="8196" width="9.28515625" style="44" bestFit="1" customWidth="1"/>
    <col min="8197" max="8197" width="11" style="44" bestFit="1" customWidth="1"/>
    <col min="8198" max="8201" width="9.28515625" style="44" bestFit="1" customWidth="1"/>
    <col min="8202" max="8202" width="8.85546875" style="44" bestFit="1" customWidth="1"/>
    <col min="8203" max="8208" width="9.28515625" style="44" bestFit="1" customWidth="1"/>
    <col min="8209" max="8209" width="11.140625" style="44" bestFit="1" customWidth="1"/>
    <col min="8210" max="8448" width="8.85546875" style="44"/>
    <col min="8449" max="8449" width="18.42578125" style="44" bestFit="1" customWidth="1"/>
    <col min="8450" max="8451" width="8.85546875" style="44" bestFit="1" customWidth="1"/>
    <col min="8452" max="8452" width="9.28515625" style="44" bestFit="1" customWidth="1"/>
    <col min="8453" max="8453" width="11" style="44" bestFit="1" customWidth="1"/>
    <col min="8454" max="8457" width="9.28515625" style="44" bestFit="1" customWidth="1"/>
    <col min="8458" max="8458" width="8.85546875" style="44" bestFit="1" customWidth="1"/>
    <col min="8459" max="8464" width="9.28515625" style="44" bestFit="1" customWidth="1"/>
    <col min="8465" max="8465" width="11.140625" style="44" bestFit="1" customWidth="1"/>
    <col min="8466" max="8704" width="8.85546875" style="44"/>
    <col min="8705" max="8705" width="18.42578125" style="44" bestFit="1" customWidth="1"/>
    <col min="8706" max="8707" width="8.85546875" style="44" bestFit="1" customWidth="1"/>
    <col min="8708" max="8708" width="9.28515625" style="44" bestFit="1" customWidth="1"/>
    <col min="8709" max="8709" width="11" style="44" bestFit="1" customWidth="1"/>
    <col min="8710" max="8713" width="9.28515625" style="44" bestFit="1" customWidth="1"/>
    <col min="8714" max="8714" width="8.85546875" style="44" bestFit="1" customWidth="1"/>
    <col min="8715" max="8720" width="9.28515625" style="44" bestFit="1" customWidth="1"/>
    <col min="8721" max="8721" width="11.140625" style="44" bestFit="1" customWidth="1"/>
    <col min="8722" max="8960" width="8.85546875" style="44"/>
    <col min="8961" max="8961" width="18.42578125" style="44" bestFit="1" customWidth="1"/>
    <col min="8962" max="8963" width="8.85546875" style="44" bestFit="1" customWidth="1"/>
    <col min="8964" max="8964" width="9.28515625" style="44" bestFit="1" customWidth="1"/>
    <col min="8965" max="8965" width="11" style="44" bestFit="1" customWidth="1"/>
    <col min="8966" max="8969" width="9.28515625" style="44" bestFit="1" customWidth="1"/>
    <col min="8970" max="8970" width="8.85546875" style="44" bestFit="1" customWidth="1"/>
    <col min="8971" max="8976" width="9.28515625" style="44" bestFit="1" customWidth="1"/>
    <col min="8977" max="8977" width="11.140625" style="44" bestFit="1" customWidth="1"/>
    <col min="8978" max="9216" width="8.85546875" style="44"/>
    <col min="9217" max="9217" width="18.42578125" style="44" bestFit="1" customWidth="1"/>
    <col min="9218" max="9219" width="8.85546875" style="44" bestFit="1" customWidth="1"/>
    <col min="9220" max="9220" width="9.28515625" style="44" bestFit="1" customWidth="1"/>
    <col min="9221" max="9221" width="11" style="44" bestFit="1" customWidth="1"/>
    <col min="9222" max="9225" width="9.28515625" style="44" bestFit="1" customWidth="1"/>
    <col min="9226" max="9226" width="8.85546875" style="44" bestFit="1" customWidth="1"/>
    <col min="9227" max="9232" width="9.28515625" style="44" bestFit="1" customWidth="1"/>
    <col min="9233" max="9233" width="11.140625" style="44" bestFit="1" customWidth="1"/>
    <col min="9234" max="9472" width="8.85546875" style="44"/>
    <col min="9473" max="9473" width="18.42578125" style="44" bestFit="1" customWidth="1"/>
    <col min="9474" max="9475" width="8.85546875" style="44" bestFit="1" customWidth="1"/>
    <col min="9476" max="9476" width="9.28515625" style="44" bestFit="1" customWidth="1"/>
    <col min="9477" max="9477" width="11" style="44" bestFit="1" customWidth="1"/>
    <col min="9478" max="9481" width="9.28515625" style="44" bestFit="1" customWidth="1"/>
    <col min="9482" max="9482" width="8.85546875" style="44" bestFit="1" customWidth="1"/>
    <col min="9483" max="9488" width="9.28515625" style="44" bestFit="1" customWidth="1"/>
    <col min="9489" max="9489" width="11.140625" style="44" bestFit="1" customWidth="1"/>
    <col min="9490" max="9728" width="8.85546875" style="44"/>
    <col min="9729" max="9729" width="18.42578125" style="44" bestFit="1" customWidth="1"/>
    <col min="9730" max="9731" width="8.85546875" style="44" bestFit="1" customWidth="1"/>
    <col min="9732" max="9732" width="9.28515625" style="44" bestFit="1" customWidth="1"/>
    <col min="9733" max="9733" width="11" style="44" bestFit="1" customWidth="1"/>
    <col min="9734" max="9737" width="9.28515625" style="44" bestFit="1" customWidth="1"/>
    <col min="9738" max="9738" width="8.85546875" style="44" bestFit="1" customWidth="1"/>
    <col min="9739" max="9744" width="9.28515625" style="44" bestFit="1" customWidth="1"/>
    <col min="9745" max="9745" width="11.140625" style="44" bestFit="1" customWidth="1"/>
    <col min="9746" max="9984" width="8.85546875" style="44"/>
    <col min="9985" max="9985" width="18.42578125" style="44" bestFit="1" customWidth="1"/>
    <col min="9986" max="9987" width="8.85546875" style="44" bestFit="1" customWidth="1"/>
    <col min="9988" max="9988" width="9.28515625" style="44" bestFit="1" customWidth="1"/>
    <col min="9989" max="9989" width="11" style="44" bestFit="1" customWidth="1"/>
    <col min="9990" max="9993" width="9.28515625" style="44" bestFit="1" customWidth="1"/>
    <col min="9994" max="9994" width="8.85546875" style="44" bestFit="1" customWidth="1"/>
    <col min="9995" max="10000" width="9.28515625" style="44" bestFit="1" customWidth="1"/>
    <col min="10001" max="10001" width="11.140625" style="44" bestFit="1" customWidth="1"/>
    <col min="10002" max="10240" width="8.85546875" style="44"/>
    <col min="10241" max="10241" width="18.42578125" style="44" bestFit="1" customWidth="1"/>
    <col min="10242" max="10243" width="8.85546875" style="44" bestFit="1" customWidth="1"/>
    <col min="10244" max="10244" width="9.28515625" style="44" bestFit="1" customWidth="1"/>
    <col min="10245" max="10245" width="11" style="44" bestFit="1" customWidth="1"/>
    <col min="10246" max="10249" width="9.28515625" style="44" bestFit="1" customWidth="1"/>
    <col min="10250" max="10250" width="8.85546875" style="44" bestFit="1" customWidth="1"/>
    <col min="10251" max="10256" width="9.28515625" style="44" bestFit="1" customWidth="1"/>
    <col min="10257" max="10257" width="11.140625" style="44" bestFit="1" customWidth="1"/>
    <col min="10258" max="10496" width="8.85546875" style="44"/>
    <col min="10497" max="10497" width="18.42578125" style="44" bestFit="1" customWidth="1"/>
    <col min="10498" max="10499" width="8.85546875" style="44" bestFit="1" customWidth="1"/>
    <col min="10500" max="10500" width="9.28515625" style="44" bestFit="1" customWidth="1"/>
    <col min="10501" max="10501" width="11" style="44" bestFit="1" customWidth="1"/>
    <col min="10502" max="10505" width="9.28515625" style="44" bestFit="1" customWidth="1"/>
    <col min="10506" max="10506" width="8.85546875" style="44" bestFit="1" customWidth="1"/>
    <col min="10507" max="10512" width="9.28515625" style="44" bestFit="1" customWidth="1"/>
    <col min="10513" max="10513" width="11.140625" style="44" bestFit="1" customWidth="1"/>
    <col min="10514" max="10752" width="8.85546875" style="44"/>
    <col min="10753" max="10753" width="18.42578125" style="44" bestFit="1" customWidth="1"/>
    <col min="10754" max="10755" width="8.85546875" style="44" bestFit="1" customWidth="1"/>
    <col min="10756" max="10756" width="9.28515625" style="44" bestFit="1" customWidth="1"/>
    <col min="10757" max="10757" width="11" style="44" bestFit="1" customWidth="1"/>
    <col min="10758" max="10761" width="9.28515625" style="44" bestFit="1" customWidth="1"/>
    <col min="10762" max="10762" width="8.85546875" style="44" bestFit="1" customWidth="1"/>
    <col min="10763" max="10768" width="9.28515625" style="44" bestFit="1" customWidth="1"/>
    <col min="10769" max="10769" width="11.140625" style="44" bestFit="1" customWidth="1"/>
    <col min="10770" max="11008" width="8.85546875" style="44"/>
    <col min="11009" max="11009" width="18.42578125" style="44" bestFit="1" customWidth="1"/>
    <col min="11010" max="11011" width="8.85546875" style="44" bestFit="1" customWidth="1"/>
    <col min="11012" max="11012" width="9.28515625" style="44" bestFit="1" customWidth="1"/>
    <col min="11013" max="11013" width="11" style="44" bestFit="1" customWidth="1"/>
    <col min="11014" max="11017" width="9.28515625" style="44" bestFit="1" customWidth="1"/>
    <col min="11018" max="11018" width="8.85546875" style="44" bestFit="1" customWidth="1"/>
    <col min="11019" max="11024" width="9.28515625" style="44" bestFit="1" customWidth="1"/>
    <col min="11025" max="11025" width="11.140625" style="44" bestFit="1" customWidth="1"/>
    <col min="11026" max="11264" width="8.85546875" style="44"/>
    <col min="11265" max="11265" width="18.42578125" style="44" bestFit="1" customWidth="1"/>
    <col min="11266" max="11267" width="8.85546875" style="44" bestFit="1" customWidth="1"/>
    <col min="11268" max="11268" width="9.28515625" style="44" bestFit="1" customWidth="1"/>
    <col min="11269" max="11269" width="11" style="44" bestFit="1" customWidth="1"/>
    <col min="11270" max="11273" width="9.28515625" style="44" bestFit="1" customWidth="1"/>
    <col min="11274" max="11274" width="8.85546875" style="44" bestFit="1" customWidth="1"/>
    <col min="11275" max="11280" width="9.28515625" style="44" bestFit="1" customWidth="1"/>
    <col min="11281" max="11281" width="11.140625" style="44" bestFit="1" customWidth="1"/>
    <col min="11282" max="11520" width="8.85546875" style="44"/>
    <col min="11521" max="11521" width="18.42578125" style="44" bestFit="1" customWidth="1"/>
    <col min="11522" max="11523" width="8.85546875" style="44" bestFit="1" customWidth="1"/>
    <col min="11524" max="11524" width="9.28515625" style="44" bestFit="1" customWidth="1"/>
    <col min="11525" max="11525" width="11" style="44" bestFit="1" customWidth="1"/>
    <col min="11526" max="11529" width="9.28515625" style="44" bestFit="1" customWidth="1"/>
    <col min="11530" max="11530" width="8.85546875" style="44" bestFit="1" customWidth="1"/>
    <col min="11531" max="11536" width="9.28515625" style="44" bestFit="1" customWidth="1"/>
    <col min="11537" max="11537" width="11.140625" style="44" bestFit="1" customWidth="1"/>
    <col min="11538" max="11776" width="8.85546875" style="44"/>
    <col min="11777" max="11777" width="18.42578125" style="44" bestFit="1" customWidth="1"/>
    <col min="11778" max="11779" width="8.85546875" style="44" bestFit="1" customWidth="1"/>
    <col min="11780" max="11780" width="9.28515625" style="44" bestFit="1" customWidth="1"/>
    <col min="11781" max="11781" width="11" style="44" bestFit="1" customWidth="1"/>
    <col min="11782" max="11785" width="9.28515625" style="44" bestFit="1" customWidth="1"/>
    <col min="11786" max="11786" width="8.85546875" style="44" bestFit="1" customWidth="1"/>
    <col min="11787" max="11792" width="9.28515625" style="44" bestFit="1" customWidth="1"/>
    <col min="11793" max="11793" width="11.140625" style="44" bestFit="1" customWidth="1"/>
    <col min="11794" max="12032" width="8.85546875" style="44"/>
    <col min="12033" max="12033" width="18.42578125" style="44" bestFit="1" customWidth="1"/>
    <col min="12034" max="12035" width="8.85546875" style="44" bestFit="1" customWidth="1"/>
    <col min="12036" max="12036" width="9.28515625" style="44" bestFit="1" customWidth="1"/>
    <col min="12037" max="12037" width="11" style="44" bestFit="1" customWidth="1"/>
    <col min="12038" max="12041" width="9.28515625" style="44" bestFit="1" customWidth="1"/>
    <col min="12042" max="12042" width="8.85546875" style="44" bestFit="1" customWidth="1"/>
    <col min="12043" max="12048" width="9.28515625" style="44" bestFit="1" customWidth="1"/>
    <col min="12049" max="12049" width="11.140625" style="44" bestFit="1" customWidth="1"/>
    <col min="12050" max="12288" width="8.85546875" style="44"/>
    <col min="12289" max="12289" width="18.42578125" style="44" bestFit="1" customWidth="1"/>
    <col min="12290" max="12291" width="8.85546875" style="44" bestFit="1" customWidth="1"/>
    <col min="12292" max="12292" width="9.28515625" style="44" bestFit="1" customWidth="1"/>
    <col min="12293" max="12293" width="11" style="44" bestFit="1" customWidth="1"/>
    <col min="12294" max="12297" width="9.28515625" style="44" bestFit="1" customWidth="1"/>
    <col min="12298" max="12298" width="8.85546875" style="44" bestFit="1" customWidth="1"/>
    <col min="12299" max="12304" width="9.28515625" style="44" bestFit="1" customWidth="1"/>
    <col min="12305" max="12305" width="11.140625" style="44" bestFit="1" customWidth="1"/>
    <col min="12306" max="12544" width="8.85546875" style="44"/>
    <col min="12545" max="12545" width="18.42578125" style="44" bestFit="1" customWidth="1"/>
    <col min="12546" max="12547" width="8.85546875" style="44" bestFit="1" customWidth="1"/>
    <col min="12548" max="12548" width="9.28515625" style="44" bestFit="1" customWidth="1"/>
    <col min="12549" max="12549" width="11" style="44" bestFit="1" customWidth="1"/>
    <col min="12550" max="12553" width="9.28515625" style="44" bestFit="1" customWidth="1"/>
    <col min="12554" max="12554" width="8.85546875" style="44" bestFit="1" customWidth="1"/>
    <col min="12555" max="12560" width="9.28515625" style="44" bestFit="1" customWidth="1"/>
    <col min="12561" max="12561" width="11.140625" style="44" bestFit="1" customWidth="1"/>
    <col min="12562" max="12800" width="8.85546875" style="44"/>
    <col min="12801" max="12801" width="18.42578125" style="44" bestFit="1" customWidth="1"/>
    <col min="12802" max="12803" width="8.85546875" style="44" bestFit="1" customWidth="1"/>
    <col min="12804" max="12804" width="9.28515625" style="44" bestFit="1" customWidth="1"/>
    <col min="12805" max="12805" width="11" style="44" bestFit="1" customWidth="1"/>
    <col min="12806" max="12809" width="9.28515625" style="44" bestFit="1" customWidth="1"/>
    <col min="12810" max="12810" width="8.85546875" style="44" bestFit="1" customWidth="1"/>
    <col min="12811" max="12816" width="9.28515625" style="44" bestFit="1" customWidth="1"/>
    <col min="12817" max="12817" width="11.140625" style="44" bestFit="1" customWidth="1"/>
    <col min="12818" max="13056" width="8.85546875" style="44"/>
    <col min="13057" max="13057" width="18.42578125" style="44" bestFit="1" customWidth="1"/>
    <col min="13058" max="13059" width="8.85546875" style="44" bestFit="1" customWidth="1"/>
    <col min="13060" max="13060" width="9.28515625" style="44" bestFit="1" customWidth="1"/>
    <col min="13061" max="13061" width="11" style="44" bestFit="1" customWidth="1"/>
    <col min="13062" max="13065" width="9.28515625" style="44" bestFit="1" customWidth="1"/>
    <col min="13066" max="13066" width="8.85546875" style="44" bestFit="1" customWidth="1"/>
    <col min="13067" max="13072" width="9.28515625" style="44" bestFit="1" customWidth="1"/>
    <col min="13073" max="13073" width="11.140625" style="44" bestFit="1" customWidth="1"/>
    <col min="13074" max="13312" width="8.85546875" style="44"/>
    <col min="13313" max="13313" width="18.42578125" style="44" bestFit="1" customWidth="1"/>
    <col min="13314" max="13315" width="8.85546875" style="44" bestFit="1" customWidth="1"/>
    <col min="13316" max="13316" width="9.28515625" style="44" bestFit="1" customWidth="1"/>
    <col min="13317" max="13317" width="11" style="44" bestFit="1" customWidth="1"/>
    <col min="13318" max="13321" width="9.28515625" style="44" bestFit="1" customWidth="1"/>
    <col min="13322" max="13322" width="8.85546875" style="44" bestFit="1" customWidth="1"/>
    <col min="13323" max="13328" width="9.28515625" style="44" bestFit="1" customWidth="1"/>
    <col min="13329" max="13329" width="11.140625" style="44" bestFit="1" customWidth="1"/>
    <col min="13330" max="13568" width="8.85546875" style="44"/>
    <col min="13569" max="13569" width="18.42578125" style="44" bestFit="1" customWidth="1"/>
    <col min="13570" max="13571" width="8.85546875" style="44" bestFit="1" customWidth="1"/>
    <col min="13572" max="13572" width="9.28515625" style="44" bestFit="1" customWidth="1"/>
    <col min="13573" max="13573" width="11" style="44" bestFit="1" customWidth="1"/>
    <col min="13574" max="13577" width="9.28515625" style="44" bestFit="1" customWidth="1"/>
    <col min="13578" max="13578" width="8.85546875" style="44" bestFit="1" customWidth="1"/>
    <col min="13579" max="13584" width="9.28515625" style="44" bestFit="1" customWidth="1"/>
    <col min="13585" max="13585" width="11.140625" style="44" bestFit="1" customWidth="1"/>
    <col min="13586" max="13824" width="8.85546875" style="44"/>
    <col min="13825" max="13825" width="18.42578125" style="44" bestFit="1" customWidth="1"/>
    <col min="13826" max="13827" width="8.85546875" style="44" bestFit="1" customWidth="1"/>
    <col min="13828" max="13828" width="9.28515625" style="44" bestFit="1" customWidth="1"/>
    <col min="13829" max="13829" width="11" style="44" bestFit="1" customWidth="1"/>
    <col min="13830" max="13833" width="9.28515625" style="44" bestFit="1" customWidth="1"/>
    <col min="13834" max="13834" width="8.85546875" style="44" bestFit="1" customWidth="1"/>
    <col min="13835" max="13840" width="9.28515625" style="44" bestFit="1" customWidth="1"/>
    <col min="13841" max="13841" width="11.140625" style="44" bestFit="1" customWidth="1"/>
    <col min="13842" max="14080" width="8.85546875" style="44"/>
    <col min="14081" max="14081" width="18.42578125" style="44" bestFit="1" customWidth="1"/>
    <col min="14082" max="14083" width="8.85546875" style="44" bestFit="1" customWidth="1"/>
    <col min="14084" max="14084" width="9.28515625" style="44" bestFit="1" customWidth="1"/>
    <col min="14085" max="14085" width="11" style="44" bestFit="1" customWidth="1"/>
    <col min="14086" max="14089" width="9.28515625" style="44" bestFit="1" customWidth="1"/>
    <col min="14090" max="14090" width="8.85546875" style="44" bestFit="1" customWidth="1"/>
    <col min="14091" max="14096" width="9.28515625" style="44" bestFit="1" customWidth="1"/>
    <col min="14097" max="14097" width="11.140625" style="44" bestFit="1" customWidth="1"/>
    <col min="14098" max="14336" width="8.85546875" style="44"/>
    <col min="14337" max="14337" width="18.42578125" style="44" bestFit="1" customWidth="1"/>
    <col min="14338" max="14339" width="8.85546875" style="44" bestFit="1" customWidth="1"/>
    <col min="14340" max="14340" width="9.28515625" style="44" bestFit="1" customWidth="1"/>
    <col min="14341" max="14341" width="11" style="44" bestFit="1" customWidth="1"/>
    <col min="14342" max="14345" width="9.28515625" style="44" bestFit="1" customWidth="1"/>
    <col min="14346" max="14346" width="8.85546875" style="44" bestFit="1" customWidth="1"/>
    <col min="14347" max="14352" width="9.28515625" style="44" bestFit="1" customWidth="1"/>
    <col min="14353" max="14353" width="11.140625" style="44" bestFit="1" customWidth="1"/>
    <col min="14354" max="14592" width="8.85546875" style="44"/>
    <col min="14593" max="14593" width="18.42578125" style="44" bestFit="1" customWidth="1"/>
    <col min="14594" max="14595" width="8.85546875" style="44" bestFit="1" customWidth="1"/>
    <col min="14596" max="14596" width="9.28515625" style="44" bestFit="1" customWidth="1"/>
    <col min="14597" max="14597" width="11" style="44" bestFit="1" customWidth="1"/>
    <col min="14598" max="14601" width="9.28515625" style="44" bestFit="1" customWidth="1"/>
    <col min="14602" max="14602" width="8.85546875" style="44" bestFit="1" customWidth="1"/>
    <col min="14603" max="14608" width="9.28515625" style="44" bestFit="1" customWidth="1"/>
    <col min="14609" max="14609" width="11.140625" style="44" bestFit="1" customWidth="1"/>
    <col min="14610" max="14848" width="8.85546875" style="44"/>
    <col min="14849" max="14849" width="18.42578125" style="44" bestFit="1" customWidth="1"/>
    <col min="14850" max="14851" width="8.85546875" style="44" bestFit="1" customWidth="1"/>
    <col min="14852" max="14852" width="9.28515625" style="44" bestFit="1" customWidth="1"/>
    <col min="14853" max="14853" width="11" style="44" bestFit="1" customWidth="1"/>
    <col min="14854" max="14857" width="9.28515625" style="44" bestFit="1" customWidth="1"/>
    <col min="14858" max="14858" width="8.85546875" style="44" bestFit="1" customWidth="1"/>
    <col min="14859" max="14864" width="9.28515625" style="44" bestFit="1" customWidth="1"/>
    <col min="14865" max="14865" width="11.140625" style="44" bestFit="1" customWidth="1"/>
    <col min="14866" max="15104" width="8.85546875" style="44"/>
    <col min="15105" max="15105" width="18.42578125" style="44" bestFit="1" customWidth="1"/>
    <col min="15106" max="15107" width="8.85546875" style="44" bestFit="1" customWidth="1"/>
    <col min="15108" max="15108" width="9.28515625" style="44" bestFit="1" customWidth="1"/>
    <col min="15109" max="15109" width="11" style="44" bestFit="1" customWidth="1"/>
    <col min="15110" max="15113" width="9.28515625" style="44" bestFit="1" customWidth="1"/>
    <col min="15114" max="15114" width="8.85546875" style="44" bestFit="1" customWidth="1"/>
    <col min="15115" max="15120" width="9.28515625" style="44" bestFit="1" customWidth="1"/>
    <col min="15121" max="15121" width="11.140625" style="44" bestFit="1" customWidth="1"/>
    <col min="15122" max="15360" width="8.85546875" style="44"/>
    <col min="15361" max="15361" width="18.42578125" style="44" bestFit="1" customWidth="1"/>
    <col min="15362" max="15363" width="8.85546875" style="44" bestFit="1" customWidth="1"/>
    <col min="15364" max="15364" width="9.28515625" style="44" bestFit="1" customWidth="1"/>
    <col min="15365" max="15365" width="11" style="44" bestFit="1" customWidth="1"/>
    <col min="15366" max="15369" width="9.28515625" style="44" bestFit="1" customWidth="1"/>
    <col min="15370" max="15370" width="8.85546875" style="44" bestFit="1" customWidth="1"/>
    <col min="15371" max="15376" width="9.28515625" style="44" bestFit="1" customWidth="1"/>
    <col min="15377" max="15377" width="11.140625" style="44" bestFit="1" customWidth="1"/>
    <col min="15378" max="15616" width="8.85546875" style="44"/>
    <col min="15617" max="15617" width="18.42578125" style="44" bestFit="1" customWidth="1"/>
    <col min="15618" max="15619" width="8.85546875" style="44" bestFit="1" customWidth="1"/>
    <col min="15620" max="15620" width="9.28515625" style="44" bestFit="1" customWidth="1"/>
    <col min="15621" max="15621" width="11" style="44" bestFit="1" customWidth="1"/>
    <col min="15622" max="15625" width="9.28515625" style="44" bestFit="1" customWidth="1"/>
    <col min="15626" max="15626" width="8.85546875" style="44" bestFit="1" customWidth="1"/>
    <col min="15627" max="15632" width="9.28515625" style="44" bestFit="1" customWidth="1"/>
    <col min="15633" max="15633" width="11.140625" style="44" bestFit="1" customWidth="1"/>
    <col min="15634" max="15872" width="8.85546875" style="44"/>
    <col min="15873" max="15873" width="18.42578125" style="44" bestFit="1" customWidth="1"/>
    <col min="15874" max="15875" width="8.85546875" style="44" bestFit="1" customWidth="1"/>
    <col min="15876" max="15876" width="9.28515625" style="44" bestFit="1" customWidth="1"/>
    <col min="15877" max="15877" width="11" style="44" bestFit="1" customWidth="1"/>
    <col min="15878" max="15881" width="9.28515625" style="44" bestFit="1" customWidth="1"/>
    <col min="15882" max="15882" width="8.85546875" style="44" bestFit="1" customWidth="1"/>
    <col min="15883" max="15888" width="9.28515625" style="44" bestFit="1" customWidth="1"/>
    <col min="15889" max="15889" width="11.140625" style="44" bestFit="1" customWidth="1"/>
    <col min="15890" max="16128" width="8.85546875" style="44"/>
    <col min="16129" max="16129" width="18.42578125" style="44" bestFit="1" customWidth="1"/>
    <col min="16130" max="16131" width="8.85546875" style="44" bestFit="1" customWidth="1"/>
    <col min="16132" max="16132" width="9.28515625" style="44" bestFit="1" customWidth="1"/>
    <col min="16133" max="16133" width="11" style="44" bestFit="1" customWidth="1"/>
    <col min="16134" max="16137" width="9.28515625" style="44" bestFit="1" customWidth="1"/>
    <col min="16138" max="16138" width="8.85546875" style="44" bestFit="1" customWidth="1"/>
    <col min="16139" max="16144" width="9.28515625" style="44" bestFit="1" customWidth="1"/>
    <col min="16145" max="16145" width="11.140625" style="44" bestFit="1" customWidth="1"/>
    <col min="16146"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220</v>
      </c>
      <c r="C4" s="61">
        <v>223</v>
      </c>
      <c r="D4" s="60">
        <v>219</v>
      </c>
      <c r="E4" s="62">
        <v>0.98206278026905824</v>
      </c>
      <c r="F4" s="60">
        <v>1</v>
      </c>
      <c r="G4" s="63">
        <v>4.4843049327354259E-3</v>
      </c>
      <c r="H4" s="60">
        <v>3</v>
      </c>
      <c r="I4" s="63">
        <v>1.3452914798206279E-2</v>
      </c>
      <c r="J4" s="61">
        <v>31</v>
      </c>
      <c r="K4" s="60">
        <v>29</v>
      </c>
      <c r="L4" s="62">
        <v>0.93548387096774188</v>
      </c>
      <c r="M4" s="60">
        <v>0</v>
      </c>
      <c r="N4" s="62">
        <v>0</v>
      </c>
      <c r="O4" s="60">
        <v>2</v>
      </c>
      <c r="P4" s="62">
        <v>6.4516129032258063E-2</v>
      </c>
      <c r="Q4" s="63">
        <v>0.13901345291479822</v>
      </c>
    </row>
    <row r="5" spans="1:17" ht="15" x14ac:dyDescent="0.2">
      <c r="A5" s="59" t="s">
        <v>45</v>
      </c>
      <c r="B5" s="60">
        <v>405</v>
      </c>
      <c r="C5" s="61">
        <v>441</v>
      </c>
      <c r="D5" s="60">
        <v>436</v>
      </c>
      <c r="E5" s="62">
        <v>0.9886621315192744</v>
      </c>
      <c r="F5" s="60">
        <v>3</v>
      </c>
      <c r="G5" s="63">
        <v>6.8027210884353739E-3</v>
      </c>
      <c r="H5" s="60">
        <v>2</v>
      </c>
      <c r="I5" s="63">
        <v>4.5351473922902496E-3</v>
      </c>
      <c r="J5" s="61">
        <v>48</v>
      </c>
      <c r="K5" s="60">
        <v>45</v>
      </c>
      <c r="L5" s="62">
        <v>0.9375</v>
      </c>
      <c r="M5" s="60">
        <v>1</v>
      </c>
      <c r="N5" s="62">
        <v>2.0833333333333332E-2</v>
      </c>
      <c r="O5" s="60">
        <v>2</v>
      </c>
      <c r="P5" s="62">
        <v>4.1666666666666664E-2</v>
      </c>
      <c r="Q5" s="63">
        <v>0.10884353741496598</v>
      </c>
    </row>
    <row r="6" spans="1:17" ht="15.75" x14ac:dyDescent="0.25">
      <c r="A6" s="64" t="s">
        <v>56</v>
      </c>
      <c r="B6" s="65">
        <v>625</v>
      </c>
      <c r="C6" s="65">
        <v>664</v>
      </c>
      <c r="D6" s="65">
        <v>655</v>
      </c>
      <c r="E6" s="62">
        <v>0.98644578313253017</v>
      </c>
      <c r="F6" s="65">
        <v>4</v>
      </c>
      <c r="G6" s="63">
        <v>6.024096385542169E-3</v>
      </c>
      <c r="H6" s="65">
        <v>5</v>
      </c>
      <c r="I6" s="63">
        <v>7.5301204819277108E-3</v>
      </c>
      <c r="J6" s="65">
        <v>79</v>
      </c>
      <c r="K6" s="65">
        <v>74</v>
      </c>
      <c r="L6" s="62">
        <v>0.93670886075949367</v>
      </c>
      <c r="M6" s="65">
        <v>1</v>
      </c>
      <c r="N6" s="62">
        <v>1.2658227848101266E-2</v>
      </c>
      <c r="O6" s="65">
        <v>4</v>
      </c>
      <c r="P6" s="62">
        <v>5.0632911392405063E-2</v>
      </c>
      <c r="Q6" s="66">
        <v>0.11897590361445783</v>
      </c>
    </row>
    <row r="8" spans="1:17" ht="15" x14ac:dyDescent="0.2">
      <c r="A8" s="59" t="s">
        <v>47</v>
      </c>
      <c r="B8" s="60">
        <v>536</v>
      </c>
      <c r="C8" s="61">
        <v>525</v>
      </c>
      <c r="D8" s="60">
        <v>519</v>
      </c>
      <c r="E8" s="62">
        <v>0.98857142857142855</v>
      </c>
      <c r="F8" s="60">
        <v>4</v>
      </c>
      <c r="G8" s="63">
        <v>7.619047619047619E-3</v>
      </c>
      <c r="H8" s="60">
        <v>2</v>
      </c>
      <c r="I8" s="63">
        <v>3.8095238095238095E-3</v>
      </c>
      <c r="J8" s="61">
        <v>114</v>
      </c>
      <c r="K8" s="60">
        <v>114</v>
      </c>
      <c r="L8" s="62">
        <v>1</v>
      </c>
      <c r="M8" s="60">
        <v>0</v>
      </c>
      <c r="N8" s="62">
        <v>0</v>
      </c>
      <c r="O8" s="60">
        <v>0</v>
      </c>
      <c r="P8" s="62">
        <v>0</v>
      </c>
      <c r="Q8" s="63">
        <v>0.21714285714285714</v>
      </c>
    </row>
    <row r="9" spans="1:17" ht="15" x14ac:dyDescent="0.2">
      <c r="A9" s="59" t="s">
        <v>48</v>
      </c>
      <c r="B9" s="60">
        <v>310</v>
      </c>
      <c r="C9" s="61">
        <v>309</v>
      </c>
      <c r="D9" s="60">
        <v>303</v>
      </c>
      <c r="E9" s="62">
        <v>0.98058252427184467</v>
      </c>
      <c r="F9" s="60">
        <v>1</v>
      </c>
      <c r="G9" s="63">
        <v>3.2362459546925568E-3</v>
      </c>
      <c r="H9" s="60">
        <v>5</v>
      </c>
      <c r="I9" s="63">
        <v>1.6181229773462782E-2</v>
      </c>
      <c r="J9" s="61">
        <v>113</v>
      </c>
      <c r="K9" s="60">
        <v>110</v>
      </c>
      <c r="L9" s="62">
        <v>0.97345132743362828</v>
      </c>
      <c r="M9" s="60">
        <v>1</v>
      </c>
      <c r="N9" s="62">
        <v>8.8495575221238937E-3</v>
      </c>
      <c r="O9" s="60">
        <v>2</v>
      </c>
      <c r="P9" s="62">
        <v>1.7699115044247787E-2</v>
      </c>
      <c r="Q9" s="63">
        <v>0.36569579288025889</v>
      </c>
    </row>
    <row r="10" spans="1:17" ht="15.75" x14ac:dyDescent="0.25">
      <c r="A10" s="64" t="s">
        <v>57</v>
      </c>
      <c r="B10" s="65">
        <v>846</v>
      </c>
      <c r="C10" s="65">
        <v>834</v>
      </c>
      <c r="D10" s="65">
        <v>822</v>
      </c>
      <c r="E10" s="62">
        <v>0.98561151079136688</v>
      </c>
      <c r="F10" s="65">
        <v>5</v>
      </c>
      <c r="G10" s="63">
        <v>5.9952038369304557E-3</v>
      </c>
      <c r="H10" s="65">
        <v>7</v>
      </c>
      <c r="I10" s="63">
        <v>8.3932853717026377E-3</v>
      </c>
      <c r="J10" s="65">
        <v>227</v>
      </c>
      <c r="K10" s="65">
        <v>224</v>
      </c>
      <c r="L10" s="62">
        <v>0.986784140969163</v>
      </c>
      <c r="M10" s="65">
        <v>1</v>
      </c>
      <c r="N10" s="62">
        <v>4.4052863436123352E-3</v>
      </c>
      <c r="O10" s="65">
        <v>2</v>
      </c>
      <c r="P10" s="62">
        <v>8.8105726872246704E-3</v>
      </c>
      <c r="Q10" s="66">
        <v>0.27218225419664266</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356</v>
      </c>
      <c r="C12" s="61">
        <v>350</v>
      </c>
      <c r="D12" s="60">
        <v>338</v>
      </c>
      <c r="E12" s="62">
        <v>0.96571428571428575</v>
      </c>
      <c r="F12" s="60">
        <v>6</v>
      </c>
      <c r="G12" s="63">
        <v>1.7142857142857144E-2</v>
      </c>
      <c r="H12" s="60">
        <v>6</v>
      </c>
      <c r="I12" s="63">
        <v>1.7142857142857144E-2</v>
      </c>
      <c r="J12" s="61">
        <v>77</v>
      </c>
      <c r="K12" s="60">
        <v>67</v>
      </c>
      <c r="L12" s="62">
        <v>0.87012987012987009</v>
      </c>
      <c r="M12" s="60">
        <v>4</v>
      </c>
      <c r="N12" s="62">
        <v>5.1948051948051951E-2</v>
      </c>
      <c r="O12" s="60">
        <v>6</v>
      </c>
      <c r="P12" s="62">
        <v>7.792207792207792E-2</v>
      </c>
      <c r="Q12" s="63">
        <v>0.22</v>
      </c>
    </row>
    <row r="13" spans="1:17" ht="15" x14ac:dyDescent="0.2">
      <c r="A13" s="59" t="s">
        <v>49</v>
      </c>
      <c r="B13" s="60">
        <v>166</v>
      </c>
      <c r="C13" s="61">
        <v>191</v>
      </c>
      <c r="D13" s="60">
        <v>166</v>
      </c>
      <c r="E13" s="62">
        <v>0.86910994764397909</v>
      </c>
      <c r="F13" s="60">
        <v>6</v>
      </c>
      <c r="G13" s="63">
        <v>3.1413612565445025E-2</v>
      </c>
      <c r="H13" s="60">
        <v>19</v>
      </c>
      <c r="I13" s="63">
        <v>9.947643979057591E-2</v>
      </c>
      <c r="J13" s="61">
        <v>64</v>
      </c>
      <c r="K13" s="60">
        <v>44</v>
      </c>
      <c r="L13" s="62">
        <v>0.6875</v>
      </c>
      <c r="M13" s="60">
        <v>5</v>
      </c>
      <c r="N13" s="62">
        <v>7.8125E-2</v>
      </c>
      <c r="O13" s="60">
        <v>15</v>
      </c>
      <c r="P13" s="62">
        <v>0.234375</v>
      </c>
      <c r="Q13" s="63">
        <v>0.33507853403141363</v>
      </c>
    </row>
    <row r="14" spans="1:17" ht="15" x14ac:dyDescent="0.2">
      <c r="A14" s="59" t="s">
        <v>58</v>
      </c>
      <c r="B14" s="60">
        <v>315</v>
      </c>
      <c r="C14" s="61">
        <v>332</v>
      </c>
      <c r="D14" s="60">
        <v>321</v>
      </c>
      <c r="E14" s="62">
        <v>0.9668674698795181</v>
      </c>
      <c r="F14" s="60">
        <v>9</v>
      </c>
      <c r="G14" s="63">
        <v>2.710843373493976E-2</v>
      </c>
      <c r="H14" s="60">
        <v>2</v>
      </c>
      <c r="I14" s="63">
        <v>6.024096385542169E-3</v>
      </c>
      <c r="J14" s="61">
        <v>82</v>
      </c>
      <c r="K14" s="60">
        <v>82</v>
      </c>
      <c r="L14" s="62">
        <v>1</v>
      </c>
      <c r="M14" s="60">
        <v>0</v>
      </c>
      <c r="N14" s="62">
        <v>0</v>
      </c>
      <c r="O14" s="60">
        <v>0</v>
      </c>
      <c r="P14" s="62">
        <v>0</v>
      </c>
      <c r="Q14" s="63">
        <v>0.24698795180722891</v>
      </c>
    </row>
    <row r="15" spans="1:17" ht="15.75" x14ac:dyDescent="0.25">
      <c r="A15" s="64" t="s">
        <v>59</v>
      </c>
      <c r="B15" s="65">
        <v>837</v>
      </c>
      <c r="C15" s="65">
        <v>873</v>
      </c>
      <c r="D15" s="65">
        <v>825</v>
      </c>
      <c r="E15" s="62">
        <v>0.94501718213058417</v>
      </c>
      <c r="F15" s="65">
        <v>21</v>
      </c>
      <c r="G15" s="63">
        <v>2.4054982817869417E-2</v>
      </c>
      <c r="H15" s="65">
        <v>27</v>
      </c>
      <c r="I15" s="63">
        <v>3.0927835051546393E-2</v>
      </c>
      <c r="J15" s="65">
        <v>223</v>
      </c>
      <c r="K15" s="65">
        <v>193</v>
      </c>
      <c r="L15" s="62">
        <v>0.86547085201793716</v>
      </c>
      <c r="M15" s="65">
        <v>9</v>
      </c>
      <c r="N15" s="62">
        <v>4.0358744394618833E-2</v>
      </c>
      <c r="O15" s="65">
        <v>21</v>
      </c>
      <c r="P15" s="62">
        <v>9.417040358744394E-2</v>
      </c>
      <c r="Q15" s="66">
        <v>0.25544100801832759</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519</v>
      </c>
      <c r="C17" s="61">
        <v>493</v>
      </c>
      <c r="D17" s="60">
        <v>473</v>
      </c>
      <c r="E17" s="62">
        <v>0.95943204868154153</v>
      </c>
      <c r="F17" s="60">
        <v>14</v>
      </c>
      <c r="G17" s="63">
        <v>2.8397565922920892E-2</v>
      </c>
      <c r="H17" s="60">
        <v>6</v>
      </c>
      <c r="I17" s="63">
        <v>1.2170385395537525E-2</v>
      </c>
      <c r="J17" s="61">
        <v>55</v>
      </c>
      <c r="K17" s="60">
        <v>52</v>
      </c>
      <c r="L17" s="62">
        <v>0.94545454545454544</v>
      </c>
      <c r="M17" s="60">
        <v>3</v>
      </c>
      <c r="N17" s="62">
        <v>5.4545454545454543E-2</v>
      </c>
      <c r="O17" s="60">
        <v>0</v>
      </c>
      <c r="P17" s="62">
        <v>0</v>
      </c>
      <c r="Q17" s="63">
        <v>0.11156186612576065</v>
      </c>
    </row>
    <row r="18" spans="1:17" ht="15.75" x14ac:dyDescent="0.25">
      <c r="A18" s="64" t="s">
        <v>60</v>
      </c>
      <c r="B18" s="65">
        <v>519</v>
      </c>
      <c r="C18" s="65">
        <v>493</v>
      </c>
      <c r="D18" s="65">
        <v>473</v>
      </c>
      <c r="E18" s="62">
        <v>0.95943204868154153</v>
      </c>
      <c r="F18" s="65">
        <v>14</v>
      </c>
      <c r="G18" s="63">
        <v>2.8397565922920892E-2</v>
      </c>
      <c r="H18" s="65">
        <v>6</v>
      </c>
      <c r="I18" s="63">
        <v>1.2170385395537525E-2</v>
      </c>
      <c r="J18" s="65">
        <v>55</v>
      </c>
      <c r="K18" s="65">
        <v>52</v>
      </c>
      <c r="L18" s="62">
        <v>0.94545454545454544</v>
      </c>
      <c r="M18" s="65">
        <v>3</v>
      </c>
      <c r="N18" s="62">
        <v>5.4545454545454543E-2</v>
      </c>
      <c r="O18" s="65">
        <v>0</v>
      </c>
      <c r="P18" s="62">
        <v>0</v>
      </c>
      <c r="Q18" s="66">
        <v>0.11156186612576065</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2827</v>
      </c>
      <c r="C20" s="65">
        <v>2864</v>
      </c>
      <c r="D20" s="65">
        <v>2775</v>
      </c>
      <c r="E20" s="62">
        <v>0.96892458100558654</v>
      </c>
      <c r="F20" s="65">
        <v>44</v>
      </c>
      <c r="G20" s="63">
        <v>1.5363128491620111E-2</v>
      </c>
      <c r="H20" s="65">
        <v>45</v>
      </c>
      <c r="I20" s="63">
        <v>1.5712290502793297E-2</v>
      </c>
      <c r="J20" s="65">
        <v>584</v>
      </c>
      <c r="K20" s="65">
        <v>543</v>
      </c>
      <c r="L20" s="62">
        <v>0.9297945205479452</v>
      </c>
      <c r="M20" s="65">
        <v>14</v>
      </c>
      <c r="N20" s="62">
        <v>2.3972602739726026E-2</v>
      </c>
      <c r="O20" s="65">
        <v>27</v>
      </c>
      <c r="P20" s="62">
        <v>4.6232876712328765E-2</v>
      </c>
      <c r="Q20" s="66">
        <v>0.20391061452513967</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198</v>
      </c>
      <c r="C22" s="61">
        <v>183</v>
      </c>
      <c r="D22" s="60">
        <v>176</v>
      </c>
      <c r="E22" s="62">
        <v>0.96174863387978138</v>
      </c>
      <c r="F22" s="60">
        <v>1</v>
      </c>
      <c r="G22" s="63">
        <v>5.4644808743169399E-3</v>
      </c>
      <c r="H22" s="60">
        <v>6</v>
      </c>
      <c r="I22" s="63">
        <v>3.2786885245901641E-2</v>
      </c>
      <c r="J22" s="61">
        <v>51</v>
      </c>
      <c r="K22" s="60">
        <v>47</v>
      </c>
      <c r="L22" s="62">
        <v>0.92156862745098034</v>
      </c>
      <c r="M22" s="60">
        <v>0</v>
      </c>
      <c r="N22" s="62">
        <v>0</v>
      </c>
      <c r="O22" s="60">
        <v>4</v>
      </c>
      <c r="P22" s="62">
        <v>7.8431372549019607E-2</v>
      </c>
      <c r="Q22" s="63">
        <v>0.27868852459016391</v>
      </c>
    </row>
    <row r="23" spans="1:17" ht="15" x14ac:dyDescent="0.2">
      <c r="A23" s="59" t="s">
        <v>61</v>
      </c>
      <c r="B23" s="60">
        <v>214</v>
      </c>
      <c r="C23" s="61">
        <v>186</v>
      </c>
      <c r="D23" s="60">
        <v>181</v>
      </c>
      <c r="E23" s="62">
        <v>0.9731182795698925</v>
      </c>
      <c r="F23" s="60">
        <v>1</v>
      </c>
      <c r="G23" s="63">
        <v>5.3763440860215058E-3</v>
      </c>
      <c r="H23" s="60">
        <v>4</v>
      </c>
      <c r="I23" s="63">
        <v>2.1505376344086023E-2</v>
      </c>
      <c r="J23" s="61">
        <v>32</v>
      </c>
      <c r="K23" s="60">
        <v>29</v>
      </c>
      <c r="L23" s="62">
        <v>0.90625</v>
      </c>
      <c r="M23" s="60">
        <v>1</v>
      </c>
      <c r="N23" s="62">
        <v>3.125E-2</v>
      </c>
      <c r="O23" s="60">
        <v>2</v>
      </c>
      <c r="P23" s="62">
        <v>6.25E-2</v>
      </c>
      <c r="Q23" s="63">
        <v>0.17204301075268819</v>
      </c>
    </row>
    <row r="24" spans="1:17" ht="15.75" x14ac:dyDescent="0.25">
      <c r="A24" s="64" t="s">
        <v>16</v>
      </c>
      <c r="B24" s="65">
        <v>412</v>
      </c>
      <c r="C24" s="65">
        <v>369</v>
      </c>
      <c r="D24" s="65">
        <v>357</v>
      </c>
      <c r="E24" s="62">
        <v>0.96747967479674801</v>
      </c>
      <c r="F24" s="65">
        <v>2</v>
      </c>
      <c r="G24" s="63">
        <v>5.4200542005420054E-3</v>
      </c>
      <c r="H24" s="65">
        <v>10</v>
      </c>
      <c r="I24" s="63">
        <v>2.7100271002710029E-2</v>
      </c>
      <c r="J24" s="65">
        <v>83</v>
      </c>
      <c r="K24" s="65">
        <v>76</v>
      </c>
      <c r="L24" s="62">
        <v>0.91566265060240959</v>
      </c>
      <c r="M24" s="65">
        <v>1</v>
      </c>
      <c r="N24" s="62">
        <v>1.2048192771084338E-2</v>
      </c>
      <c r="O24" s="65">
        <v>6</v>
      </c>
      <c r="P24" s="62">
        <v>7.2289156626506021E-2</v>
      </c>
      <c r="Q24" s="66">
        <v>0.22493224932249323</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420</v>
      </c>
      <c r="C26" s="61">
        <v>406</v>
      </c>
      <c r="D26" s="60">
        <v>405</v>
      </c>
      <c r="E26" s="62">
        <v>0.99753694581280783</v>
      </c>
      <c r="F26" s="60">
        <v>0</v>
      </c>
      <c r="G26" s="63">
        <v>0</v>
      </c>
      <c r="H26" s="60">
        <v>1</v>
      </c>
      <c r="I26" s="63">
        <v>2.4630541871921183E-3</v>
      </c>
      <c r="J26" s="61">
        <v>145</v>
      </c>
      <c r="K26" s="60">
        <v>144</v>
      </c>
      <c r="L26" s="62">
        <v>0.99310344827586206</v>
      </c>
      <c r="M26" s="60">
        <v>0</v>
      </c>
      <c r="N26" s="62">
        <v>0</v>
      </c>
      <c r="O26" s="60">
        <v>1</v>
      </c>
      <c r="P26" s="62">
        <v>6.8965517241379309E-3</v>
      </c>
      <c r="Q26" s="63">
        <v>0.35714285714285715</v>
      </c>
    </row>
    <row r="27" spans="1:17" ht="15" x14ac:dyDescent="0.2">
      <c r="A27" s="59" t="s">
        <v>52</v>
      </c>
      <c r="B27" s="60">
        <v>477</v>
      </c>
      <c r="C27" s="61">
        <v>458</v>
      </c>
      <c r="D27" s="60">
        <v>458</v>
      </c>
      <c r="E27" s="62">
        <v>1</v>
      </c>
      <c r="F27" s="60">
        <v>0</v>
      </c>
      <c r="G27" s="63">
        <v>0</v>
      </c>
      <c r="H27" s="60">
        <v>0</v>
      </c>
      <c r="I27" s="63">
        <v>0</v>
      </c>
      <c r="J27" s="61">
        <v>117</v>
      </c>
      <c r="K27" s="60">
        <v>117</v>
      </c>
      <c r="L27" s="62">
        <v>1</v>
      </c>
      <c r="M27" s="60">
        <v>0</v>
      </c>
      <c r="N27" s="62">
        <v>0</v>
      </c>
      <c r="O27" s="60">
        <v>0</v>
      </c>
      <c r="P27" s="62">
        <v>0</v>
      </c>
      <c r="Q27" s="63">
        <v>0.25545851528384278</v>
      </c>
    </row>
    <row r="28" spans="1:17" ht="15.75" x14ac:dyDescent="0.25">
      <c r="A28" s="64" t="s">
        <v>17</v>
      </c>
      <c r="B28" s="65">
        <v>897</v>
      </c>
      <c r="C28" s="65">
        <v>864</v>
      </c>
      <c r="D28" s="65">
        <v>863</v>
      </c>
      <c r="E28" s="62">
        <v>0.99884259259259256</v>
      </c>
      <c r="F28" s="65">
        <v>0</v>
      </c>
      <c r="G28" s="63">
        <v>0</v>
      </c>
      <c r="H28" s="65">
        <v>1</v>
      </c>
      <c r="I28" s="63">
        <v>1.1574074074074073E-3</v>
      </c>
      <c r="J28" s="65">
        <v>262</v>
      </c>
      <c r="K28" s="65">
        <v>261</v>
      </c>
      <c r="L28" s="62">
        <v>0.99618320610687028</v>
      </c>
      <c r="M28" s="65">
        <v>0</v>
      </c>
      <c r="N28" s="62">
        <v>0</v>
      </c>
      <c r="O28" s="65">
        <v>1</v>
      </c>
      <c r="P28" s="62">
        <v>3.8167938931297708E-3</v>
      </c>
      <c r="Q28" s="66">
        <v>0.30324074074074076</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58</v>
      </c>
      <c r="C30" s="61">
        <v>63</v>
      </c>
      <c r="D30" s="60">
        <v>63</v>
      </c>
      <c r="E30" s="62">
        <v>1</v>
      </c>
      <c r="F30" s="60">
        <v>0</v>
      </c>
      <c r="G30" s="63">
        <v>0</v>
      </c>
      <c r="H30" s="60">
        <v>0</v>
      </c>
      <c r="I30" s="63">
        <v>0</v>
      </c>
      <c r="J30" s="61">
        <v>16</v>
      </c>
      <c r="K30" s="60">
        <v>16</v>
      </c>
      <c r="L30" s="62">
        <v>1</v>
      </c>
      <c r="M30" s="60">
        <v>0</v>
      </c>
      <c r="N30" s="62">
        <v>0</v>
      </c>
      <c r="O30" s="60">
        <v>0</v>
      </c>
      <c r="P30" s="62">
        <v>0</v>
      </c>
      <c r="Q30" s="63">
        <v>0.25396825396825395</v>
      </c>
    </row>
    <row r="31" spans="1:17" ht="15" x14ac:dyDescent="0.2">
      <c r="A31" s="59" t="s">
        <v>19</v>
      </c>
      <c r="B31" s="60">
        <v>74</v>
      </c>
      <c r="C31" s="61">
        <v>72</v>
      </c>
      <c r="D31" s="60">
        <v>72</v>
      </c>
      <c r="E31" s="62">
        <v>1</v>
      </c>
      <c r="F31" s="60">
        <v>0</v>
      </c>
      <c r="G31" s="63">
        <v>0</v>
      </c>
      <c r="H31" s="60">
        <v>0</v>
      </c>
      <c r="I31" s="63">
        <v>0</v>
      </c>
      <c r="J31" s="61">
        <v>25</v>
      </c>
      <c r="K31" s="60">
        <v>25</v>
      </c>
      <c r="L31" s="62">
        <v>1</v>
      </c>
      <c r="M31" s="60">
        <v>0</v>
      </c>
      <c r="N31" s="62">
        <v>0</v>
      </c>
      <c r="O31" s="60">
        <v>0</v>
      </c>
      <c r="P31" s="62">
        <v>0</v>
      </c>
      <c r="Q31" s="63">
        <v>0.34722222222222221</v>
      </c>
    </row>
    <row r="32" spans="1:17" ht="15" x14ac:dyDescent="0.2">
      <c r="A32" s="59" t="s">
        <v>62</v>
      </c>
      <c r="B32" s="60">
        <v>61</v>
      </c>
      <c r="C32" s="61">
        <v>85</v>
      </c>
      <c r="D32" s="60">
        <v>85</v>
      </c>
      <c r="E32" s="62">
        <v>1</v>
      </c>
      <c r="F32" s="60">
        <v>0</v>
      </c>
      <c r="G32" s="63">
        <v>0</v>
      </c>
      <c r="H32" s="60">
        <v>0</v>
      </c>
      <c r="I32" s="63">
        <v>0</v>
      </c>
      <c r="J32" s="61">
        <v>34</v>
      </c>
      <c r="K32" s="60">
        <v>34</v>
      </c>
      <c r="L32" s="62">
        <v>1</v>
      </c>
      <c r="M32" s="60">
        <v>0</v>
      </c>
      <c r="N32" s="62">
        <v>0</v>
      </c>
      <c r="O32" s="60">
        <v>0</v>
      </c>
      <c r="P32" s="62">
        <v>0</v>
      </c>
      <c r="Q32" s="63">
        <v>0.4</v>
      </c>
    </row>
    <row r="33" spans="1:17" ht="15" x14ac:dyDescent="0.2">
      <c r="A33" s="59" t="s">
        <v>20</v>
      </c>
      <c r="B33" s="60">
        <v>38</v>
      </c>
      <c r="C33" s="61">
        <v>33</v>
      </c>
      <c r="D33" s="60">
        <v>33</v>
      </c>
      <c r="E33" s="62">
        <v>1</v>
      </c>
      <c r="F33" s="60">
        <v>0</v>
      </c>
      <c r="G33" s="63">
        <v>0</v>
      </c>
      <c r="H33" s="60">
        <v>0</v>
      </c>
      <c r="I33" s="63">
        <v>0</v>
      </c>
      <c r="J33" s="61">
        <v>15</v>
      </c>
      <c r="K33" s="60">
        <v>15</v>
      </c>
      <c r="L33" s="62">
        <v>1</v>
      </c>
      <c r="M33" s="60">
        <v>0</v>
      </c>
      <c r="N33" s="62">
        <v>0</v>
      </c>
      <c r="O33" s="60">
        <v>0</v>
      </c>
      <c r="P33" s="62">
        <v>0</v>
      </c>
      <c r="Q33" s="63">
        <v>0.45454545454545453</v>
      </c>
    </row>
    <row r="34" spans="1:17" ht="15" x14ac:dyDescent="0.2">
      <c r="A34" s="59" t="s">
        <v>21</v>
      </c>
      <c r="B34" s="60">
        <v>235</v>
      </c>
      <c r="C34" s="61">
        <v>241</v>
      </c>
      <c r="D34" s="60">
        <v>237</v>
      </c>
      <c r="E34" s="62">
        <v>0.98340248962655596</v>
      </c>
      <c r="F34" s="60">
        <v>2</v>
      </c>
      <c r="G34" s="63">
        <v>8.2987551867219917E-3</v>
      </c>
      <c r="H34" s="60">
        <v>2</v>
      </c>
      <c r="I34" s="63">
        <v>8.2987551867219917E-3</v>
      </c>
      <c r="J34" s="61">
        <v>94</v>
      </c>
      <c r="K34" s="60">
        <v>91</v>
      </c>
      <c r="L34" s="62">
        <v>0.96808510638297873</v>
      </c>
      <c r="M34" s="60">
        <v>1</v>
      </c>
      <c r="N34" s="62">
        <v>1.0638297872340425E-2</v>
      </c>
      <c r="O34" s="60">
        <v>2</v>
      </c>
      <c r="P34" s="62">
        <v>2.1276595744680851E-2</v>
      </c>
      <c r="Q34" s="63">
        <v>0.39004149377593361</v>
      </c>
    </row>
    <row r="35" spans="1:17" ht="15.75" x14ac:dyDescent="0.25">
      <c r="A35" s="64" t="s">
        <v>22</v>
      </c>
      <c r="B35" s="65">
        <v>466</v>
      </c>
      <c r="C35" s="65">
        <v>494</v>
      </c>
      <c r="D35" s="65">
        <v>490</v>
      </c>
      <c r="E35" s="62">
        <v>0.9919028340080972</v>
      </c>
      <c r="F35" s="65">
        <v>2</v>
      </c>
      <c r="G35" s="63">
        <v>4.048582995951417E-3</v>
      </c>
      <c r="H35" s="65">
        <v>2</v>
      </c>
      <c r="I35" s="63">
        <v>4.048582995951417E-3</v>
      </c>
      <c r="J35" s="65">
        <v>184</v>
      </c>
      <c r="K35" s="65">
        <v>181</v>
      </c>
      <c r="L35" s="62">
        <v>0.98369565217391308</v>
      </c>
      <c r="M35" s="65">
        <v>1</v>
      </c>
      <c r="N35" s="62">
        <v>5.434782608695652E-3</v>
      </c>
      <c r="O35" s="65">
        <v>2</v>
      </c>
      <c r="P35" s="62">
        <v>1.0869565217391304E-2</v>
      </c>
      <c r="Q35" s="66">
        <v>0.37246963562753038</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555</v>
      </c>
      <c r="C37" s="61">
        <v>553</v>
      </c>
      <c r="D37" s="60">
        <v>541</v>
      </c>
      <c r="E37" s="62">
        <v>0.97830018083182635</v>
      </c>
      <c r="F37" s="60">
        <v>5</v>
      </c>
      <c r="G37" s="63">
        <v>9.0415913200723331E-3</v>
      </c>
      <c r="H37" s="60">
        <v>7</v>
      </c>
      <c r="I37" s="63">
        <v>1.2658227848101266E-2</v>
      </c>
      <c r="J37" s="61">
        <v>175</v>
      </c>
      <c r="K37" s="60">
        <v>168</v>
      </c>
      <c r="L37" s="62">
        <v>0.96</v>
      </c>
      <c r="M37" s="60">
        <v>1</v>
      </c>
      <c r="N37" s="62">
        <v>5.7142857142857143E-3</v>
      </c>
      <c r="O37" s="60">
        <v>6</v>
      </c>
      <c r="P37" s="62">
        <v>3.4285714285714287E-2</v>
      </c>
      <c r="Q37" s="63">
        <v>0.31645569620253167</v>
      </c>
    </row>
    <row r="38" spans="1:17" ht="15" x14ac:dyDescent="0.2">
      <c r="A38" s="59" t="s">
        <v>54</v>
      </c>
      <c r="B38" s="60">
        <v>116</v>
      </c>
      <c r="C38" s="61">
        <v>103</v>
      </c>
      <c r="D38" s="60">
        <v>103</v>
      </c>
      <c r="E38" s="62">
        <v>1</v>
      </c>
      <c r="F38" s="60">
        <v>0</v>
      </c>
      <c r="G38" s="63">
        <v>0</v>
      </c>
      <c r="H38" s="60">
        <v>0</v>
      </c>
      <c r="I38" s="63">
        <v>0</v>
      </c>
      <c r="J38" s="61">
        <v>26</v>
      </c>
      <c r="K38" s="60">
        <v>26</v>
      </c>
      <c r="L38" s="62">
        <v>1</v>
      </c>
      <c r="M38" s="60">
        <v>0</v>
      </c>
      <c r="N38" s="62">
        <v>0</v>
      </c>
      <c r="O38" s="60">
        <v>0</v>
      </c>
      <c r="P38" s="62">
        <v>0</v>
      </c>
      <c r="Q38" s="63">
        <v>0.25242718446601942</v>
      </c>
    </row>
    <row r="39" spans="1:17" ht="15.75" x14ac:dyDescent="0.25">
      <c r="A39" s="64" t="s">
        <v>23</v>
      </c>
      <c r="B39" s="65">
        <v>671</v>
      </c>
      <c r="C39" s="65">
        <v>656</v>
      </c>
      <c r="D39" s="65">
        <v>644</v>
      </c>
      <c r="E39" s="62">
        <v>0.98170731707317072</v>
      </c>
      <c r="F39" s="65">
        <v>5</v>
      </c>
      <c r="G39" s="63">
        <v>7.621951219512195E-3</v>
      </c>
      <c r="H39" s="65">
        <v>7</v>
      </c>
      <c r="I39" s="63">
        <v>1.0670731707317074E-2</v>
      </c>
      <c r="J39" s="65">
        <v>201</v>
      </c>
      <c r="K39" s="65">
        <v>194</v>
      </c>
      <c r="L39" s="62">
        <v>0.96517412935323388</v>
      </c>
      <c r="M39" s="65">
        <v>1</v>
      </c>
      <c r="N39" s="62">
        <v>4.9751243781094526E-3</v>
      </c>
      <c r="O39" s="65">
        <v>6</v>
      </c>
      <c r="P39" s="62">
        <v>2.9850746268656716E-2</v>
      </c>
      <c r="Q39" s="66">
        <v>0.30640243902439024</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49</v>
      </c>
      <c r="C41" s="61">
        <v>55</v>
      </c>
      <c r="D41" s="60">
        <v>53</v>
      </c>
      <c r="E41" s="62">
        <v>0.96363636363636362</v>
      </c>
      <c r="F41" s="60">
        <v>1</v>
      </c>
      <c r="G41" s="63">
        <v>1.8181818181818181E-2</v>
      </c>
      <c r="H41" s="60">
        <v>1</v>
      </c>
      <c r="I41" s="63">
        <v>1.8181818181818181E-2</v>
      </c>
      <c r="J41" s="61">
        <v>12</v>
      </c>
      <c r="K41" s="60">
        <v>11</v>
      </c>
      <c r="L41" s="62">
        <v>0.91666666666666663</v>
      </c>
      <c r="M41" s="60">
        <v>0</v>
      </c>
      <c r="N41" s="62">
        <v>0</v>
      </c>
      <c r="O41" s="60">
        <v>1</v>
      </c>
      <c r="P41" s="62">
        <v>8.3333333333333329E-2</v>
      </c>
      <c r="Q41" s="63">
        <v>0.21818181818181817</v>
      </c>
    </row>
    <row r="42" spans="1:17" ht="15" x14ac:dyDescent="0.2">
      <c r="A42" s="59" t="s">
        <v>25</v>
      </c>
      <c r="B42" s="60">
        <v>5</v>
      </c>
      <c r="C42" s="61">
        <v>8</v>
      </c>
      <c r="D42" s="60">
        <v>8</v>
      </c>
      <c r="E42" s="62">
        <v>1</v>
      </c>
      <c r="F42" s="60">
        <v>0</v>
      </c>
      <c r="G42" s="63">
        <v>0</v>
      </c>
      <c r="H42" s="60">
        <v>0</v>
      </c>
      <c r="I42" s="63">
        <v>0</v>
      </c>
      <c r="J42" s="61">
        <v>1</v>
      </c>
      <c r="K42" s="60">
        <v>1</v>
      </c>
      <c r="L42" s="62">
        <v>1</v>
      </c>
      <c r="M42" s="60">
        <v>0</v>
      </c>
      <c r="N42" s="62">
        <v>0</v>
      </c>
      <c r="O42" s="60">
        <v>0</v>
      </c>
      <c r="P42" s="62">
        <v>0</v>
      </c>
      <c r="Q42" s="63">
        <v>0.125</v>
      </c>
    </row>
    <row r="43" spans="1:17" ht="15.75" x14ac:dyDescent="0.25">
      <c r="A43" s="64" t="s">
        <v>26</v>
      </c>
      <c r="B43" s="65">
        <v>54</v>
      </c>
      <c r="C43" s="65">
        <v>63</v>
      </c>
      <c r="D43" s="65">
        <v>61</v>
      </c>
      <c r="E43" s="62">
        <v>0.96825396825396826</v>
      </c>
      <c r="F43" s="65">
        <v>1</v>
      </c>
      <c r="G43" s="63">
        <v>1.5873015873015872E-2</v>
      </c>
      <c r="H43" s="65">
        <v>1</v>
      </c>
      <c r="I43" s="63">
        <v>1.5873015873015872E-2</v>
      </c>
      <c r="J43" s="65">
        <v>13</v>
      </c>
      <c r="K43" s="65">
        <v>12</v>
      </c>
      <c r="L43" s="62">
        <v>0.92307692307692313</v>
      </c>
      <c r="M43" s="65">
        <v>0</v>
      </c>
      <c r="N43" s="62">
        <v>0</v>
      </c>
      <c r="O43" s="65">
        <v>1</v>
      </c>
      <c r="P43" s="62">
        <v>7.6923076923076927E-2</v>
      </c>
      <c r="Q43" s="66">
        <v>0.20634920634920634</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2500</v>
      </c>
      <c r="C45" s="65">
        <v>2446</v>
      </c>
      <c r="D45" s="65">
        <v>2415</v>
      </c>
      <c r="E45" s="62">
        <v>0.98732624693376947</v>
      </c>
      <c r="F45" s="65">
        <v>10</v>
      </c>
      <c r="G45" s="63">
        <v>4.0883074407195418E-3</v>
      </c>
      <c r="H45" s="65">
        <v>21</v>
      </c>
      <c r="I45" s="63">
        <v>8.5854456255110376E-3</v>
      </c>
      <c r="J45" s="65">
        <v>743</v>
      </c>
      <c r="K45" s="65">
        <v>724</v>
      </c>
      <c r="L45" s="62">
        <v>0.97442799461641993</v>
      </c>
      <c r="M45" s="65">
        <v>3</v>
      </c>
      <c r="N45" s="62">
        <v>4.0376850605652759E-3</v>
      </c>
      <c r="O45" s="65">
        <v>16</v>
      </c>
      <c r="P45" s="62">
        <v>2.1534320323014805E-2</v>
      </c>
      <c r="Q45" s="66">
        <v>0.30376124284546197</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5327</v>
      </c>
      <c r="C47" s="65">
        <v>5310</v>
      </c>
      <c r="D47" s="65">
        <v>5190</v>
      </c>
      <c r="E47" s="62">
        <v>0.97740112994350281</v>
      </c>
      <c r="F47" s="65">
        <v>54</v>
      </c>
      <c r="G47" s="63">
        <v>1.0169491525423728E-2</v>
      </c>
      <c r="H47" s="65">
        <v>66</v>
      </c>
      <c r="I47" s="63">
        <v>1.2429378531073447E-2</v>
      </c>
      <c r="J47" s="65">
        <v>1327</v>
      </c>
      <c r="K47" s="65">
        <v>1267</v>
      </c>
      <c r="L47" s="62">
        <v>0.9547852298417483</v>
      </c>
      <c r="M47" s="65">
        <v>17</v>
      </c>
      <c r="N47" s="62">
        <v>1.281085154483798E-2</v>
      </c>
      <c r="O47" s="65">
        <v>43</v>
      </c>
      <c r="P47" s="62">
        <v>3.2403918613413712E-2</v>
      </c>
      <c r="Q47" s="66">
        <v>0.24990583804143127</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7" activePane="bottomRight" state="frozen"/>
      <selection pane="topRight" activeCell="B1" sqref="B1"/>
      <selection pane="bottomLeft" activeCell="A4" sqref="A4"/>
      <selection pane="bottomRight" activeCell="A32" sqref="A32"/>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276</v>
      </c>
      <c r="C4" s="61">
        <v>291</v>
      </c>
      <c r="D4" s="60">
        <v>284</v>
      </c>
      <c r="E4" s="62">
        <v>0.97594501718213056</v>
      </c>
      <c r="F4" s="60">
        <v>5</v>
      </c>
      <c r="G4" s="63">
        <v>1.7182130584192441E-2</v>
      </c>
      <c r="H4" s="60">
        <v>2</v>
      </c>
      <c r="I4" s="63">
        <v>6.8728522336769758E-3</v>
      </c>
      <c r="J4" s="61">
        <v>55</v>
      </c>
      <c r="K4" s="60">
        <v>53</v>
      </c>
      <c r="L4" s="62">
        <v>0.96363636363636362</v>
      </c>
      <c r="M4" s="60">
        <v>1</v>
      </c>
      <c r="N4" s="62">
        <v>1.8181818181818181E-2</v>
      </c>
      <c r="O4" s="60">
        <v>1</v>
      </c>
      <c r="P4" s="62">
        <v>1.8181818181818181E-2</v>
      </c>
      <c r="Q4" s="63">
        <v>0.18900343642611683</v>
      </c>
    </row>
    <row r="5" spans="1:17" ht="15" x14ac:dyDescent="0.2">
      <c r="A5" s="59" t="s">
        <v>45</v>
      </c>
      <c r="B5" s="60">
        <v>458</v>
      </c>
      <c r="C5" s="61">
        <v>453</v>
      </c>
      <c r="D5" s="60">
        <v>450</v>
      </c>
      <c r="E5" s="62">
        <v>0.99337748344370858</v>
      </c>
      <c r="F5" s="60">
        <v>1</v>
      </c>
      <c r="G5" s="63">
        <v>2.2075055187637969E-3</v>
      </c>
      <c r="H5" s="60">
        <v>2</v>
      </c>
      <c r="I5" s="63">
        <v>4.4150110375275938E-3</v>
      </c>
      <c r="J5" s="61">
        <v>40</v>
      </c>
      <c r="K5" s="60">
        <v>40</v>
      </c>
      <c r="L5" s="62">
        <v>1</v>
      </c>
      <c r="M5" s="60">
        <v>0</v>
      </c>
      <c r="N5" s="62">
        <v>0</v>
      </c>
      <c r="O5" s="60">
        <v>0</v>
      </c>
      <c r="P5" s="62">
        <v>0</v>
      </c>
      <c r="Q5" s="63">
        <v>8.8300220750551883E-2</v>
      </c>
    </row>
    <row r="6" spans="1:17" ht="15.75" x14ac:dyDescent="0.25">
      <c r="A6" s="64" t="s">
        <v>56</v>
      </c>
      <c r="B6" s="65">
        <v>734</v>
      </c>
      <c r="C6" s="65">
        <v>744</v>
      </c>
      <c r="D6" s="65">
        <v>734</v>
      </c>
      <c r="E6" s="62">
        <v>0.98655913978494625</v>
      </c>
      <c r="F6" s="65">
        <v>6</v>
      </c>
      <c r="G6" s="63">
        <v>8.0645161290322578E-3</v>
      </c>
      <c r="H6" s="65">
        <v>4</v>
      </c>
      <c r="I6" s="63">
        <v>5.3763440860215058E-3</v>
      </c>
      <c r="J6" s="65">
        <v>95</v>
      </c>
      <c r="K6" s="65">
        <v>93</v>
      </c>
      <c r="L6" s="62">
        <v>0.97894736842105268</v>
      </c>
      <c r="M6" s="65">
        <v>1</v>
      </c>
      <c r="N6" s="62">
        <v>1.0526315789473684E-2</v>
      </c>
      <c r="O6" s="65">
        <v>1</v>
      </c>
      <c r="P6" s="62">
        <v>1.0526315789473684E-2</v>
      </c>
      <c r="Q6" s="66">
        <v>0.12768817204301075</v>
      </c>
    </row>
    <row r="8" spans="1:17" ht="15" x14ac:dyDescent="0.2">
      <c r="A8" s="59" t="s">
        <v>47</v>
      </c>
      <c r="B8" s="60">
        <v>535</v>
      </c>
      <c r="C8" s="61">
        <v>575</v>
      </c>
      <c r="D8" s="60">
        <v>568</v>
      </c>
      <c r="E8" s="62">
        <v>0.98782608695652174</v>
      </c>
      <c r="F8" s="60">
        <v>5</v>
      </c>
      <c r="G8" s="63">
        <v>8.6956521739130436E-3</v>
      </c>
      <c r="H8" s="60">
        <v>2</v>
      </c>
      <c r="I8" s="63">
        <v>3.4782608695652175E-3</v>
      </c>
      <c r="J8" s="61">
        <v>88</v>
      </c>
      <c r="K8" s="60">
        <v>88</v>
      </c>
      <c r="L8" s="62">
        <v>1</v>
      </c>
      <c r="M8" s="60">
        <v>0</v>
      </c>
      <c r="N8" s="62">
        <v>0</v>
      </c>
      <c r="O8" s="60">
        <v>0</v>
      </c>
      <c r="P8" s="62">
        <v>0</v>
      </c>
      <c r="Q8" s="63">
        <v>0.15304347826086956</v>
      </c>
    </row>
    <row r="9" spans="1:17" ht="15" x14ac:dyDescent="0.2">
      <c r="A9" s="59" t="s">
        <v>48</v>
      </c>
      <c r="B9" s="60">
        <v>345</v>
      </c>
      <c r="C9" s="61">
        <v>353</v>
      </c>
      <c r="D9" s="60">
        <v>346</v>
      </c>
      <c r="E9" s="62">
        <v>0.98016997167138808</v>
      </c>
      <c r="F9" s="60">
        <v>5</v>
      </c>
      <c r="G9" s="63">
        <v>1.4164305949008499E-2</v>
      </c>
      <c r="H9" s="60">
        <v>2</v>
      </c>
      <c r="I9" s="63">
        <v>5.6657223796033997E-3</v>
      </c>
      <c r="J9" s="61">
        <v>110</v>
      </c>
      <c r="K9" s="60">
        <v>105</v>
      </c>
      <c r="L9" s="62">
        <v>0.95454545454545459</v>
      </c>
      <c r="M9" s="60">
        <v>3</v>
      </c>
      <c r="N9" s="62">
        <v>2.7272727272727271E-2</v>
      </c>
      <c r="O9" s="60">
        <v>2</v>
      </c>
      <c r="P9" s="62">
        <v>1.8181818181818181E-2</v>
      </c>
      <c r="Q9" s="63">
        <v>0.31161473087818697</v>
      </c>
    </row>
    <row r="10" spans="1:17" ht="15.75" x14ac:dyDescent="0.25">
      <c r="A10" s="64" t="s">
        <v>57</v>
      </c>
      <c r="B10" s="65">
        <v>880</v>
      </c>
      <c r="C10" s="65">
        <v>928</v>
      </c>
      <c r="D10" s="65">
        <v>914</v>
      </c>
      <c r="E10" s="62">
        <v>0.98491379310344829</v>
      </c>
      <c r="F10" s="65">
        <v>10</v>
      </c>
      <c r="G10" s="63">
        <v>1.0775862068965518E-2</v>
      </c>
      <c r="H10" s="65">
        <v>4</v>
      </c>
      <c r="I10" s="63">
        <v>4.3103448275862068E-3</v>
      </c>
      <c r="J10" s="65">
        <v>198</v>
      </c>
      <c r="K10" s="65">
        <v>193</v>
      </c>
      <c r="L10" s="62">
        <v>0.9747474747474747</v>
      </c>
      <c r="M10" s="65">
        <v>3</v>
      </c>
      <c r="N10" s="62">
        <v>1.5151515151515152E-2</v>
      </c>
      <c r="O10" s="65">
        <v>2</v>
      </c>
      <c r="P10" s="62">
        <v>1.0101010101010102E-2</v>
      </c>
      <c r="Q10" s="66">
        <v>0.21336206896551724</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384</v>
      </c>
      <c r="C12" s="61">
        <v>363</v>
      </c>
      <c r="D12" s="60">
        <v>350</v>
      </c>
      <c r="E12" s="62">
        <v>0.96418732782369143</v>
      </c>
      <c r="F12" s="60">
        <v>8</v>
      </c>
      <c r="G12" s="63">
        <v>2.2038567493112948E-2</v>
      </c>
      <c r="H12" s="60">
        <v>5</v>
      </c>
      <c r="I12" s="63">
        <v>1.3774104683195593E-2</v>
      </c>
      <c r="J12" s="61">
        <v>86</v>
      </c>
      <c r="K12" s="60">
        <v>75</v>
      </c>
      <c r="L12" s="62">
        <v>0.87209302325581395</v>
      </c>
      <c r="M12" s="60">
        <v>6</v>
      </c>
      <c r="N12" s="62">
        <v>6.9767441860465115E-2</v>
      </c>
      <c r="O12" s="60">
        <v>5</v>
      </c>
      <c r="P12" s="62">
        <v>5.8139534883720929E-2</v>
      </c>
      <c r="Q12" s="63">
        <v>0.23691460055096419</v>
      </c>
    </row>
    <row r="13" spans="1:17" ht="15" x14ac:dyDescent="0.2">
      <c r="A13" s="59" t="s">
        <v>49</v>
      </c>
      <c r="B13" s="60">
        <v>165</v>
      </c>
      <c r="C13" s="61">
        <v>175</v>
      </c>
      <c r="D13" s="60">
        <v>163</v>
      </c>
      <c r="E13" s="62">
        <v>0.93142857142857138</v>
      </c>
      <c r="F13" s="60">
        <v>1</v>
      </c>
      <c r="G13" s="63">
        <v>5.7142857142857143E-3</v>
      </c>
      <c r="H13" s="60">
        <v>11</v>
      </c>
      <c r="I13" s="63">
        <v>6.2857142857142861E-2</v>
      </c>
      <c r="J13" s="61">
        <v>48</v>
      </c>
      <c r="K13" s="60">
        <v>38</v>
      </c>
      <c r="L13" s="62">
        <v>0.79166666666666663</v>
      </c>
      <c r="M13" s="60">
        <v>0</v>
      </c>
      <c r="N13" s="62">
        <v>0</v>
      </c>
      <c r="O13" s="60">
        <v>10</v>
      </c>
      <c r="P13" s="62">
        <v>0.20833333333333334</v>
      </c>
      <c r="Q13" s="63">
        <v>0.2742857142857143</v>
      </c>
    </row>
    <row r="14" spans="1:17" ht="15" x14ac:dyDescent="0.2">
      <c r="A14" s="59" t="s">
        <v>58</v>
      </c>
      <c r="B14" s="60">
        <v>336</v>
      </c>
      <c r="C14" s="61">
        <v>322</v>
      </c>
      <c r="D14" s="60">
        <v>319</v>
      </c>
      <c r="E14" s="62">
        <v>0.99068322981366463</v>
      </c>
      <c r="F14" s="60">
        <v>2</v>
      </c>
      <c r="G14" s="63">
        <v>6.2111801242236021E-3</v>
      </c>
      <c r="H14" s="60">
        <v>1</v>
      </c>
      <c r="I14" s="63">
        <v>3.105590062111801E-3</v>
      </c>
      <c r="J14" s="61">
        <v>110</v>
      </c>
      <c r="K14" s="60">
        <v>108</v>
      </c>
      <c r="L14" s="62">
        <v>0.98181818181818181</v>
      </c>
      <c r="M14" s="60">
        <v>1</v>
      </c>
      <c r="N14" s="62">
        <v>9.0909090909090905E-3</v>
      </c>
      <c r="O14" s="60">
        <v>1</v>
      </c>
      <c r="P14" s="62">
        <v>9.0909090909090905E-3</v>
      </c>
      <c r="Q14" s="63">
        <v>0.34161490683229812</v>
      </c>
    </row>
    <row r="15" spans="1:17" ht="15.75" x14ac:dyDescent="0.25">
      <c r="A15" s="64" t="s">
        <v>59</v>
      </c>
      <c r="B15" s="65">
        <v>885</v>
      </c>
      <c r="C15" s="65">
        <v>860</v>
      </c>
      <c r="D15" s="65">
        <v>832</v>
      </c>
      <c r="E15" s="62">
        <v>0.96744186046511627</v>
      </c>
      <c r="F15" s="65">
        <v>11</v>
      </c>
      <c r="G15" s="63">
        <v>1.2790697674418604E-2</v>
      </c>
      <c r="H15" s="65">
        <v>17</v>
      </c>
      <c r="I15" s="63">
        <v>1.9767441860465116E-2</v>
      </c>
      <c r="J15" s="65">
        <v>244</v>
      </c>
      <c r="K15" s="65">
        <v>221</v>
      </c>
      <c r="L15" s="62">
        <v>0.90573770491803274</v>
      </c>
      <c r="M15" s="65">
        <v>7</v>
      </c>
      <c r="N15" s="62">
        <v>2.8688524590163935E-2</v>
      </c>
      <c r="O15" s="65">
        <v>16</v>
      </c>
      <c r="P15" s="62">
        <v>6.5573770491803282E-2</v>
      </c>
      <c r="Q15" s="66">
        <v>0.28372093023255812</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537</v>
      </c>
      <c r="C17" s="61">
        <v>553</v>
      </c>
      <c r="D17" s="60">
        <v>531</v>
      </c>
      <c r="E17" s="62">
        <v>0.96021699819168171</v>
      </c>
      <c r="F17" s="60">
        <v>16</v>
      </c>
      <c r="G17" s="63">
        <v>2.8933092224231464E-2</v>
      </c>
      <c r="H17" s="60">
        <v>6</v>
      </c>
      <c r="I17" s="63">
        <v>1.0849909584086799E-2</v>
      </c>
      <c r="J17" s="61">
        <v>52</v>
      </c>
      <c r="K17" s="60">
        <v>51</v>
      </c>
      <c r="L17" s="62">
        <v>0.98076923076923073</v>
      </c>
      <c r="M17" s="60">
        <v>1</v>
      </c>
      <c r="N17" s="62">
        <v>1.9230769230769232E-2</v>
      </c>
      <c r="O17" s="60">
        <v>0</v>
      </c>
      <c r="P17" s="62">
        <v>0</v>
      </c>
      <c r="Q17" s="63">
        <v>9.403254972875226E-2</v>
      </c>
    </row>
    <row r="18" spans="1:17" ht="15.75" x14ac:dyDescent="0.25">
      <c r="A18" s="64" t="s">
        <v>60</v>
      </c>
      <c r="B18" s="65">
        <v>537</v>
      </c>
      <c r="C18" s="65">
        <v>553</v>
      </c>
      <c r="D18" s="65">
        <v>531</v>
      </c>
      <c r="E18" s="62">
        <v>0.96021699819168171</v>
      </c>
      <c r="F18" s="65">
        <v>16</v>
      </c>
      <c r="G18" s="63">
        <v>2.8933092224231464E-2</v>
      </c>
      <c r="H18" s="65">
        <v>6</v>
      </c>
      <c r="I18" s="63">
        <v>1.0849909584086799E-2</v>
      </c>
      <c r="J18" s="65">
        <v>52</v>
      </c>
      <c r="K18" s="65">
        <v>51</v>
      </c>
      <c r="L18" s="62">
        <v>0.98076923076923073</v>
      </c>
      <c r="M18" s="65">
        <v>1</v>
      </c>
      <c r="N18" s="62">
        <v>1.9230769230769232E-2</v>
      </c>
      <c r="O18" s="65">
        <v>0</v>
      </c>
      <c r="P18" s="62">
        <v>0</v>
      </c>
      <c r="Q18" s="66">
        <v>9.403254972875226E-2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3036</v>
      </c>
      <c r="C20" s="65">
        <v>3085</v>
      </c>
      <c r="D20" s="65">
        <v>3011</v>
      </c>
      <c r="E20" s="62">
        <v>0.97601296596434362</v>
      </c>
      <c r="F20" s="65">
        <v>43</v>
      </c>
      <c r="G20" s="63">
        <v>1.393841166936791E-2</v>
      </c>
      <c r="H20" s="65">
        <v>31</v>
      </c>
      <c r="I20" s="63">
        <v>1.0048622366288493E-2</v>
      </c>
      <c r="J20" s="65">
        <v>589</v>
      </c>
      <c r="K20" s="65">
        <v>558</v>
      </c>
      <c r="L20" s="62">
        <v>0.94736842105263153</v>
      </c>
      <c r="M20" s="65">
        <v>12</v>
      </c>
      <c r="N20" s="62">
        <v>2.037351443123939E-2</v>
      </c>
      <c r="O20" s="65">
        <v>19</v>
      </c>
      <c r="P20" s="62">
        <v>3.2258064516129031E-2</v>
      </c>
      <c r="Q20" s="66">
        <v>0.19092382495948138</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201</v>
      </c>
      <c r="C22" s="61">
        <v>214</v>
      </c>
      <c r="D22" s="60">
        <v>209</v>
      </c>
      <c r="E22" s="62">
        <v>0.97663551401869164</v>
      </c>
      <c r="F22" s="60">
        <v>1</v>
      </c>
      <c r="G22" s="63">
        <v>4.6728971962616819E-3</v>
      </c>
      <c r="H22" s="60">
        <v>4</v>
      </c>
      <c r="I22" s="63">
        <v>1.8691588785046728E-2</v>
      </c>
      <c r="J22" s="61">
        <v>37</v>
      </c>
      <c r="K22" s="60">
        <v>34</v>
      </c>
      <c r="L22" s="62">
        <v>0.91891891891891897</v>
      </c>
      <c r="M22" s="60">
        <v>0</v>
      </c>
      <c r="N22" s="62">
        <v>0</v>
      </c>
      <c r="O22" s="60">
        <v>3</v>
      </c>
      <c r="P22" s="62">
        <v>8.1081081081081086E-2</v>
      </c>
      <c r="Q22" s="63">
        <v>0.17289719626168223</v>
      </c>
    </row>
    <row r="23" spans="1:17" ht="15" x14ac:dyDescent="0.2">
      <c r="A23" s="59" t="s">
        <v>61</v>
      </c>
      <c r="B23" s="60">
        <v>200</v>
      </c>
      <c r="C23" s="61">
        <v>208</v>
      </c>
      <c r="D23" s="60">
        <v>201</v>
      </c>
      <c r="E23" s="62">
        <v>0.96634615384615385</v>
      </c>
      <c r="F23" s="60">
        <v>4</v>
      </c>
      <c r="G23" s="63">
        <v>1.9230769230769232E-2</v>
      </c>
      <c r="H23" s="60">
        <v>3</v>
      </c>
      <c r="I23" s="63">
        <v>1.4423076923076924E-2</v>
      </c>
      <c r="J23" s="61">
        <v>28</v>
      </c>
      <c r="K23" s="60">
        <v>25</v>
      </c>
      <c r="L23" s="62">
        <v>0.8928571428571429</v>
      </c>
      <c r="M23" s="60">
        <v>1</v>
      </c>
      <c r="N23" s="62">
        <v>3.5714285714285712E-2</v>
      </c>
      <c r="O23" s="60">
        <v>2</v>
      </c>
      <c r="P23" s="62">
        <v>7.1428571428571425E-2</v>
      </c>
      <c r="Q23" s="63">
        <v>0.13461538461538461</v>
      </c>
    </row>
    <row r="24" spans="1:17" ht="15.75" x14ac:dyDescent="0.25">
      <c r="A24" s="64" t="s">
        <v>16</v>
      </c>
      <c r="B24" s="65">
        <v>401</v>
      </c>
      <c r="C24" s="65">
        <v>422</v>
      </c>
      <c r="D24" s="65">
        <v>410</v>
      </c>
      <c r="E24" s="62">
        <v>0.97156398104265407</v>
      </c>
      <c r="F24" s="65">
        <v>5</v>
      </c>
      <c r="G24" s="63">
        <v>1.1848341232227487E-2</v>
      </c>
      <c r="H24" s="65">
        <v>7</v>
      </c>
      <c r="I24" s="63">
        <v>1.6587677725118485E-2</v>
      </c>
      <c r="J24" s="65">
        <v>65</v>
      </c>
      <c r="K24" s="65">
        <v>59</v>
      </c>
      <c r="L24" s="62">
        <v>0.90769230769230769</v>
      </c>
      <c r="M24" s="65">
        <v>1</v>
      </c>
      <c r="N24" s="62">
        <v>1.5384615384615385E-2</v>
      </c>
      <c r="O24" s="65">
        <v>5</v>
      </c>
      <c r="P24" s="62">
        <v>7.6923076923076927E-2</v>
      </c>
      <c r="Q24" s="66">
        <v>0.15402843601895735</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457</v>
      </c>
      <c r="C26" s="61">
        <v>476</v>
      </c>
      <c r="D26" s="60">
        <v>471</v>
      </c>
      <c r="E26" s="62">
        <v>0.98949579831932777</v>
      </c>
      <c r="F26" s="60">
        <v>0</v>
      </c>
      <c r="G26" s="63">
        <v>0</v>
      </c>
      <c r="H26" s="60">
        <v>5</v>
      </c>
      <c r="I26" s="63">
        <v>1.050420168067227E-2</v>
      </c>
      <c r="J26" s="61">
        <v>192</v>
      </c>
      <c r="K26" s="60">
        <v>187</v>
      </c>
      <c r="L26" s="62">
        <v>0.97395833333333337</v>
      </c>
      <c r="M26" s="60">
        <v>0</v>
      </c>
      <c r="N26" s="62">
        <v>0</v>
      </c>
      <c r="O26" s="60">
        <v>5</v>
      </c>
      <c r="P26" s="62">
        <v>2.6041666666666668E-2</v>
      </c>
      <c r="Q26" s="63">
        <v>0.40336134453781514</v>
      </c>
    </row>
    <row r="27" spans="1:17" ht="15" x14ac:dyDescent="0.2">
      <c r="A27" s="59" t="s">
        <v>52</v>
      </c>
      <c r="B27" s="60">
        <v>567</v>
      </c>
      <c r="C27" s="61">
        <v>584</v>
      </c>
      <c r="D27" s="60">
        <v>583</v>
      </c>
      <c r="E27" s="62">
        <v>0.99828767123287676</v>
      </c>
      <c r="F27" s="60">
        <v>0</v>
      </c>
      <c r="G27" s="63">
        <v>0</v>
      </c>
      <c r="H27" s="60">
        <v>1</v>
      </c>
      <c r="I27" s="63">
        <v>1.7123287671232876E-3</v>
      </c>
      <c r="J27" s="61">
        <v>141</v>
      </c>
      <c r="K27" s="60">
        <v>141</v>
      </c>
      <c r="L27" s="62">
        <v>1</v>
      </c>
      <c r="M27" s="60">
        <v>0</v>
      </c>
      <c r="N27" s="62">
        <v>0</v>
      </c>
      <c r="O27" s="60">
        <v>0</v>
      </c>
      <c r="P27" s="62">
        <v>0</v>
      </c>
      <c r="Q27" s="63">
        <v>0.24143835616438356</v>
      </c>
    </row>
    <row r="28" spans="1:17" ht="15.75" x14ac:dyDescent="0.25">
      <c r="A28" s="64" t="s">
        <v>17</v>
      </c>
      <c r="B28" s="65">
        <v>1024</v>
      </c>
      <c r="C28" s="65">
        <v>1060</v>
      </c>
      <c r="D28" s="65">
        <v>1054</v>
      </c>
      <c r="E28" s="62">
        <v>0.99433962264150944</v>
      </c>
      <c r="F28" s="65">
        <v>0</v>
      </c>
      <c r="G28" s="63">
        <v>0</v>
      </c>
      <c r="H28" s="65">
        <v>6</v>
      </c>
      <c r="I28" s="63">
        <v>5.6603773584905656E-3</v>
      </c>
      <c r="J28" s="65">
        <v>333</v>
      </c>
      <c r="K28" s="65">
        <v>328</v>
      </c>
      <c r="L28" s="62">
        <v>0.98498498498498499</v>
      </c>
      <c r="M28" s="65">
        <v>0</v>
      </c>
      <c r="N28" s="62">
        <v>0</v>
      </c>
      <c r="O28" s="65">
        <v>5</v>
      </c>
      <c r="P28" s="62">
        <v>1.5015015015015015E-2</v>
      </c>
      <c r="Q28" s="66">
        <v>0.3141509433962264</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97</v>
      </c>
      <c r="C30" s="61">
        <v>86</v>
      </c>
      <c r="D30" s="60">
        <v>86</v>
      </c>
      <c r="E30" s="62">
        <v>1</v>
      </c>
      <c r="F30" s="60">
        <v>0</v>
      </c>
      <c r="G30" s="63">
        <v>0</v>
      </c>
      <c r="H30" s="60">
        <v>0</v>
      </c>
      <c r="I30" s="63">
        <v>0</v>
      </c>
      <c r="J30" s="61">
        <v>30</v>
      </c>
      <c r="K30" s="60">
        <v>30</v>
      </c>
      <c r="L30" s="62">
        <v>1</v>
      </c>
      <c r="M30" s="60">
        <v>0</v>
      </c>
      <c r="N30" s="62">
        <v>0</v>
      </c>
      <c r="O30" s="60">
        <v>0</v>
      </c>
      <c r="P30" s="62">
        <v>0</v>
      </c>
      <c r="Q30" s="63">
        <v>0.34883720930232559</v>
      </c>
    </row>
    <row r="31" spans="1:17" ht="15" x14ac:dyDescent="0.2">
      <c r="A31" s="59" t="s">
        <v>19</v>
      </c>
      <c r="B31" s="60">
        <v>97</v>
      </c>
      <c r="C31" s="61">
        <v>96</v>
      </c>
      <c r="D31" s="60">
        <v>96</v>
      </c>
      <c r="E31" s="62">
        <v>1</v>
      </c>
      <c r="F31" s="60">
        <v>0</v>
      </c>
      <c r="G31" s="63">
        <v>0</v>
      </c>
      <c r="H31" s="60">
        <v>0</v>
      </c>
      <c r="I31" s="63">
        <v>0</v>
      </c>
      <c r="J31" s="61">
        <v>29</v>
      </c>
      <c r="K31" s="60">
        <v>29</v>
      </c>
      <c r="L31" s="62">
        <v>1</v>
      </c>
      <c r="M31" s="60">
        <v>0</v>
      </c>
      <c r="N31" s="62">
        <v>0</v>
      </c>
      <c r="O31" s="60">
        <v>0</v>
      </c>
      <c r="P31" s="62">
        <v>0</v>
      </c>
      <c r="Q31" s="63">
        <v>0.30208333333333331</v>
      </c>
    </row>
    <row r="32" spans="1:17" ht="15" x14ac:dyDescent="0.2">
      <c r="A32" s="59" t="s">
        <v>62</v>
      </c>
      <c r="B32" s="60">
        <v>53</v>
      </c>
      <c r="C32" s="61">
        <v>49</v>
      </c>
      <c r="D32" s="60">
        <v>49</v>
      </c>
      <c r="E32" s="62">
        <v>1</v>
      </c>
      <c r="F32" s="60">
        <v>0</v>
      </c>
      <c r="G32" s="63">
        <v>0</v>
      </c>
      <c r="H32" s="60">
        <v>0</v>
      </c>
      <c r="I32" s="63">
        <v>0</v>
      </c>
      <c r="J32" s="61">
        <v>20</v>
      </c>
      <c r="K32" s="60">
        <v>20</v>
      </c>
      <c r="L32" s="62">
        <v>1</v>
      </c>
      <c r="M32" s="60">
        <v>0</v>
      </c>
      <c r="N32" s="62">
        <v>0</v>
      </c>
      <c r="O32" s="60">
        <v>0</v>
      </c>
      <c r="P32" s="62">
        <v>0</v>
      </c>
      <c r="Q32" s="63">
        <v>0.40816326530612246</v>
      </c>
    </row>
    <row r="33" spans="1:17" ht="15" x14ac:dyDescent="0.2">
      <c r="A33" s="59" t="s">
        <v>20</v>
      </c>
      <c r="B33" s="60">
        <v>42</v>
      </c>
      <c r="C33" s="61">
        <v>49</v>
      </c>
      <c r="D33" s="60">
        <v>46</v>
      </c>
      <c r="E33" s="62">
        <v>0.93877551020408168</v>
      </c>
      <c r="F33" s="60">
        <v>1</v>
      </c>
      <c r="G33" s="63">
        <v>2.0408163265306121E-2</v>
      </c>
      <c r="H33" s="60">
        <v>2</v>
      </c>
      <c r="I33" s="63">
        <v>4.0816326530612242E-2</v>
      </c>
      <c r="J33" s="61">
        <v>20</v>
      </c>
      <c r="K33" s="60">
        <v>19</v>
      </c>
      <c r="L33" s="62">
        <v>0.95</v>
      </c>
      <c r="M33" s="60">
        <v>0</v>
      </c>
      <c r="N33" s="62">
        <v>0</v>
      </c>
      <c r="O33" s="60">
        <v>1</v>
      </c>
      <c r="P33" s="62">
        <v>0.05</v>
      </c>
      <c r="Q33" s="63">
        <v>0.40816326530612246</v>
      </c>
    </row>
    <row r="34" spans="1:17" ht="15" x14ac:dyDescent="0.2">
      <c r="A34" s="59" t="s">
        <v>21</v>
      </c>
      <c r="B34" s="60">
        <v>264</v>
      </c>
      <c r="C34" s="61">
        <v>261</v>
      </c>
      <c r="D34" s="60">
        <v>258</v>
      </c>
      <c r="E34" s="62">
        <v>0.9885057471264368</v>
      </c>
      <c r="F34" s="60">
        <v>3</v>
      </c>
      <c r="G34" s="63">
        <v>1.1494252873563218E-2</v>
      </c>
      <c r="H34" s="60">
        <v>0</v>
      </c>
      <c r="I34" s="63">
        <v>0</v>
      </c>
      <c r="J34" s="61">
        <v>95</v>
      </c>
      <c r="K34" s="60">
        <v>94</v>
      </c>
      <c r="L34" s="62">
        <v>0.98947368421052628</v>
      </c>
      <c r="M34" s="60">
        <v>1</v>
      </c>
      <c r="N34" s="62">
        <v>1.0526315789473684E-2</v>
      </c>
      <c r="O34" s="60">
        <v>0</v>
      </c>
      <c r="P34" s="62">
        <v>0</v>
      </c>
      <c r="Q34" s="63">
        <v>0.36398467432950193</v>
      </c>
    </row>
    <row r="35" spans="1:17" ht="15.75" x14ac:dyDescent="0.25">
      <c r="A35" s="64" t="s">
        <v>22</v>
      </c>
      <c r="B35" s="65">
        <v>553</v>
      </c>
      <c r="C35" s="65">
        <v>541</v>
      </c>
      <c r="D35" s="65">
        <v>535</v>
      </c>
      <c r="E35" s="62">
        <v>0.98890942698706097</v>
      </c>
      <c r="F35" s="65">
        <v>4</v>
      </c>
      <c r="G35" s="63">
        <v>7.3937153419593345E-3</v>
      </c>
      <c r="H35" s="65">
        <v>2</v>
      </c>
      <c r="I35" s="63">
        <v>3.6968576709796672E-3</v>
      </c>
      <c r="J35" s="65">
        <v>194</v>
      </c>
      <c r="K35" s="65">
        <v>192</v>
      </c>
      <c r="L35" s="62">
        <v>0.98969072164948457</v>
      </c>
      <c r="M35" s="65">
        <v>1</v>
      </c>
      <c r="N35" s="62">
        <v>5.1546391752577319E-3</v>
      </c>
      <c r="O35" s="65">
        <v>1</v>
      </c>
      <c r="P35" s="62">
        <v>5.1546391752577319E-3</v>
      </c>
      <c r="Q35" s="66">
        <v>0.35859519408502771</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615</v>
      </c>
      <c r="C37" s="61">
        <v>664</v>
      </c>
      <c r="D37" s="60">
        <v>620</v>
      </c>
      <c r="E37" s="62">
        <v>0.9337349397590361</v>
      </c>
      <c r="F37" s="60">
        <v>25</v>
      </c>
      <c r="G37" s="63">
        <v>3.7650602409638557E-2</v>
      </c>
      <c r="H37" s="60">
        <v>19</v>
      </c>
      <c r="I37" s="63">
        <v>2.86144578313253E-2</v>
      </c>
      <c r="J37" s="61">
        <v>197</v>
      </c>
      <c r="K37" s="60">
        <v>187</v>
      </c>
      <c r="L37" s="62">
        <v>0.949238578680203</v>
      </c>
      <c r="M37" s="60">
        <v>4</v>
      </c>
      <c r="N37" s="62">
        <v>2.030456852791878E-2</v>
      </c>
      <c r="O37" s="60">
        <v>6</v>
      </c>
      <c r="P37" s="62">
        <v>3.0456852791878174E-2</v>
      </c>
      <c r="Q37" s="63">
        <v>0.29668674698795183</v>
      </c>
    </row>
    <row r="38" spans="1:17" ht="15" x14ac:dyDescent="0.2">
      <c r="A38" s="59" t="s">
        <v>54</v>
      </c>
      <c r="B38" s="60">
        <v>147</v>
      </c>
      <c r="C38" s="61">
        <v>126</v>
      </c>
      <c r="D38" s="60">
        <v>126</v>
      </c>
      <c r="E38" s="62">
        <v>1</v>
      </c>
      <c r="F38" s="60">
        <v>0</v>
      </c>
      <c r="G38" s="63">
        <v>0</v>
      </c>
      <c r="H38" s="60">
        <v>0</v>
      </c>
      <c r="I38" s="63">
        <v>0</v>
      </c>
      <c r="J38" s="61">
        <v>35</v>
      </c>
      <c r="K38" s="60">
        <v>35</v>
      </c>
      <c r="L38" s="62">
        <v>1</v>
      </c>
      <c r="M38" s="60">
        <v>0</v>
      </c>
      <c r="N38" s="62">
        <v>0</v>
      </c>
      <c r="O38" s="60">
        <v>0</v>
      </c>
      <c r="P38" s="62">
        <v>0</v>
      </c>
      <c r="Q38" s="63">
        <v>0.27777777777777779</v>
      </c>
    </row>
    <row r="39" spans="1:17" ht="15.75" x14ac:dyDescent="0.25">
      <c r="A39" s="64" t="s">
        <v>23</v>
      </c>
      <c r="B39" s="65">
        <v>762</v>
      </c>
      <c r="C39" s="65">
        <v>790</v>
      </c>
      <c r="D39" s="65">
        <v>746</v>
      </c>
      <c r="E39" s="62">
        <v>0.94430379746835447</v>
      </c>
      <c r="F39" s="65">
        <v>25</v>
      </c>
      <c r="G39" s="63">
        <v>3.1645569620253167E-2</v>
      </c>
      <c r="H39" s="65">
        <v>19</v>
      </c>
      <c r="I39" s="63">
        <v>2.4050632911392405E-2</v>
      </c>
      <c r="J39" s="65">
        <v>232</v>
      </c>
      <c r="K39" s="65">
        <v>222</v>
      </c>
      <c r="L39" s="62">
        <v>0.9568965517241379</v>
      </c>
      <c r="M39" s="65">
        <v>4</v>
      </c>
      <c r="N39" s="62">
        <v>1.7241379310344827E-2</v>
      </c>
      <c r="O39" s="65">
        <v>6</v>
      </c>
      <c r="P39" s="62">
        <v>2.5862068965517241E-2</v>
      </c>
      <c r="Q39" s="66">
        <v>0.29367088607594938</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73</v>
      </c>
      <c r="C41" s="61">
        <v>64</v>
      </c>
      <c r="D41" s="60">
        <v>64</v>
      </c>
      <c r="E41" s="62">
        <v>1</v>
      </c>
      <c r="F41" s="60">
        <v>0</v>
      </c>
      <c r="G41" s="63">
        <v>0</v>
      </c>
      <c r="H41" s="60">
        <v>0</v>
      </c>
      <c r="I41" s="63">
        <v>0</v>
      </c>
      <c r="J41" s="61">
        <v>11</v>
      </c>
      <c r="K41" s="60">
        <v>11</v>
      </c>
      <c r="L41" s="62">
        <v>1</v>
      </c>
      <c r="M41" s="60">
        <v>0</v>
      </c>
      <c r="N41" s="62">
        <v>0</v>
      </c>
      <c r="O41" s="60">
        <v>0</v>
      </c>
      <c r="P41" s="62">
        <v>0</v>
      </c>
      <c r="Q41" s="63">
        <v>0.171875</v>
      </c>
    </row>
    <row r="42" spans="1:17" ht="15" x14ac:dyDescent="0.2">
      <c r="A42" s="59" t="s">
        <v>25</v>
      </c>
      <c r="B42" s="60">
        <v>12</v>
      </c>
      <c r="C42" s="61">
        <v>6</v>
      </c>
      <c r="D42" s="60">
        <v>6</v>
      </c>
      <c r="E42" s="62">
        <v>1</v>
      </c>
      <c r="F42" s="60">
        <v>0</v>
      </c>
      <c r="G42" s="63">
        <v>0</v>
      </c>
      <c r="H42" s="60">
        <v>0</v>
      </c>
      <c r="I42" s="63">
        <v>0</v>
      </c>
      <c r="J42" s="61">
        <v>0</v>
      </c>
      <c r="K42" s="60">
        <v>0</v>
      </c>
      <c r="L42" s="62" t="e">
        <v>#DIV/0!</v>
      </c>
      <c r="M42" s="60">
        <v>0</v>
      </c>
      <c r="N42" s="62" t="e">
        <v>#DIV/0!</v>
      </c>
      <c r="O42" s="60">
        <v>0</v>
      </c>
      <c r="P42" s="62" t="e">
        <v>#DIV/0!</v>
      </c>
      <c r="Q42" s="63">
        <v>0</v>
      </c>
    </row>
    <row r="43" spans="1:17" ht="15.75" x14ac:dyDescent="0.25">
      <c r="A43" s="64" t="s">
        <v>26</v>
      </c>
      <c r="B43" s="65">
        <v>85</v>
      </c>
      <c r="C43" s="65">
        <v>70</v>
      </c>
      <c r="D43" s="65">
        <v>70</v>
      </c>
      <c r="E43" s="62">
        <v>1</v>
      </c>
      <c r="F43" s="65">
        <v>0</v>
      </c>
      <c r="G43" s="63">
        <v>0</v>
      </c>
      <c r="H43" s="65">
        <v>0</v>
      </c>
      <c r="I43" s="63">
        <v>0</v>
      </c>
      <c r="J43" s="65">
        <v>11</v>
      </c>
      <c r="K43" s="65">
        <v>11</v>
      </c>
      <c r="L43" s="62">
        <v>1</v>
      </c>
      <c r="M43" s="65">
        <v>0</v>
      </c>
      <c r="N43" s="62">
        <v>0</v>
      </c>
      <c r="O43" s="65">
        <v>0</v>
      </c>
      <c r="P43" s="62">
        <v>0</v>
      </c>
      <c r="Q43" s="66">
        <v>0.15714285714285714</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2825</v>
      </c>
      <c r="C45" s="65">
        <v>2883</v>
      </c>
      <c r="D45" s="65">
        <v>2815</v>
      </c>
      <c r="E45" s="62">
        <v>0.97641345820326053</v>
      </c>
      <c r="F45" s="65">
        <v>34</v>
      </c>
      <c r="G45" s="63">
        <v>1.1793270898369753E-2</v>
      </c>
      <c r="H45" s="65">
        <v>34</v>
      </c>
      <c r="I45" s="63">
        <v>1.1793270898369753E-2</v>
      </c>
      <c r="J45" s="65">
        <v>835</v>
      </c>
      <c r="K45" s="65">
        <v>812</v>
      </c>
      <c r="L45" s="62">
        <v>0.97245508982035933</v>
      </c>
      <c r="M45" s="65">
        <v>6</v>
      </c>
      <c r="N45" s="62">
        <v>7.18562874251497E-3</v>
      </c>
      <c r="O45" s="65">
        <v>17</v>
      </c>
      <c r="P45" s="62">
        <v>2.0359281437125749E-2</v>
      </c>
      <c r="Q45" s="66">
        <v>0.28962885882761014</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5861</v>
      </c>
      <c r="C47" s="65">
        <v>5968</v>
      </c>
      <c r="D47" s="65">
        <v>5826</v>
      </c>
      <c r="E47" s="62">
        <v>0.9762064343163539</v>
      </c>
      <c r="F47" s="65">
        <v>77</v>
      </c>
      <c r="G47" s="63">
        <v>1.2902144772117962E-2</v>
      </c>
      <c r="H47" s="65">
        <v>65</v>
      </c>
      <c r="I47" s="63">
        <v>1.089142091152815E-2</v>
      </c>
      <c r="J47" s="65">
        <v>1424</v>
      </c>
      <c r="K47" s="65">
        <v>1370</v>
      </c>
      <c r="L47" s="62">
        <v>0.9620786516853933</v>
      </c>
      <c r="M47" s="65">
        <v>18</v>
      </c>
      <c r="N47" s="62">
        <v>1.2640449438202247E-2</v>
      </c>
      <c r="O47" s="65">
        <v>36</v>
      </c>
      <c r="P47" s="62">
        <v>2.5280898876404494E-2</v>
      </c>
      <c r="Q47" s="66">
        <v>0.23860589812332439</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T42" sqref="T42"/>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265</v>
      </c>
      <c r="C4" s="61">
        <v>235</v>
      </c>
      <c r="D4" s="60">
        <v>233</v>
      </c>
      <c r="E4" s="62">
        <v>0.99148936170212765</v>
      </c>
      <c r="F4" s="60">
        <v>2</v>
      </c>
      <c r="G4" s="63">
        <v>8.5106382978723406E-3</v>
      </c>
      <c r="H4" s="60">
        <v>0</v>
      </c>
      <c r="I4" s="63">
        <v>0</v>
      </c>
      <c r="J4" s="61">
        <v>29</v>
      </c>
      <c r="K4" s="60">
        <v>28</v>
      </c>
      <c r="L4" s="62">
        <v>0.96551724137931039</v>
      </c>
      <c r="M4" s="60">
        <v>1</v>
      </c>
      <c r="N4" s="62">
        <v>3.4482758620689655E-2</v>
      </c>
      <c r="O4" s="60">
        <v>0</v>
      </c>
      <c r="P4" s="62">
        <v>0</v>
      </c>
      <c r="Q4" s="63">
        <v>0.12340425531914893</v>
      </c>
    </row>
    <row r="5" spans="1:17" ht="15" x14ac:dyDescent="0.2">
      <c r="A5" s="59" t="s">
        <v>45</v>
      </c>
      <c r="B5" s="60">
        <v>429</v>
      </c>
      <c r="C5" s="61">
        <v>429</v>
      </c>
      <c r="D5" s="60">
        <v>425</v>
      </c>
      <c r="E5" s="62">
        <v>0.99067599067599066</v>
      </c>
      <c r="F5" s="60">
        <v>1</v>
      </c>
      <c r="G5" s="63">
        <v>2.331002331002331E-3</v>
      </c>
      <c r="H5" s="60">
        <v>3</v>
      </c>
      <c r="I5" s="63">
        <v>6.993006993006993E-3</v>
      </c>
      <c r="J5" s="61">
        <v>44</v>
      </c>
      <c r="K5" s="60">
        <v>43</v>
      </c>
      <c r="L5" s="62">
        <v>0.97727272727272729</v>
      </c>
      <c r="M5" s="60">
        <v>0</v>
      </c>
      <c r="N5" s="62">
        <v>0</v>
      </c>
      <c r="O5" s="60">
        <v>1</v>
      </c>
      <c r="P5" s="62">
        <v>2.2727272727272728E-2</v>
      </c>
      <c r="Q5" s="63">
        <v>0.10256410256410256</v>
      </c>
    </row>
    <row r="6" spans="1:17" ht="15.75" x14ac:dyDescent="0.25">
      <c r="A6" s="64" t="s">
        <v>56</v>
      </c>
      <c r="B6" s="65">
        <v>694</v>
      </c>
      <c r="C6" s="65">
        <v>664</v>
      </c>
      <c r="D6" s="65">
        <v>658</v>
      </c>
      <c r="E6" s="62">
        <v>0.99096385542168675</v>
      </c>
      <c r="F6" s="65">
        <v>3</v>
      </c>
      <c r="G6" s="63">
        <v>4.5180722891566263E-3</v>
      </c>
      <c r="H6" s="65">
        <v>3</v>
      </c>
      <c r="I6" s="63">
        <v>4.5180722891566263E-3</v>
      </c>
      <c r="J6" s="65">
        <v>73</v>
      </c>
      <c r="K6" s="65">
        <v>71</v>
      </c>
      <c r="L6" s="62">
        <v>0.9726027397260274</v>
      </c>
      <c r="M6" s="65">
        <v>1</v>
      </c>
      <c r="N6" s="62">
        <v>1.3698630136986301E-2</v>
      </c>
      <c r="O6" s="65">
        <v>1</v>
      </c>
      <c r="P6" s="62">
        <v>1.3698630136986301E-2</v>
      </c>
      <c r="Q6" s="66">
        <v>0.10993975903614457</v>
      </c>
    </row>
    <row r="8" spans="1:17" ht="15" x14ac:dyDescent="0.2">
      <c r="A8" s="59" t="s">
        <v>47</v>
      </c>
      <c r="B8" s="60">
        <v>587</v>
      </c>
      <c r="C8" s="61">
        <v>573</v>
      </c>
      <c r="D8" s="60">
        <v>566</v>
      </c>
      <c r="E8" s="62">
        <v>0.98778359511343805</v>
      </c>
      <c r="F8" s="60">
        <v>2</v>
      </c>
      <c r="G8" s="63">
        <v>3.4904013961605585E-3</v>
      </c>
      <c r="H8" s="60">
        <v>5</v>
      </c>
      <c r="I8" s="63">
        <v>8.7260034904013961E-3</v>
      </c>
      <c r="J8" s="61">
        <v>92</v>
      </c>
      <c r="K8" s="60">
        <v>87</v>
      </c>
      <c r="L8" s="62">
        <v>0.94565217391304346</v>
      </c>
      <c r="M8" s="60">
        <v>0</v>
      </c>
      <c r="N8" s="62">
        <v>0</v>
      </c>
      <c r="O8" s="60">
        <v>5</v>
      </c>
      <c r="P8" s="62">
        <v>5.434782608695652E-2</v>
      </c>
      <c r="Q8" s="63">
        <v>0.16055846422338568</v>
      </c>
    </row>
    <row r="9" spans="1:17" ht="15" x14ac:dyDescent="0.2">
      <c r="A9" s="59" t="s">
        <v>48</v>
      </c>
      <c r="B9" s="60">
        <v>393</v>
      </c>
      <c r="C9" s="61">
        <v>381</v>
      </c>
      <c r="D9" s="60">
        <v>374</v>
      </c>
      <c r="E9" s="62">
        <v>0.98162729658792647</v>
      </c>
      <c r="F9" s="60">
        <v>2</v>
      </c>
      <c r="G9" s="63">
        <v>5.2493438320209973E-3</v>
      </c>
      <c r="H9" s="60">
        <v>5</v>
      </c>
      <c r="I9" s="63">
        <v>1.3123359580052493E-2</v>
      </c>
      <c r="J9" s="61">
        <v>134</v>
      </c>
      <c r="K9" s="60">
        <v>128</v>
      </c>
      <c r="L9" s="62">
        <v>0.95522388059701491</v>
      </c>
      <c r="M9" s="60">
        <v>2</v>
      </c>
      <c r="N9" s="62">
        <v>1.4925373134328358E-2</v>
      </c>
      <c r="O9" s="60">
        <v>4</v>
      </c>
      <c r="P9" s="62">
        <v>2.9850746268656716E-2</v>
      </c>
      <c r="Q9" s="63">
        <v>0.35170603674540685</v>
      </c>
    </row>
    <row r="10" spans="1:17" ht="15.75" x14ac:dyDescent="0.25">
      <c r="A10" s="64" t="s">
        <v>57</v>
      </c>
      <c r="B10" s="65">
        <v>980</v>
      </c>
      <c r="C10" s="65">
        <v>954</v>
      </c>
      <c r="D10" s="65">
        <v>940</v>
      </c>
      <c r="E10" s="62">
        <v>0.9853249475890985</v>
      </c>
      <c r="F10" s="65">
        <v>4</v>
      </c>
      <c r="G10" s="63">
        <v>4.1928721174004195E-3</v>
      </c>
      <c r="H10" s="65">
        <v>10</v>
      </c>
      <c r="I10" s="63">
        <v>1.0482180293501049E-2</v>
      </c>
      <c r="J10" s="65">
        <v>226</v>
      </c>
      <c r="K10" s="65">
        <v>215</v>
      </c>
      <c r="L10" s="62">
        <v>0.95132743362831862</v>
      </c>
      <c r="M10" s="65">
        <v>2</v>
      </c>
      <c r="N10" s="62">
        <v>8.8495575221238937E-3</v>
      </c>
      <c r="O10" s="65">
        <v>9</v>
      </c>
      <c r="P10" s="62">
        <v>3.9823008849557522E-2</v>
      </c>
      <c r="Q10" s="66">
        <v>0.23689727463312368</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432</v>
      </c>
      <c r="C12" s="61">
        <v>392</v>
      </c>
      <c r="D12" s="60">
        <v>369</v>
      </c>
      <c r="E12" s="62">
        <v>0.94132653061224492</v>
      </c>
      <c r="F12" s="60">
        <v>12</v>
      </c>
      <c r="G12" s="63">
        <v>3.0612244897959183E-2</v>
      </c>
      <c r="H12" s="60">
        <v>11</v>
      </c>
      <c r="I12" s="63">
        <v>2.8061224489795918E-2</v>
      </c>
      <c r="J12" s="61">
        <v>87</v>
      </c>
      <c r="K12" s="60">
        <v>72</v>
      </c>
      <c r="L12" s="62">
        <v>0.82758620689655171</v>
      </c>
      <c r="M12" s="60">
        <v>5</v>
      </c>
      <c r="N12" s="62">
        <v>5.7471264367816091E-2</v>
      </c>
      <c r="O12" s="60">
        <v>10</v>
      </c>
      <c r="P12" s="62">
        <v>0.11494252873563218</v>
      </c>
      <c r="Q12" s="63">
        <v>0.22193877551020408</v>
      </c>
    </row>
    <row r="13" spans="1:17" ht="15" x14ac:dyDescent="0.2">
      <c r="A13" s="59" t="s">
        <v>49</v>
      </c>
      <c r="B13" s="60">
        <v>197</v>
      </c>
      <c r="C13" s="61">
        <v>164</v>
      </c>
      <c r="D13" s="60">
        <v>150</v>
      </c>
      <c r="E13" s="62">
        <v>0.91463414634146345</v>
      </c>
      <c r="F13" s="60">
        <v>3</v>
      </c>
      <c r="G13" s="63">
        <v>1.8292682926829267E-2</v>
      </c>
      <c r="H13" s="60">
        <v>11</v>
      </c>
      <c r="I13" s="63">
        <v>6.7073170731707321E-2</v>
      </c>
      <c r="J13" s="61">
        <v>47</v>
      </c>
      <c r="K13" s="60">
        <v>36</v>
      </c>
      <c r="L13" s="62">
        <v>0.76595744680851063</v>
      </c>
      <c r="M13" s="60">
        <v>2</v>
      </c>
      <c r="N13" s="62">
        <v>4.2553191489361701E-2</v>
      </c>
      <c r="O13" s="60">
        <v>9</v>
      </c>
      <c r="P13" s="62">
        <v>0.19148936170212766</v>
      </c>
      <c r="Q13" s="63">
        <v>0.28658536585365851</v>
      </c>
    </row>
    <row r="14" spans="1:17" ht="15" x14ac:dyDescent="0.2">
      <c r="A14" s="59" t="s">
        <v>58</v>
      </c>
      <c r="B14" s="60">
        <v>399</v>
      </c>
      <c r="C14" s="61">
        <v>361</v>
      </c>
      <c r="D14" s="60">
        <v>342</v>
      </c>
      <c r="E14" s="62">
        <v>0.94736842105263153</v>
      </c>
      <c r="F14" s="60">
        <v>15</v>
      </c>
      <c r="G14" s="63">
        <v>4.1551246537396121E-2</v>
      </c>
      <c r="H14" s="60">
        <v>4</v>
      </c>
      <c r="I14" s="63">
        <v>1.1080332409972299E-2</v>
      </c>
      <c r="J14" s="61">
        <v>120</v>
      </c>
      <c r="K14" s="60">
        <v>119</v>
      </c>
      <c r="L14" s="62">
        <v>0.9916666666666667</v>
      </c>
      <c r="M14" s="60">
        <v>0</v>
      </c>
      <c r="N14" s="62">
        <v>0</v>
      </c>
      <c r="O14" s="60">
        <v>1</v>
      </c>
      <c r="P14" s="62">
        <v>8.3333333333333332E-3</v>
      </c>
      <c r="Q14" s="63">
        <v>0.33240997229916897</v>
      </c>
    </row>
    <row r="15" spans="1:17" ht="15.75" x14ac:dyDescent="0.25">
      <c r="A15" s="64" t="s">
        <v>59</v>
      </c>
      <c r="B15" s="65">
        <v>1028</v>
      </c>
      <c r="C15" s="65">
        <v>917</v>
      </c>
      <c r="D15" s="65">
        <v>861</v>
      </c>
      <c r="E15" s="62">
        <v>0.93893129770992367</v>
      </c>
      <c r="F15" s="65">
        <v>30</v>
      </c>
      <c r="G15" s="63">
        <v>3.271537622682661E-2</v>
      </c>
      <c r="H15" s="65">
        <v>26</v>
      </c>
      <c r="I15" s="63">
        <v>2.8353326063249727E-2</v>
      </c>
      <c r="J15" s="65">
        <v>254</v>
      </c>
      <c r="K15" s="65">
        <v>227</v>
      </c>
      <c r="L15" s="62">
        <v>0.89370078740157477</v>
      </c>
      <c r="M15" s="65">
        <v>7</v>
      </c>
      <c r="N15" s="62">
        <v>2.7559055118110236E-2</v>
      </c>
      <c r="O15" s="65">
        <v>20</v>
      </c>
      <c r="P15" s="62">
        <v>7.874015748031496E-2</v>
      </c>
      <c r="Q15" s="66">
        <v>0.27699018538713194</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580</v>
      </c>
      <c r="C17" s="61">
        <v>531</v>
      </c>
      <c r="D17" s="60">
        <v>497</v>
      </c>
      <c r="E17" s="62">
        <v>0.935969868173258</v>
      </c>
      <c r="F17" s="60">
        <v>26</v>
      </c>
      <c r="G17" s="63">
        <v>4.8964218455743877E-2</v>
      </c>
      <c r="H17" s="60">
        <v>8</v>
      </c>
      <c r="I17" s="63">
        <v>1.5065913370998116E-2</v>
      </c>
      <c r="J17" s="61">
        <v>38</v>
      </c>
      <c r="K17" s="60">
        <v>34</v>
      </c>
      <c r="L17" s="62">
        <v>0.89473684210526316</v>
      </c>
      <c r="M17" s="60">
        <v>3</v>
      </c>
      <c r="N17" s="62">
        <v>7.8947368421052627E-2</v>
      </c>
      <c r="O17" s="60">
        <v>1</v>
      </c>
      <c r="P17" s="62">
        <v>2.6315789473684209E-2</v>
      </c>
      <c r="Q17" s="63">
        <v>7.1563088512241052E-2</v>
      </c>
    </row>
    <row r="18" spans="1:17" ht="15.75" x14ac:dyDescent="0.25">
      <c r="A18" s="64" t="s">
        <v>60</v>
      </c>
      <c r="B18" s="65">
        <v>580</v>
      </c>
      <c r="C18" s="65">
        <v>531</v>
      </c>
      <c r="D18" s="65">
        <v>497</v>
      </c>
      <c r="E18" s="62">
        <v>0.935969868173258</v>
      </c>
      <c r="F18" s="65">
        <v>26</v>
      </c>
      <c r="G18" s="63">
        <v>4.8964218455743877E-2</v>
      </c>
      <c r="H18" s="65">
        <v>8</v>
      </c>
      <c r="I18" s="63">
        <v>1.5065913370998116E-2</v>
      </c>
      <c r="J18" s="65">
        <v>38</v>
      </c>
      <c r="K18" s="65">
        <v>34</v>
      </c>
      <c r="L18" s="62">
        <v>0.89473684210526316</v>
      </c>
      <c r="M18" s="65">
        <v>3</v>
      </c>
      <c r="N18" s="62">
        <v>7.8947368421052627E-2</v>
      </c>
      <c r="O18" s="65">
        <v>1</v>
      </c>
      <c r="P18" s="62">
        <v>2.6315789473684209E-2</v>
      </c>
      <c r="Q18" s="66">
        <v>7.1563088512241052E-2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3282</v>
      </c>
      <c r="C20" s="65">
        <v>3066</v>
      </c>
      <c r="D20" s="65">
        <v>2956</v>
      </c>
      <c r="E20" s="62">
        <v>0.96412263535551201</v>
      </c>
      <c r="F20" s="65">
        <v>63</v>
      </c>
      <c r="G20" s="63">
        <v>2.0547945205479451E-2</v>
      </c>
      <c r="H20" s="65">
        <v>47</v>
      </c>
      <c r="I20" s="63">
        <v>1.5329419439008479E-2</v>
      </c>
      <c r="J20" s="65">
        <v>591</v>
      </c>
      <c r="K20" s="65">
        <v>547</v>
      </c>
      <c r="L20" s="62">
        <v>0.9255499153976311</v>
      </c>
      <c r="M20" s="65">
        <v>13</v>
      </c>
      <c r="N20" s="62">
        <v>2.1996615905245348E-2</v>
      </c>
      <c r="O20" s="65">
        <v>31</v>
      </c>
      <c r="P20" s="62">
        <v>5.2453468697123522E-2</v>
      </c>
      <c r="Q20" s="66">
        <v>0.19275929549902152</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179</v>
      </c>
      <c r="C22" s="61">
        <v>173</v>
      </c>
      <c r="D22" s="60">
        <v>166</v>
      </c>
      <c r="E22" s="62">
        <v>0.95953757225433522</v>
      </c>
      <c r="F22" s="60">
        <v>1</v>
      </c>
      <c r="G22" s="63">
        <v>5.7803468208092483E-3</v>
      </c>
      <c r="H22" s="60">
        <v>6</v>
      </c>
      <c r="I22" s="63">
        <v>3.4682080924855488E-2</v>
      </c>
      <c r="J22" s="61">
        <v>38</v>
      </c>
      <c r="K22" s="60">
        <v>36</v>
      </c>
      <c r="L22" s="62">
        <v>0.94736842105263153</v>
      </c>
      <c r="M22" s="60">
        <v>0</v>
      </c>
      <c r="N22" s="62">
        <v>0</v>
      </c>
      <c r="O22" s="60">
        <v>2</v>
      </c>
      <c r="P22" s="62">
        <v>5.2631578947368418E-2</v>
      </c>
      <c r="Q22" s="63">
        <v>0.21965317919075145</v>
      </c>
    </row>
    <row r="23" spans="1:17" ht="15" x14ac:dyDescent="0.2">
      <c r="A23" s="59" t="s">
        <v>61</v>
      </c>
      <c r="B23" s="60">
        <v>242</v>
      </c>
      <c r="C23" s="61">
        <v>237</v>
      </c>
      <c r="D23" s="60">
        <v>233</v>
      </c>
      <c r="E23" s="62">
        <v>0.9831223628691983</v>
      </c>
      <c r="F23" s="60">
        <v>2</v>
      </c>
      <c r="G23" s="63">
        <v>8.4388185654008432E-3</v>
      </c>
      <c r="H23" s="60">
        <v>2</v>
      </c>
      <c r="I23" s="63">
        <v>8.4388185654008432E-3</v>
      </c>
      <c r="J23" s="61">
        <v>48</v>
      </c>
      <c r="K23" s="60">
        <v>46</v>
      </c>
      <c r="L23" s="62">
        <v>0.95833333333333337</v>
      </c>
      <c r="M23" s="60">
        <v>1</v>
      </c>
      <c r="N23" s="62">
        <v>2.0833333333333332E-2</v>
      </c>
      <c r="O23" s="60">
        <v>1</v>
      </c>
      <c r="P23" s="62">
        <v>2.0833333333333332E-2</v>
      </c>
      <c r="Q23" s="63">
        <v>0.20253164556962025</v>
      </c>
    </row>
    <row r="24" spans="1:17" ht="15.75" x14ac:dyDescent="0.25">
      <c r="A24" s="64" t="s">
        <v>16</v>
      </c>
      <c r="B24" s="65">
        <v>421</v>
      </c>
      <c r="C24" s="65">
        <v>410</v>
      </c>
      <c r="D24" s="65">
        <v>399</v>
      </c>
      <c r="E24" s="62">
        <v>0.97317073170731705</v>
      </c>
      <c r="F24" s="65">
        <v>3</v>
      </c>
      <c r="G24" s="63">
        <v>7.3170731707317077E-3</v>
      </c>
      <c r="H24" s="65">
        <v>8</v>
      </c>
      <c r="I24" s="63">
        <v>1.9512195121951219E-2</v>
      </c>
      <c r="J24" s="65">
        <v>86</v>
      </c>
      <c r="K24" s="65">
        <v>82</v>
      </c>
      <c r="L24" s="62">
        <v>0.95348837209302328</v>
      </c>
      <c r="M24" s="65">
        <v>1</v>
      </c>
      <c r="N24" s="62">
        <v>1.1627906976744186E-2</v>
      </c>
      <c r="O24" s="65">
        <v>3</v>
      </c>
      <c r="P24" s="62">
        <v>3.4883720930232558E-2</v>
      </c>
      <c r="Q24" s="66">
        <v>0.2097560975609756</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518</v>
      </c>
      <c r="C26" s="61">
        <v>473</v>
      </c>
      <c r="D26" s="60">
        <v>470</v>
      </c>
      <c r="E26" s="62">
        <v>0.9936575052854123</v>
      </c>
      <c r="F26" s="60">
        <v>2</v>
      </c>
      <c r="G26" s="63">
        <v>4.2283298097251587E-3</v>
      </c>
      <c r="H26" s="60">
        <v>1</v>
      </c>
      <c r="I26" s="63">
        <v>2.1141649048625794E-3</v>
      </c>
      <c r="J26" s="61">
        <v>203</v>
      </c>
      <c r="K26" s="60">
        <v>202</v>
      </c>
      <c r="L26" s="62">
        <v>0.99507389162561577</v>
      </c>
      <c r="M26" s="60">
        <v>0</v>
      </c>
      <c r="N26" s="62">
        <v>0</v>
      </c>
      <c r="O26" s="60">
        <v>1</v>
      </c>
      <c r="P26" s="62">
        <v>4.9261083743842365E-3</v>
      </c>
      <c r="Q26" s="63">
        <v>0.42917547568710357</v>
      </c>
    </row>
    <row r="27" spans="1:17" ht="15" x14ac:dyDescent="0.2">
      <c r="A27" s="59" t="s">
        <v>52</v>
      </c>
      <c r="B27" s="60">
        <v>576</v>
      </c>
      <c r="C27" s="61">
        <v>559</v>
      </c>
      <c r="D27" s="60">
        <v>556</v>
      </c>
      <c r="E27" s="62">
        <v>0.99463327370304111</v>
      </c>
      <c r="F27" s="60">
        <v>2</v>
      </c>
      <c r="G27" s="63">
        <v>3.5778175313059034E-3</v>
      </c>
      <c r="H27" s="60">
        <v>1</v>
      </c>
      <c r="I27" s="63">
        <v>1.7889087656529517E-3</v>
      </c>
      <c r="J27" s="61">
        <v>152</v>
      </c>
      <c r="K27" s="60">
        <v>151</v>
      </c>
      <c r="L27" s="62">
        <v>0.99342105263157898</v>
      </c>
      <c r="M27" s="60">
        <v>0</v>
      </c>
      <c r="N27" s="62">
        <v>0</v>
      </c>
      <c r="O27" s="60">
        <v>1</v>
      </c>
      <c r="P27" s="62">
        <v>6.5789473684210523E-3</v>
      </c>
      <c r="Q27" s="63">
        <v>0.27191413237924866</v>
      </c>
    </row>
    <row r="28" spans="1:17" ht="15.75" x14ac:dyDescent="0.25">
      <c r="A28" s="64" t="s">
        <v>17</v>
      </c>
      <c r="B28" s="65">
        <v>1094</v>
      </c>
      <c r="C28" s="65">
        <v>1032</v>
      </c>
      <c r="D28" s="65">
        <v>1026</v>
      </c>
      <c r="E28" s="62">
        <v>0.9941860465116279</v>
      </c>
      <c r="F28" s="65">
        <v>4</v>
      </c>
      <c r="G28" s="63">
        <v>3.875968992248062E-3</v>
      </c>
      <c r="H28" s="65">
        <v>2</v>
      </c>
      <c r="I28" s="63">
        <v>1.937984496124031E-3</v>
      </c>
      <c r="J28" s="65">
        <v>355</v>
      </c>
      <c r="K28" s="65">
        <v>353</v>
      </c>
      <c r="L28" s="62">
        <v>0.9943661971830986</v>
      </c>
      <c r="M28" s="65">
        <v>0</v>
      </c>
      <c r="N28" s="62">
        <v>0</v>
      </c>
      <c r="O28" s="65">
        <v>2</v>
      </c>
      <c r="P28" s="62">
        <v>5.6338028169014088E-3</v>
      </c>
      <c r="Q28" s="66">
        <v>0.3439922480620155</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128</v>
      </c>
      <c r="C30" s="61">
        <v>126</v>
      </c>
      <c r="D30" s="60">
        <v>125</v>
      </c>
      <c r="E30" s="62">
        <v>0.99206349206349209</v>
      </c>
      <c r="F30" s="60">
        <v>0</v>
      </c>
      <c r="G30" s="63">
        <v>0</v>
      </c>
      <c r="H30" s="60">
        <v>1</v>
      </c>
      <c r="I30" s="63">
        <v>7.9365079365079361E-3</v>
      </c>
      <c r="J30" s="61">
        <v>51</v>
      </c>
      <c r="K30" s="60">
        <v>51</v>
      </c>
      <c r="L30" s="62">
        <v>1</v>
      </c>
      <c r="M30" s="60">
        <v>0</v>
      </c>
      <c r="N30" s="62">
        <v>0</v>
      </c>
      <c r="O30" s="60">
        <v>0</v>
      </c>
      <c r="P30" s="62">
        <v>0</v>
      </c>
      <c r="Q30" s="63">
        <v>0.40476190476190477</v>
      </c>
    </row>
    <row r="31" spans="1:17" ht="15" x14ac:dyDescent="0.2">
      <c r="A31" s="59" t="s">
        <v>19</v>
      </c>
      <c r="B31" s="60">
        <v>82</v>
      </c>
      <c r="C31" s="61">
        <v>68</v>
      </c>
      <c r="D31" s="60">
        <v>68</v>
      </c>
      <c r="E31" s="62">
        <v>1</v>
      </c>
      <c r="F31" s="60">
        <v>0</v>
      </c>
      <c r="G31" s="63">
        <v>0</v>
      </c>
      <c r="H31" s="60">
        <v>0</v>
      </c>
      <c r="I31" s="63">
        <v>0</v>
      </c>
      <c r="J31" s="61">
        <v>15</v>
      </c>
      <c r="K31" s="60">
        <v>15</v>
      </c>
      <c r="L31" s="62">
        <v>1</v>
      </c>
      <c r="M31" s="60">
        <v>0</v>
      </c>
      <c r="N31" s="62">
        <v>0</v>
      </c>
      <c r="O31" s="60">
        <v>0</v>
      </c>
      <c r="P31" s="62">
        <v>0</v>
      </c>
      <c r="Q31" s="63">
        <v>0.22058823529411764</v>
      </c>
    </row>
    <row r="32" spans="1:17" ht="15" x14ac:dyDescent="0.2">
      <c r="A32" s="59" t="s">
        <v>62</v>
      </c>
      <c r="B32" s="60">
        <v>57</v>
      </c>
      <c r="C32" s="61">
        <v>57</v>
      </c>
      <c r="D32" s="60">
        <v>57</v>
      </c>
      <c r="E32" s="62">
        <v>1</v>
      </c>
      <c r="F32" s="60">
        <v>0</v>
      </c>
      <c r="G32" s="63">
        <v>0</v>
      </c>
      <c r="H32" s="60">
        <v>0</v>
      </c>
      <c r="I32" s="63">
        <v>0</v>
      </c>
      <c r="J32" s="61">
        <v>20</v>
      </c>
      <c r="K32" s="60">
        <v>20</v>
      </c>
      <c r="L32" s="62">
        <v>1</v>
      </c>
      <c r="M32" s="60">
        <v>0</v>
      </c>
      <c r="N32" s="62">
        <v>0</v>
      </c>
      <c r="O32" s="60">
        <v>0</v>
      </c>
      <c r="P32" s="62">
        <v>0</v>
      </c>
      <c r="Q32" s="63">
        <v>0.35087719298245612</v>
      </c>
    </row>
    <row r="33" spans="1:17" ht="15" x14ac:dyDescent="0.2">
      <c r="A33" s="59" t="s">
        <v>20</v>
      </c>
      <c r="B33" s="60">
        <v>44</v>
      </c>
      <c r="C33" s="61">
        <v>36</v>
      </c>
      <c r="D33" s="60">
        <v>36</v>
      </c>
      <c r="E33" s="62">
        <v>1</v>
      </c>
      <c r="F33" s="60">
        <v>0</v>
      </c>
      <c r="G33" s="63">
        <v>0</v>
      </c>
      <c r="H33" s="60">
        <v>0</v>
      </c>
      <c r="I33" s="63">
        <v>0</v>
      </c>
      <c r="J33" s="61">
        <v>17</v>
      </c>
      <c r="K33" s="60">
        <v>17</v>
      </c>
      <c r="L33" s="62">
        <v>1</v>
      </c>
      <c r="M33" s="60">
        <v>0</v>
      </c>
      <c r="N33" s="62">
        <v>0</v>
      </c>
      <c r="O33" s="60">
        <v>0</v>
      </c>
      <c r="P33" s="62">
        <v>0</v>
      </c>
      <c r="Q33" s="63">
        <v>0.47222222222222221</v>
      </c>
    </row>
    <row r="34" spans="1:17" ht="15" x14ac:dyDescent="0.2">
      <c r="A34" s="59" t="s">
        <v>21</v>
      </c>
      <c r="B34" s="60">
        <v>285</v>
      </c>
      <c r="C34" s="61">
        <v>253</v>
      </c>
      <c r="D34" s="60">
        <v>253</v>
      </c>
      <c r="E34" s="62">
        <v>1</v>
      </c>
      <c r="F34" s="60">
        <v>0</v>
      </c>
      <c r="G34" s="63">
        <v>0</v>
      </c>
      <c r="H34" s="60">
        <v>0</v>
      </c>
      <c r="I34" s="63">
        <v>0</v>
      </c>
      <c r="J34" s="61">
        <v>103</v>
      </c>
      <c r="K34" s="60">
        <v>103</v>
      </c>
      <c r="L34" s="62">
        <v>1</v>
      </c>
      <c r="M34" s="60">
        <v>0</v>
      </c>
      <c r="N34" s="62">
        <v>0</v>
      </c>
      <c r="O34" s="60">
        <v>0</v>
      </c>
      <c r="P34" s="62">
        <v>0</v>
      </c>
      <c r="Q34" s="63">
        <v>0.40711462450592883</v>
      </c>
    </row>
    <row r="35" spans="1:17" ht="15.75" x14ac:dyDescent="0.25">
      <c r="A35" s="64" t="s">
        <v>22</v>
      </c>
      <c r="B35" s="65">
        <v>596</v>
      </c>
      <c r="C35" s="65">
        <v>540</v>
      </c>
      <c r="D35" s="65">
        <v>539</v>
      </c>
      <c r="E35" s="62">
        <v>0.99814814814814812</v>
      </c>
      <c r="F35" s="65">
        <v>0</v>
      </c>
      <c r="G35" s="63">
        <v>0</v>
      </c>
      <c r="H35" s="65">
        <v>1</v>
      </c>
      <c r="I35" s="63">
        <v>1.8518518518518519E-3</v>
      </c>
      <c r="J35" s="65">
        <v>206</v>
      </c>
      <c r="K35" s="65">
        <v>206</v>
      </c>
      <c r="L35" s="62">
        <v>1</v>
      </c>
      <c r="M35" s="65">
        <v>0</v>
      </c>
      <c r="N35" s="62">
        <v>0</v>
      </c>
      <c r="O35" s="65">
        <v>0</v>
      </c>
      <c r="P35" s="62">
        <v>0</v>
      </c>
      <c r="Q35" s="66">
        <v>0.38148148148148148</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604</v>
      </c>
      <c r="C37" s="61">
        <v>612</v>
      </c>
      <c r="D37" s="60">
        <v>582</v>
      </c>
      <c r="E37" s="62">
        <v>0.9509803921568627</v>
      </c>
      <c r="F37" s="60">
        <v>12</v>
      </c>
      <c r="G37" s="63">
        <v>1.9607843137254902E-2</v>
      </c>
      <c r="H37" s="60">
        <v>18</v>
      </c>
      <c r="I37" s="63">
        <v>2.9411764705882353E-2</v>
      </c>
      <c r="J37" s="61">
        <v>161</v>
      </c>
      <c r="K37" s="60">
        <v>150</v>
      </c>
      <c r="L37" s="62">
        <v>0.93167701863354035</v>
      </c>
      <c r="M37" s="60">
        <v>5</v>
      </c>
      <c r="N37" s="62">
        <v>3.1055900621118012E-2</v>
      </c>
      <c r="O37" s="60">
        <v>6</v>
      </c>
      <c r="P37" s="62">
        <v>3.7267080745341616E-2</v>
      </c>
      <c r="Q37" s="63">
        <v>0.26307189542483661</v>
      </c>
    </row>
    <row r="38" spans="1:17" ht="15" x14ac:dyDescent="0.2">
      <c r="A38" s="59" t="s">
        <v>54</v>
      </c>
      <c r="B38" s="60">
        <v>139</v>
      </c>
      <c r="C38" s="61">
        <v>120</v>
      </c>
      <c r="D38" s="60">
        <v>118</v>
      </c>
      <c r="E38" s="62">
        <v>0.98333333333333328</v>
      </c>
      <c r="F38" s="60">
        <v>0</v>
      </c>
      <c r="G38" s="63">
        <v>0</v>
      </c>
      <c r="H38" s="60">
        <v>2</v>
      </c>
      <c r="I38" s="63">
        <v>1.6666666666666666E-2</v>
      </c>
      <c r="J38" s="61">
        <v>24</v>
      </c>
      <c r="K38" s="60">
        <v>24</v>
      </c>
      <c r="L38" s="62">
        <v>1</v>
      </c>
      <c r="M38" s="60">
        <v>0</v>
      </c>
      <c r="N38" s="62">
        <v>0</v>
      </c>
      <c r="O38" s="60">
        <v>0</v>
      </c>
      <c r="P38" s="62">
        <v>0</v>
      </c>
      <c r="Q38" s="63">
        <v>0.2</v>
      </c>
    </row>
    <row r="39" spans="1:17" ht="15.75" x14ac:dyDescent="0.25">
      <c r="A39" s="64" t="s">
        <v>23</v>
      </c>
      <c r="B39" s="65">
        <v>743</v>
      </c>
      <c r="C39" s="65">
        <v>732</v>
      </c>
      <c r="D39" s="65">
        <v>700</v>
      </c>
      <c r="E39" s="62">
        <v>0.95628415300546443</v>
      </c>
      <c r="F39" s="65">
        <v>12</v>
      </c>
      <c r="G39" s="63">
        <v>1.6393442622950821E-2</v>
      </c>
      <c r="H39" s="65">
        <v>20</v>
      </c>
      <c r="I39" s="63">
        <v>2.7322404371584699E-2</v>
      </c>
      <c r="J39" s="65">
        <v>185</v>
      </c>
      <c r="K39" s="65">
        <v>174</v>
      </c>
      <c r="L39" s="62">
        <v>0.94054054054054059</v>
      </c>
      <c r="M39" s="65">
        <v>5</v>
      </c>
      <c r="N39" s="62">
        <v>2.7027027027027029E-2</v>
      </c>
      <c r="O39" s="65">
        <v>6</v>
      </c>
      <c r="P39" s="62">
        <v>3.2432432432432434E-2</v>
      </c>
      <c r="Q39" s="66">
        <v>0.25273224043715847</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61</v>
      </c>
      <c r="C41" s="61">
        <v>61</v>
      </c>
      <c r="D41" s="60">
        <v>61</v>
      </c>
      <c r="E41" s="62">
        <v>1</v>
      </c>
      <c r="F41" s="60">
        <v>0</v>
      </c>
      <c r="G41" s="63">
        <v>0</v>
      </c>
      <c r="H41" s="60">
        <v>0</v>
      </c>
      <c r="I41" s="63">
        <v>0</v>
      </c>
      <c r="J41" s="61">
        <v>16</v>
      </c>
      <c r="K41" s="60">
        <v>16</v>
      </c>
      <c r="L41" s="62">
        <v>1</v>
      </c>
      <c r="M41" s="60">
        <v>0</v>
      </c>
      <c r="N41" s="62">
        <v>0</v>
      </c>
      <c r="O41" s="60">
        <v>0</v>
      </c>
      <c r="P41" s="62">
        <v>0</v>
      </c>
      <c r="Q41" s="63">
        <v>0.26229508196721313</v>
      </c>
    </row>
    <row r="42" spans="1:17" ht="15" x14ac:dyDescent="0.2">
      <c r="A42" s="59" t="s">
        <v>25</v>
      </c>
      <c r="B42" s="60">
        <v>14</v>
      </c>
      <c r="C42" s="61">
        <v>18</v>
      </c>
      <c r="D42" s="60">
        <v>16</v>
      </c>
      <c r="E42" s="62">
        <v>0.88888888888888884</v>
      </c>
      <c r="F42" s="60">
        <v>1</v>
      </c>
      <c r="G42" s="63">
        <v>5.5555555555555552E-2</v>
      </c>
      <c r="H42" s="60">
        <v>1</v>
      </c>
      <c r="I42" s="63">
        <v>5.5555555555555552E-2</v>
      </c>
      <c r="J42" s="61">
        <v>1</v>
      </c>
      <c r="K42" s="60">
        <v>0</v>
      </c>
      <c r="L42" s="62">
        <v>0</v>
      </c>
      <c r="M42" s="60">
        <v>1</v>
      </c>
      <c r="N42" s="62">
        <v>1</v>
      </c>
      <c r="O42" s="60">
        <v>0</v>
      </c>
      <c r="P42" s="62">
        <v>0</v>
      </c>
      <c r="Q42" s="63">
        <v>5.5555555555555552E-2</v>
      </c>
    </row>
    <row r="43" spans="1:17" ht="15.75" x14ac:dyDescent="0.25">
      <c r="A43" s="64" t="s">
        <v>26</v>
      </c>
      <c r="B43" s="65">
        <v>75</v>
      </c>
      <c r="C43" s="65">
        <v>79</v>
      </c>
      <c r="D43" s="65">
        <v>77</v>
      </c>
      <c r="E43" s="62">
        <v>0.97468354430379744</v>
      </c>
      <c r="F43" s="65">
        <v>1</v>
      </c>
      <c r="G43" s="63">
        <v>1.2658227848101266E-2</v>
      </c>
      <c r="H43" s="65">
        <v>1</v>
      </c>
      <c r="I43" s="63">
        <v>1.2658227848101266E-2</v>
      </c>
      <c r="J43" s="65">
        <v>17</v>
      </c>
      <c r="K43" s="65">
        <v>16</v>
      </c>
      <c r="L43" s="62">
        <v>0.94117647058823528</v>
      </c>
      <c r="M43" s="65">
        <v>1</v>
      </c>
      <c r="N43" s="62">
        <v>5.8823529411764705E-2</v>
      </c>
      <c r="O43" s="65">
        <v>0</v>
      </c>
      <c r="P43" s="62">
        <v>0</v>
      </c>
      <c r="Q43" s="66">
        <v>0.21518987341772153</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2929</v>
      </c>
      <c r="C45" s="65">
        <v>2793</v>
      </c>
      <c r="D45" s="65">
        <v>2741</v>
      </c>
      <c r="E45" s="62">
        <v>0.98138202649480843</v>
      </c>
      <c r="F45" s="65">
        <v>20</v>
      </c>
      <c r="G45" s="63">
        <v>7.1607590404582887E-3</v>
      </c>
      <c r="H45" s="65">
        <v>32</v>
      </c>
      <c r="I45" s="63">
        <v>1.1457214464733263E-2</v>
      </c>
      <c r="J45" s="65">
        <v>849</v>
      </c>
      <c r="K45" s="65">
        <v>831</v>
      </c>
      <c r="L45" s="62">
        <v>0.97879858657243812</v>
      </c>
      <c r="M45" s="65">
        <v>7</v>
      </c>
      <c r="N45" s="62">
        <v>8.2449941107184919E-3</v>
      </c>
      <c r="O45" s="65">
        <v>11</v>
      </c>
      <c r="P45" s="62">
        <v>1.2956419316843345E-2</v>
      </c>
      <c r="Q45" s="66">
        <v>0.30397422126745433</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6211</v>
      </c>
      <c r="C47" s="65">
        <v>5859</v>
      </c>
      <c r="D47" s="65">
        <v>5697</v>
      </c>
      <c r="E47" s="62">
        <v>0.97235023041474655</v>
      </c>
      <c r="F47" s="65">
        <v>83</v>
      </c>
      <c r="G47" s="63">
        <v>1.4166239972691586E-2</v>
      </c>
      <c r="H47" s="65">
        <v>79</v>
      </c>
      <c r="I47" s="63">
        <v>1.348352961256187E-2</v>
      </c>
      <c r="J47" s="65">
        <v>1440</v>
      </c>
      <c r="K47" s="65">
        <v>1378</v>
      </c>
      <c r="L47" s="62">
        <v>0.95694444444444449</v>
      </c>
      <c r="M47" s="65">
        <v>20</v>
      </c>
      <c r="N47" s="62">
        <v>1.3888888888888888E-2</v>
      </c>
      <c r="O47" s="65">
        <v>42</v>
      </c>
      <c r="P47" s="62">
        <v>2.9166666666666667E-2</v>
      </c>
      <c r="Q47" s="66">
        <v>0.24577572964669739</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H20" sqref="H20"/>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278</v>
      </c>
      <c r="C4" s="61">
        <v>271</v>
      </c>
      <c r="D4" s="60">
        <v>261</v>
      </c>
      <c r="E4" s="62">
        <v>0.96309963099630991</v>
      </c>
      <c r="F4" s="60">
        <v>4</v>
      </c>
      <c r="G4" s="63">
        <v>1.4760147601476014E-2</v>
      </c>
      <c r="H4" s="60">
        <v>6</v>
      </c>
      <c r="I4" s="63">
        <v>2.2140221402214021E-2</v>
      </c>
      <c r="J4" s="61">
        <v>26</v>
      </c>
      <c r="K4" s="60">
        <v>25</v>
      </c>
      <c r="L4" s="62">
        <v>0.96153846153846156</v>
      </c>
      <c r="M4" s="60">
        <v>0</v>
      </c>
      <c r="N4" s="62">
        <v>0</v>
      </c>
      <c r="O4" s="60">
        <v>1</v>
      </c>
      <c r="P4" s="62">
        <v>3.8461538461538464E-2</v>
      </c>
      <c r="Q4" s="63">
        <v>9.5940959409594101E-2</v>
      </c>
    </row>
    <row r="5" spans="1:17" ht="15" x14ac:dyDescent="0.2">
      <c r="A5" s="59" t="s">
        <v>45</v>
      </c>
      <c r="B5" s="60">
        <v>391</v>
      </c>
      <c r="C5" s="61">
        <v>383</v>
      </c>
      <c r="D5" s="60">
        <v>382</v>
      </c>
      <c r="E5" s="62">
        <v>0.99738903394255873</v>
      </c>
      <c r="F5" s="60">
        <v>0</v>
      </c>
      <c r="G5" s="63">
        <v>0</v>
      </c>
      <c r="H5" s="60">
        <v>1</v>
      </c>
      <c r="I5" s="63">
        <v>2.6109660574412533E-3</v>
      </c>
      <c r="J5" s="61">
        <v>55</v>
      </c>
      <c r="K5" s="60">
        <v>54</v>
      </c>
      <c r="L5" s="62">
        <v>0.98181818181818181</v>
      </c>
      <c r="M5" s="60">
        <v>0</v>
      </c>
      <c r="N5" s="62">
        <v>0</v>
      </c>
      <c r="O5" s="60">
        <v>1</v>
      </c>
      <c r="P5" s="62">
        <v>1.8181818181818181E-2</v>
      </c>
      <c r="Q5" s="63">
        <v>0.14360313315926893</v>
      </c>
    </row>
    <row r="6" spans="1:17" ht="15.75" x14ac:dyDescent="0.25">
      <c r="A6" s="64" t="s">
        <v>56</v>
      </c>
      <c r="B6" s="65">
        <v>669</v>
      </c>
      <c r="C6" s="65">
        <v>654</v>
      </c>
      <c r="D6" s="65">
        <v>643</v>
      </c>
      <c r="E6" s="62">
        <v>0.98318042813455653</v>
      </c>
      <c r="F6" s="65">
        <v>4</v>
      </c>
      <c r="G6" s="63">
        <v>6.1162079510703364E-3</v>
      </c>
      <c r="H6" s="65">
        <v>7</v>
      </c>
      <c r="I6" s="63">
        <v>1.0703363914373088E-2</v>
      </c>
      <c r="J6" s="65">
        <v>81</v>
      </c>
      <c r="K6" s="65">
        <v>79</v>
      </c>
      <c r="L6" s="62">
        <v>0.97530864197530864</v>
      </c>
      <c r="M6" s="65">
        <v>0</v>
      </c>
      <c r="N6" s="62">
        <v>0</v>
      </c>
      <c r="O6" s="65">
        <v>2</v>
      </c>
      <c r="P6" s="62">
        <v>2.4691358024691357E-2</v>
      </c>
      <c r="Q6" s="66">
        <v>0.12385321100917432</v>
      </c>
    </row>
    <row r="8" spans="1:17" ht="15" x14ac:dyDescent="0.2">
      <c r="A8" s="59" t="s">
        <v>47</v>
      </c>
      <c r="B8" s="60">
        <v>522</v>
      </c>
      <c r="C8" s="61">
        <v>507</v>
      </c>
      <c r="D8" s="60">
        <v>504</v>
      </c>
      <c r="E8" s="62">
        <v>0.99408284023668636</v>
      </c>
      <c r="F8" s="60">
        <v>2</v>
      </c>
      <c r="G8" s="63">
        <v>3.9447731755424065E-3</v>
      </c>
      <c r="H8" s="60">
        <v>1</v>
      </c>
      <c r="I8" s="63">
        <v>1.9723865877712033E-3</v>
      </c>
      <c r="J8" s="61">
        <v>85</v>
      </c>
      <c r="K8" s="60">
        <v>84</v>
      </c>
      <c r="L8" s="62">
        <v>0.9882352941176471</v>
      </c>
      <c r="M8" s="60">
        <v>1</v>
      </c>
      <c r="N8" s="62">
        <v>1.1764705882352941E-2</v>
      </c>
      <c r="O8" s="60">
        <v>0</v>
      </c>
      <c r="P8" s="62">
        <v>0</v>
      </c>
      <c r="Q8" s="63">
        <v>0.16765285996055226</v>
      </c>
    </row>
    <row r="9" spans="1:17" ht="15" x14ac:dyDescent="0.2">
      <c r="A9" s="59" t="s">
        <v>48</v>
      </c>
      <c r="B9" s="60">
        <v>297</v>
      </c>
      <c r="C9" s="61">
        <v>304</v>
      </c>
      <c r="D9" s="60">
        <v>287</v>
      </c>
      <c r="E9" s="62">
        <v>0.94407894736842102</v>
      </c>
      <c r="F9" s="60">
        <v>0</v>
      </c>
      <c r="G9" s="63">
        <v>0</v>
      </c>
      <c r="H9" s="60">
        <v>17</v>
      </c>
      <c r="I9" s="63">
        <v>5.5921052631578948E-2</v>
      </c>
      <c r="J9" s="61">
        <v>121</v>
      </c>
      <c r="K9" s="60">
        <v>106</v>
      </c>
      <c r="L9" s="62">
        <v>0.87603305785123964</v>
      </c>
      <c r="M9" s="60">
        <v>0</v>
      </c>
      <c r="N9" s="62">
        <v>0</v>
      </c>
      <c r="O9" s="60">
        <v>15</v>
      </c>
      <c r="P9" s="62">
        <v>0.12396694214876033</v>
      </c>
      <c r="Q9" s="63">
        <v>0.39802631578947367</v>
      </c>
    </row>
    <row r="10" spans="1:17" ht="15.75" x14ac:dyDescent="0.25">
      <c r="A10" s="64" t="s">
        <v>57</v>
      </c>
      <c r="B10" s="65">
        <v>819</v>
      </c>
      <c r="C10" s="65">
        <v>811</v>
      </c>
      <c r="D10" s="65">
        <v>791</v>
      </c>
      <c r="E10" s="62">
        <v>0.97533908754623921</v>
      </c>
      <c r="F10" s="65">
        <v>2</v>
      </c>
      <c r="G10" s="63">
        <v>2.4660912453760789E-3</v>
      </c>
      <c r="H10" s="65">
        <v>18</v>
      </c>
      <c r="I10" s="63">
        <v>2.2194821208384709E-2</v>
      </c>
      <c r="J10" s="65">
        <v>206</v>
      </c>
      <c r="K10" s="65">
        <v>190</v>
      </c>
      <c r="L10" s="62">
        <v>0.92233009708737868</v>
      </c>
      <c r="M10" s="65">
        <v>1</v>
      </c>
      <c r="N10" s="62">
        <v>4.8543689320388345E-3</v>
      </c>
      <c r="O10" s="65">
        <v>15</v>
      </c>
      <c r="P10" s="62">
        <v>7.281553398058252E-2</v>
      </c>
      <c r="Q10" s="66">
        <v>0.25400739827373614</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321</v>
      </c>
      <c r="C12" s="61">
        <v>333</v>
      </c>
      <c r="D12" s="60">
        <v>302</v>
      </c>
      <c r="E12" s="62">
        <v>0.9069069069069069</v>
      </c>
      <c r="F12" s="60">
        <v>23</v>
      </c>
      <c r="G12" s="63">
        <v>6.9069069069069067E-2</v>
      </c>
      <c r="H12" s="60">
        <v>8</v>
      </c>
      <c r="I12" s="63">
        <v>2.4024024024024024E-2</v>
      </c>
      <c r="J12" s="61">
        <v>66</v>
      </c>
      <c r="K12" s="60">
        <v>63</v>
      </c>
      <c r="L12" s="62">
        <v>0.95454545454545459</v>
      </c>
      <c r="M12" s="60">
        <v>2</v>
      </c>
      <c r="N12" s="62">
        <v>3.0303030303030304E-2</v>
      </c>
      <c r="O12" s="60">
        <v>1</v>
      </c>
      <c r="P12" s="62">
        <v>1.5151515151515152E-2</v>
      </c>
      <c r="Q12" s="63">
        <v>0.1981981981981982</v>
      </c>
    </row>
    <row r="13" spans="1:17" ht="15" x14ac:dyDescent="0.2">
      <c r="A13" s="59" t="s">
        <v>49</v>
      </c>
      <c r="B13" s="60">
        <v>169</v>
      </c>
      <c r="C13" s="61">
        <v>171</v>
      </c>
      <c r="D13" s="60">
        <v>167</v>
      </c>
      <c r="E13" s="62">
        <v>0.97660818713450293</v>
      </c>
      <c r="F13" s="60">
        <v>1</v>
      </c>
      <c r="G13" s="63">
        <v>5.8479532163742687E-3</v>
      </c>
      <c r="H13" s="60">
        <v>3</v>
      </c>
      <c r="I13" s="63">
        <v>1.7543859649122806E-2</v>
      </c>
      <c r="J13" s="61">
        <v>21</v>
      </c>
      <c r="K13" s="60">
        <v>18</v>
      </c>
      <c r="L13" s="62">
        <v>0.8571428571428571</v>
      </c>
      <c r="M13" s="60">
        <v>1</v>
      </c>
      <c r="N13" s="62">
        <v>4.7619047619047616E-2</v>
      </c>
      <c r="O13" s="60">
        <v>2</v>
      </c>
      <c r="P13" s="62">
        <v>9.5238095238095233E-2</v>
      </c>
      <c r="Q13" s="63">
        <v>0.12280701754385964</v>
      </c>
    </row>
    <row r="14" spans="1:17" ht="15" x14ac:dyDescent="0.2">
      <c r="A14" s="59" t="s">
        <v>58</v>
      </c>
      <c r="B14" s="60">
        <v>351</v>
      </c>
      <c r="C14" s="61">
        <v>384</v>
      </c>
      <c r="D14" s="60">
        <v>378</v>
      </c>
      <c r="E14" s="62">
        <v>0.984375</v>
      </c>
      <c r="F14" s="60">
        <v>5</v>
      </c>
      <c r="G14" s="63">
        <v>1.3020833333333334E-2</v>
      </c>
      <c r="H14" s="60">
        <v>1</v>
      </c>
      <c r="I14" s="63">
        <v>2.6041666666666665E-3</v>
      </c>
      <c r="J14" s="61">
        <v>118</v>
      </c>
      <c r="K14" s="60">
        <v>117</v>
      </c>
      <c r="L14" s="62">
        <v>0.99152542372881358</v>
      </c>
      <c r="M14" s="60">
        <v>1</v>
      </c>
      <c r="N14" s="62">
        <v>8.4745762711864406E-3</v>
      </c>
      <c r="O14" s="60">
        <v>0</v>
      </c>
      <c r="P14" s="62">
        <v>0</v>
      </c>
      <c r="Q14" s="63">
        <v>0.30729166666666669</v>
      </c>
    </row>
    <row r="15" spans="1:17" ht="15.75" x14ac:dyDescent="0.25">
      <c r="A15" s="64" t="s">
        <v>59</v>
      </c>
      <c r="B15" s="65">
        <v>841</v>
      </c>
      <c r="C15" s="65">
        <v>888</v>
      </c>
      <c r="D15" s="65">
        <v>847</v>
      </c>
      <c r="E15" s="62">
        <v>0.9538288288288288</v>
      </c>
      <c r="F15" s="65">
        <v>29</v>
      </c>
      <c r="G15" s="63">
        <v>3.2657657657657657E-2</v>
      </c>
      <c r="H15" s="65">
        <v>12</v>
      </c>
      <c r="I15" s="63">
        <v>1.3513513513513514E-2</v>
      </c>
      <c r="J15" s="65">
        <v>205</v>
      </c>
      <c r="K15" s="65">
        <v>198</v>
      </c>
      <c r="L15" s="62">
        <v>0.96585365853658534</v>
      </c>
      <c r="M15" s="65">
        <v>4</v>
      </c>
      <c r="N15" s="62">
        <v>1.9512195121951219E-2</v>
      </c>
      <c r="O15" s="65">
        <v>3</v>
      </c>
      <c r="P15" s="62">
        <v>1.4634146341463415E-2</v>
      </c>
      <c r="Q15" s="66">
        <v>0.23085585585585586</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562</v>
      </c>
      <c r="C17" s="61">
        <v>527</v>
      </c>
      <c r="D17" s="60">
        <v>496</v>
      </c>
      <c r="E17" s="62">
        <v>0.94117647058823528</v>
      </c>
      <c r="F17" s="60">
        <v>22</v>
      </c>
      <c r="G17" s="63">
        <v>4.1745730550284632E-2</v>
      </c>
      <c r="H17" s="60">
        <v>9</v>
      </c>
      <c r="I17" s="63">
        <v>1.7077798861480076E-2</v>
      </c>
      <c r="J17" s="61">
        <v>40</v>
      </c>
      <c r="K17" s="60">
        <v>35</v>
      </c>
      <c r="L17" s="62">
        <v>0.875</v>
      </c>
      <c r="M17" s="60">
        <v>5</v>
      </c>
      <c r="N17" s="62">
        <v>0.125</v>
      </c>
      <c r="O17" s="60">
        <v>0</v>
      </c>
      <c r="P17" s="62">
        <v>0</v>
      </c>
      <c r="Q17" s="63">
        <v>7.5901328273244778E-2</v>
      </c>
    </row>
    <row r="18" spans="1:17" ht="15.75" x14ac:dyDescent="0.25">
      <c r="A18" s="64" t="s">
        <v>60</v>
      </c>
      <c r="B18" s="65">
        <v>562</v>
      </c>
      <c r="C18" s="65">
        <v>527</v>
      </c>
      <c r="D18" s="65">
        <v>496</v>
      </c>
      <c r="E18" s="62">
        <v>0.94117647058823528</v>
      </c>
      <c r="F18" s="65">
        <v>22</v>
      </c>
      <c r="G18" s="63">
        <v>4.1745730550284632E-2</v>
      </c>
      <c r="H18" s="65">
        <v>9</v>
      </c>
      <c r="I18" s="63">
        <v>1.7077798861480076E-2</v>
      </c>
      <c r="J18" s="65">
        <v>40</v>
      </c>
      <c r="K18" s="65">
        <v>35</v>
      </c>
      <c r="L18" s="62">
        <v>0.875</v>
      </c>
      <c r="M18" s="65">
        <v>5</v>
      </c>
      <c r="N18" s="62">
        <v>0.125</v>
      </c>
      <c r="O18" s="65">
        <v>0</v>
      </c>
      <c r="P18" s="62">
        <v>0</v>
      </c>
      <c r="Q18" s="66">
        <v>7.5901328273244778E-2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2891</v>
      </c>
      <c r="C20" s="65">
        <v>2880</v>
      </c>
      <c r="D20" s="65">
        <v>2777</v>
      </c>
      <c r="E20" s="62">
        <v>0.96423611111111107</v>
      </c>
      <c r="F20" s="65">
        <v>57</v>
      </c>
      <c r="G20" s="63">
        <v>1.9791666666666666E-2</v>
      </c>
      <c r="H20" s="65">
        <v>46</v>
      </c>
      <c r="I20" s="63">
        <v>1.5972222222222221E-2</v>
      </c>
      <c r="J20" s="65">
        <v>532</v>
      </c>
      <c r="K20" s="65">
        <v>502</v>
      </c>
      <c r="L20" s="62">
        <v>0.94360902255639101</v>
      </c>
      <c r="M20" s="65">
        <v>10</v>
      </c>
      <c r="N20" s="62">
        <v>1.8796992481203006E-2</v>
      </c>
      <c r="O20" s="65">
        <v>20</v>
      </c>
      <c r="P20" s="62">
        <v>3.7593984962406013E-2</v>
      </c>
      <c r="Q20" s="66">
        <v>0.18472222222222223</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160</v>
      </c>
      <c r="C22" s="61">
        <v>166</v>
      </c>
      <c r="D22" s="60">
        <v>160</v>
      </c>
      <c r="E22" s="62">
        <v>0.96385542168674698</v>
      </c>
      <c r="F22" s="60">
        <v>0</v>
      </c>
      <c r="G22" s="63">
        <v>0</v>
      </c>
      <c r="H22" s="60">
        <v>6</v>
      </c>
      <c r="I22" s="63">
        <v>3.614457831325301E-2</v>
      </c>
      <c r="J22" s="61">
        <v>36</v>
      </c>
      <c r="K22" s="60">
        <v>36</v>
      </c>
      <c r="L22" s="62">
        <v>1</v>
      </c>
      <c r="M22" s="60">
        <v>0</v>
      </c>
      <c r="N22" s="62">
        <v>0</v>
      </c>
      <c r="O22" s="60">
        <v>0</v>
      </c>
      <c r="P22" s="62">
        <v>0</v>
      </c>
      <c r="Q22" s="63">
        <v>0.21686746987951808</v>
      </c>
    </row>
    <row r="23" spans="1:17" ht="15" x14ac:dyDescent="0.2">
      <c r="A23" s="59" t="s">
        <v>61</v>
      </c>
      <c r="B23" s="60">
        <v>181</v>
      </c>
      <c r="C23" s="61">
        <v>193</v>
      </c>
      <c r="D23" s="60">
        <v>191</v>
      </c>
      <c r="E23" s="62">
        <v>0.98963730569948183</v>
      </c>
      <c r="F23" s="60">
        <v>2</v>
      </c>
      <c r="G23" s="63">
        <v>1.0362694300518135E-2</v>
      </c>
      <c r="H23" s="60">
        <v>0</v>
      </c>
      <c r="I23" s="63">
        <v>0</v>
      </c>
      <c r="J23" s="61">
        <v>32</v>
      </c>
      <c r="K23" s="60">
        <v>32</v>
      </c>
      <c r="L23" s="62">
        <v>1</v>
      </c>
      <c r="M23" s="60">
        <v>0</v>
      </c>
      <c r="N23" s="62">
        <v>0</v>
      </c>
      <c r="O23" s="60">
        <v>0</v>
      </c>
      <c r="P23" s="62">
        <v>0</v>
      </c>
      <c r="Q23" s="63">
        <v>0.16580310880829016</v>
      </c>
    </row>
    <row r="24" spans="1:17" ht="15.75" x14ac:dyDescent="0.25">
      <c r="A24" s="64" t="s">
        <v>16</v>
      </c>
      <c r="B24" s="65">
        <v>341</v>
      </c>
      <c r="C24" s="65">
        <v>359</v>
      </c>
      <c r="D24" s="65">
        <v>351</v>
      </c>
      <c r="E24" s="62">
        <v>0.97771587743732591</v>
      </c>
      <c r="F24" s="65">
        <v>2</v>
      </c>
      <c r="G24" s="63">
        <v>5.5710306406685237E-3</v>
      </c>
      <c r="H24" s="65">
        <v>6</v>
      </c>
      <c r="I24" s="63">
        <v>1.6713091922005572E-2</v>
      </c>
      <c r="J24" s="65">
        <v>68</v>
      </c>
      <c r="K24" s="65">
        <v>68</v>
      </c>
      <c r="L24" s="62">
        <v>1</v>
      </c>
      <c r="M24" s="65">
        <v>0</v>
      </c>
      <c r="N24" s="62">
        <v>0</v>
      </c>
      <c r="O24" s="65">
        <v>0</v>
      </c>
      <c r="P24" s="62">
        <v>0</v>
      </c>
      <c r="Q24" s="66">
        <v>0.1894150417827298</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440</v>
      </c>
      <c r="C26" s="61">
        <v>472</v>
      </c>
      <c r="D26" s="60">
        <v>466</v>
      </c>
      <c r="E26" s="62">
        <v>0.98728813559322037</v>
      </c>
      <c r="F26" s="60">
        <v>3</v>
      </c>
      <c r="G26" s="63">
        <v>6.3559322033898309E-3</v>
      </c>
      <c r="H26" s="60">
        <v>3</v>
      </c>
      <c r="I26" s="63">
        <v>6.3559322033898309E-3</v>
      </c>
      <c r="J26" s="61">
        <v>165</v>
      </c>
      <c r="K26" s="60">
        <v>162</v>
      </c>
      <c r="L26" s="62">
        <v>0.98181818181818181</v>
      </c>
      <c r="M26" s="60">
        <v>1</v>
      </c>
      <c r="N26" s="62">
        <v>6.0606060606060606E-3</v>
      </c>
      <c r="O26" s="60">
        <v>2</v>
      </c>
      <c r="P26" s="62">
        <v>1.2121212121212121E-2</v>
      </c>
      <c r="Q26" s="63">
        <v>0.34957627118644069</v>
      </c>
    </row>
    <row r="27" spans="1:17" ht="15" x14ac:dyDescent="0.2">
      <c r="A27" s="59" t="s">
        <v>52</v>
      </c>
      <c r="B27" s="60">
        <v>516</v>
      </c>
      <c r="C27" s="61">
        <v>523</v>
      </c>
      <c r="D27" s="60">
        <v>522</v>
      </c>
      <c r="E27" s="62">
        <v>0.99808795411089868</v>
      </c>
      <c r="F27" s="60">
        <v>0</v>
      </c>
      <c r="G27" s="63">
        <v>0</v>
      </c>
      <c r="H27" s="60">
        <v>1</v>
      </c>
      <c r="I27" s="63">
        <v>1.9120458891013384E-3</v>
      </c>
      <c r="J27" s="61">
        <v>150</v>
      </c>
      <c r="K27" s="60">
        <v>150</v>
      </c>
      <c r="L27" s="62">
        <v>1</v>
      </c>
      <c r="M27" s="60">
        <v>0</v>
      </c>
      <c r="N27" s="62">
        <v>0</v>
      </c>
      <c r="O27" s="60">
        <v>0</v>
      </c>
      <c r="P27" s="62">
        <v>0</v>
      </c>
      <c r="Q27" s="63">
        <v>0.28680688336520077</v>
      </c>
    </row>
    <row r="28" spans="1:17" ht="15.75" x14ac:dyDescent="0.25">
      <c r="A28" s="64" t="s">
        <v>17</v>
      </c>
      <c r="B28" s="65">
        <v>956</v>
      </c>
      <c r="C28" s="65">
        <v>995</v>
      </c>
      <c r="D28" s="65">
        <v>988</v>
      </c>
      <c r="E28" s="62">
        <v>0.99296482412060305</v>
      </c>
      <c r="F28" s="65">
        <v>3</v>
      </c>
      <c r="G28" s="63">
        <v>3.015075376884422E-3</v>
      </c>
      <c r="H28" s="65">
        <v>4</v>
      </c>
      <c r="I28" s="63">
        <v>4.0201005025125632E-3</v>
      </c>
      <c r="J28" s="65">
        <v>315</v>
      </c>
      <c r="K28" s="65">
        <v>312</v>
      </c>
      <c r="L28" s="62">
        <v>0.99047619047619051</v>
      </c>
      <c r="M28" s="65">
        <v>1</v>
      </c>
      <c r="N28" s="62">
        <v>3.1746031746031746E-3</v>
      </c>
      <c r="O28" s="65">
        <v>2</v>
      </c>
      <c r="P28" s="62">
        <v>6.3492063492063492E-3</v>
      </c>
      <c r="Q28" s="66">
        <v>0.3165829145728643</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66</v>
      </c>
      <c r="C30" s="61">
        <v>72</v>
      </c>
      <c r="D30" s="60">
        <v>71</v>
      </c>
      <c r="E30" s="62">
        <v>0.98611111111111116</v>
      </c>
      <c r="F30" s="60">
        <v>0</v>
      </c>
      <c r="G30" s="63">
        <v>0</v>
      </c>
      <c r="H30" s="60">
        <v>1</v>
      </c>
      <c r="I30" s="63">
        <v>1.3888888888888888E-2</v>
      </c>
      <c r="J30" s="61">
        <v>21</v>
      </c>
      <c r="K30" s="60">
        <v>20</v>
      </c>
      <c r="L30" s="62">
        <v>0.95238095238095233</v>
      </c>
      <c r="M30" s="60">
        <v>0</v>
      </c>
      <c r="N30" s="62">
        <v>0</v>
      </c>
      <c r="O30" s="60">
        <v>1</v>
      </c>
      <c r="P30" s="62">
        <v>4.7619047619047616E-2</v>
      </c>
      <c r="Q30" s="63">
        <v>0.29166666666666669</v>
      </c>
    </row>
    <row r="31" spans="1:17" ht="15" x14ac:dyDescent="0.2">
      <c r="A31" s="59" t="s">
        <v>19</v>
      </c>
      <c r="B31" s="60">
        <v>60</v>
      </c>
      <c r="C31" s="61">
        <v>69</v>
      </c>
      <c r="D31" s="60">
        <v>69</v>
      </c>
      <c r="E31" s="62">
        <v>1</v>
      </c>
      <c r="F31" s="60">
        <v>0</v>
      </c>
      <c r="G31" s="63">
        <v>0</v>
      </c>
      <c r="H31" s="60">
        <v>0</v>
      </c>
      <c r="I31" s="63">
        <v>0</v>
      </c>
      <c r="J31" s="61">
        <v>26</v>
      </c>
      <c r="K31" s="60">
        <v>26</v>
      </c>
      <c r="L31" s="62">
        <v>1</v>
      </c>
      <c r="M31" s="60">
        <v>0</v>
      </c>
      <c r="N31" s="62">
        <v>0</v>
      </c>
      <c r="O31" s="60">
        <v>0</v>
      </c>
      <c r="P31" s="62">
        <v>0</v>
      </c>
      <c r="Q31" s="63">
        <v>0.37681159420289856</v>
      </c>
    </row>
    <row r="32" spans="1:17" ht="15" x14ac:dyDescent="0.2">
      <c r="A32" s="59" t="s">
        <v>62</v>
      </c>
      <c r="B32" s="60">
        <v>48</v>
      </c>
      <c r="C32" s="61">
        <v>52</v>
      </c>
      <c r="D32" s="60">
        <v>52</v>
      </c>
      <c r="E32" s="62">
        <v>1</v>
      </c>
      <c r="F32" s="60">
        <v>0</v>
      </c>
      <c r="G32" s="63">
        <v>0</v>
      </c>
      <c r="H32" s="60">
        <v>0</v>
      </c>
      <c r="I32" s="63">
        <v>0</v>
      </c>
      <c r="J32" s="61">
        <v>19</v>
      </c>
      <c r="K32" s="60">
        <v>19</v>
      </c>
      <c r="L32" s="62">
        <v>1</v>
      </c>
      <c r="M32" s="60">
        <v>0</v>
      </c>
      <c r="N32" s="62">
        <v>0</v>
      </c>
      <c r="O32" s="60">
        <v>0</v>
      </c>
      <c r="P32" s="62">
        <v>0</v>
      </c>
      <c r="Q32" s="63">
        <v>0.36538461538461536</v>
      </c>
    </row>
    <row r="33" spans="1:17" ht="15" x14ac:dyDescent="0.2">
      <c r="A33" s="59" t="s">
        <v>20</v>
      </c>
      <c r="B33" s="60">
        <v>52</v>
      </c>
      <c r="C33" s="61">
        <v>50</v>
      </c>
      <c r="D33" s="60">
        <v>50</v>
      </c>
      <c r="E33" s="62">
        <v>1</v>
      </c>
      <c r="F33" s="60">
        <v>0</v>
      </c>
      <c r="G33" s="63">
        <v>0</v>
      </c>
      <c r="H33" s="60">
        <v>0</v>
      </c>
      <c r="I33" s="63">
        <v>0</v>
      </c>
      <c r="J33" s="61">
        <v>17</v>
      </c>
      <c r="K33" s="60">
        <v>17</v>
      </c>
      <c r="L33" s="62">
        <v>1</v>
      </c>
      <c r="M33" s="60">
        <v>0</v>
      </c>
      <c r="N33" s="62">
        <v>0</v>
      </c>
      <c r="O33" s="60">
        <v>0</v>
      </c>
      <c r="P33" s="62">
        <v>0</v>
      </c>
      <c r="Q33" s="63">
        <v>0.34</v>
      </c>
    </row>
    <row r="34" spans="1:17" ht="15" x14ac:dyDescent="0.2">
      <c r="A34" s="59" t="s">
        <v>21</v>
      </c>
      <c r="B34" s="60">
        <v>229</v>
      </c>
      <c r="C34" s="61">
        <v>245</v>
      </c>
      <c r="D34" s="60">
        <v>242</v>
      </c>
      <c r="E34" s="62">
        <v>0.98775510204081629</v>
      </c>
      <c r="F34" s="60">
        <v>1</v>
      </c>
      <c r="G34" s="63">
        <v>4.0816326530612249E-3</v>
      </c>
      <c r="H34" s="60">
        <v>2</v>
      </c>
      <c r="I34" s="63">
        <v>8.1632653061224497E-3</v>
      </c>
      <c r="J34" s="61">
        <v>85</v>
      </c>
      <c r="K34" s="60">
        <v>85</v>
      </c>
      <c r="L34" s="62">
        <v>1</v>
      </c>
      <c r="M34" s="60">
        <v>0</v>
      </c>
      <c r="N34" s="62">
        <v>0</v>
      </c>
      <c r="O34" s="60">
        <v>0</v>
      </c>
      <c r="P34" s="62">
        <v>0</v>
      </c>
      <c r="Q34" s="63">
        <v>0.34693877551020408</v>
      </c>
    </row>
    <row r="35" spans="1:17" ht="15.75" x14ac:dyDescent="0.25">
      <c r="A35" s="64" t="s">
        <v>22</v>
      </c>
      <c r="B35" s="65">
        <v>455</v>
      </c>
      <c r="C35" s="65">
        <v>488</v>
      </c>
      <c r="D35" s="65">
        <v>484</v>
      </c>
      <c r="E35" s="62">
        <v>0.99180327868852458</v>
      </c>
      <c r="F35" s="65">
        <v>1</v>
      </c>
      <c r="G35" s="63">
        <v>2.0491803278688526E-3</v>
      </c>
      <c r="H35" s="65">
        <v>3</v>
      </c>
      <c r="I35" s="63">
        <v>6.1475409836065573E-3</v>
      </c>
      <c r="J35" s="65">
        <v>168</v>
      </c>
      <c r="K35" s="65">
        <v>167</v>
      </c>
      <c r="L35" s="62">
        <v>0.99404761904761907</v>
      </c>
      <c r="M35" s="65">
        <v>0</v>
      </c>
      <c r="N35" s="62">
        <v>0</v>
      </c>
      <c r="O35" s="65">
        <v>1</v>
      </c>
      <c r="P35" s="62">
        <v>5.9523809523809521E-3</v>
      </c>
      <c r="Q35" s="66">
        <v>0.34426229508196721</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546</v>
      </c>
      <c r="C37" s="61">
        <v>552</v>
      </c>
      <c r="D37" s="60">
        <v>544</v>
      </c>
      <c r="E37" s="62">
        <v>0.98550724637681164</v>
      </c>
      <c r="F37" s="60">
        <v>5</v>
      </c>
      <c r="G37" s="63">
        <v>9.057971014492754E-3</v>
      </c>
      <c r="H37" s="60">
        <v>3</v>
      </c>
      <c r="I37" s="63">
        <v>5.434782608695652E-3</v>
      </c>
      <c r="J37" s="61">
        <v>117</v>
      </c>
      <c r="K37" s="60">
        <v>114</v>
      </c>
      <c r="L37" s="62">
        <v>0.97435897435897434</v>
      </c>
      <c r="M37" s="60">
        <v>1</v>
      </c>
      <c r="N37" s="62">
        <v>8.5470085470085479E-3</v>
      </c>
      <c r="O37" s="60">
        <v>2</v>
      </c>
      <c r="P37" s="62">
        <v>1.7094017094017096E-2</v>
      </c>
      <c r="Q37" s="63">
        <v>0.21195652173913043</v>
      </c>
    </row>
    <row r="38" spans="1:17" ht="15" x14ac:dyDescent="0.2">
      <c r="A38" s="59" t="s">
        <v>54</v>
      </c>
      <c r="B38" s="60">
        <v>114</v>
      </c>
      <c r="C38" s="61">
        <v>97</v>
      </c>
      <c r="D38" s="60">
        <v>96</v>
      </c>
      <c r="E38" s="62">
        <v>0.98969072164948457</v>
      </c>
      <c r="F38" s="60">
        <v>1</v>
      </c>
      <c r="G38" s="63">
        <v>1.0309278350515464E-2</v>
      </c>
      <c r="H38" s="60">
        <v>0</v>
      </c>
      <c r="I38" s="63">
        <v>0</v>
      </c>
      <c r="J38" s="61">
        <v>32</v>
      </c>
      <c r="K38" s="60">
        <v>32</v>
      </c>
      <c r="L38" s="62">
        <v>1</v>
      </c>
      <c r="M38" s="60">
        <v>0</v>
      </c>
      <c r="N38" s="62">
        <v>0</v>
      </c>
      <c r="O38" s="60">
        <v>0</v>
      </c>
      <c r="P38" s="62">
        <v>0</v>
      </c>
      <c r="Q38" s="63">
        <v>0.32989690721649484</v>
      </c>
    </row>
    <row r="39" spans="1:17" ht="15.75" x14ac:dyDescent="0.25">
      <c r="A39" s="64" t="s">
        <v>23</v>
      </c>
      <c r="B39" s="65">
        <v>660</v>
      </c>
      <c r="C39" s="65">
        <v>649</v>
      </c>
      <c r="D39" s="65">
        <v>640</v>
      </c>
      <c r="E39" s="62">
        <v>0.98613251155624038</v>
      </c>
      <c r="F39" s="65">
        <v>6</v>
      </c>
      <c r="G39" s="63">
        <v>9.2449922958397542E-3</v>
      </c>
      <c r="H39" s="65">
        <v>3</v>
      </c>
      <c r="I39" s="63">
        <v>4.6224961479198771E-3</v>
      </c>
      <c r="J39" s="65">
        <v>149</v>
      </c>
      <c r="K39" s="65">
        <v>146</v>
      </c>
      <c r="L39" s="62">
        <v>0.97986577181208057</v>
      </c>
      <c r="M39" s="65">
        <v>1</v>
      </c>
      <c r="N39" s="62">
        <v>6.7114093959731542E-3</v>
      </c>
      <c r="O39" s="65">
        <v>2</v>
      </c>
      <c r="P39" s="62">
        <v>1.3422818791946308E-2</v>
      </c>
      <c r="Q39" s="66">
        <v>0.2295839753466872</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54</v>
      </c>
      <c r="C41" s="61">
        <v>53</v>
      </c>
      <c r="D41" s="60">
        <v>49</v>
      </c>
      <c r="E41" s="62">
        <v>0.92452830188679247</v>
      </c>
      <c r="F41" s="60">
        <v>2</v>
      </c>
      <c r="G41" s="63">
        <v>3.7735849056603772E-2</v>
      </c>
      <c r="H41" s="60">
        <v>2</v>
      </c>
      <c r="I41" s="63">
        <v>3.7735849056603772E-2</v>
      </c>
      <c r="J41" s="61">
        <v>17</v>
      </c>
      <c r="K41" s="60">
        <v>14</v>
      </c>
      <c r="L41" s="62">
        <v>0.82352941176470584</v>
      </c>
      <c r="M41" s="60">
        <v>1</v>
      </c>
      <c r="N41" s="62">
        <v>5.8823529411764705E-2</v>
      </c>
      <c r="O41" s="60">
        <v>2</v>
      </c>
      <c r="P41" s="62">
        <v>0.11764705882352941</v>
      </c>
      <c r="Q41" s="63">
        <v>0.32075471698113206</v>
      </c>
    </row>
    <row r="42" spans="1:17" ht="15" x14ac:dyDescent="0.2">
      <c r="A42" s="59" t="s">
        <v>25</v>
      </c>
      <c r="B42" s="60">
        <v>6</v>
      </c>
      <c r="C42" s="61">
        <v>7</v>
      </c>
      <c r="D42" s="60">
        <v>7</v>
      </c>
      <c r="E42" s="62">
        <v>1</v>
      </c>
      <c r="F42" s="60">
        <v>0</v>
      </c>
      <c r="G42" s="63">
        <v>0</v>
      </c>
      <c r="H42" s="60">
        <v>0</v>
      </c>
      <c r="I42" s="63">
        <v>0</v>
      </c>
      <c r="J42" s="61">
        <v>0</v>
      </c>
      <c r="K42" s="60">
        <v>0</v>
      </c>
      <c r="L42" s="62" t="e">
        <v>#DIV/0!</v>
      </c>
      <c r="M42" s="60">
        <v>0</v>
      </c>
      <c r="N42" s="62" t="e">
        <v>#DIV/0!</v>
      </c>
      <c r="O42" s="60">
        <v>0</v>
      </c>
      <c r="P42" s="62" t="e">
        <v>#DIV/0!</v>
      </c>
      <c r="Q42" s="63">
        <v>0</v>
      </c>
    </row>
    <row r="43" spans="1:17" ht="15.75" x14ac:dyDescent="0.25">
      <c r="A43" s="64" t="s">
        <v>26</v>
      </c>
      <c r="B43" s="65">
        <v>60</v>
      </c>
      <c r="C43" s="65">
        <v>60</v>
      </c>
      <c r="D43" s="65">
        <v>56</v>
      </c>
      <c r="E43" s="62">
        <v>0.93333333333333335</v>
      </c>
      <c r="F43" s="65">
        <v>2</v>
      </c>
      <c r="G43" s="63">
        <v>3.3333333333333333E-2</v>
      </c>
      <c r="H43" s="65">
        <v>2</v>
      </c>
      <c r="I43" s="63">
        <v>3.3333333333333333E-2</v>
      </c>
      <c r="J43" s="65">
        <v>17</v>
      </c>
      <c r="K43" s="65">
        <v>14</v>
      </c>
      <c r="L43" s="62">
        <v>0.82352941176470584</v>
      </c>
      <c r="M43" s="65">
        <v>1</v>
      </c>
      <c r="N43" s="62">
        <v>5.8823529411764705E-2</v>
      </c>
      <c r="O43" s="65">
        <v>2</v>
      </c>
      <c r="P43" s="62">
        <v>0.11764705882352941</v>
      </c>
      <c r="Q43" s="66">
        <v>0.28333333333333333</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2472</v>
      </c>
      <c r="C45" s="65">
        <v>2551</v>
      </c>
      <c r="D45" s="65">
        <v>2519</v>
      </c>
      <c r="E45" s="62">
        <v>0.98745589964719716</v>
      </c>
      <c r="F45" s="65">
        <v>14</v>
      </c>
      <c r="G45" s="63">
        <v>5.4880439043512351E-3</v>
      </c>
      <c r="H45" s="65">
        <v>18</v>
      </c>
      <c r="I45" s="63">
        <v>7.0560564484515873E-3</v>
      </c>
      <c r="J45" s="65">
        <v>717</v>
      </c>
      <c r="K45" s="65">
        <v>707</v>
      </c>
      <c r="L45" s="62">
        <v>0.98605299860529982</v>
      </c>
      <c r="M45" s="65">
        <v>3</v>
      </c>
      <c r="N45" s="62">
        <v>4.1841004184100415E-3</v>
      </c>
      <c r="O45" s="65">
        <v>7</v>
      </c>
      <c r="P45" s="62">
        <v>9.7629009762900971E-3</v>
      </c>
      <c r="Q45" s="66">
        <v>0.28106624852998824</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5363</v>
      </c>
      <c r="C47" s="65">
        <v>5431</v>
      </c>
      <c r="D47" s="65">
        <v>5296</v>
      </c>
      <c r="E47" s="62">
        <v>0.97514269931872588</v>
      </c>
      <c r="F47" s="65">
        <v>71</v>
      </c>
      <c r="G47" s="63">
        <v>1.3073098876818266E-2</v>
      </c>
      <c r="H47" s="65">
        <v>64</v>
      </c>
      <c r="I47" s="63">
        <v>1.1784201804455901E-2</v>
      </c>
      <c r="J47" s="65">
        <v>1249</v>
      </c>
      <c r="K47" s="65">
        <v>1209</v>
      </c>
      <c r="L47" s="62">
        <v>0.96797437950360288</v>
      </c>
      <c r="M47" s="65">
        <v>13</v>
      </c>
      <c r="N47" s="62">
        <v>1.0408326661329063E-2</v>
      </c>
      <c r="O47" s="65">
        <v>27</v>
      </c>
      <c r="P47" s="62">
        <v>2.1617293835068056E-2</v>
      </c>
      <c r="Q47" s="66">
        <v>0.22997606334008469</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7" activePane="bottomRight" state="frozen"/>
      <selection pane="topRight" activeCell="B1" sqref="B1"/>
      <selection pane="bottomLeft" activeCell="A4" sqref="A4"/>
      <selection pane="bottomRight" activeCell="D19" sqref="D19"/>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325</v>
      </c>
      <c r="C4" s="61">
        <v>287</v>
      </c>
      <c r="D4" s="60">
        <v>282</v>
      </c>
      <c r="E4" s="62">
        <v>0.98257839721254359</v>
      </c>
      <c r="F4" s="60">
        <v>3</v>
      </c>
      <c r="G4" s="63">
        <v>1.0452961672473868E-2</v>
      </c>
      <c r="H4" s="60">
        <v>2</v>
      </c>
      <c r="I4" s="63">
        <v>6.9686411149825784E-3</v>
      </c>
      <c r="J4" s="61">
        <v>38</v>
      </c>
      <c r="K4" s="60">
        <v>37</v>
      </c>
      <c r="L4" s="62">
        <v>0.97368421052631582</v>
      </c>
      <c r="M4" s="60">
        <v>1</v>
      </c>
      <c r="N4" s="62">
        <v>2.6315789473684209E-2</v>
      </c>
      <c r="O4" s="60">
        <v>0</v>
      </c>
      <c r="P4" s="62">
        <v>0</v>
      </c>
      <c r="Q4" s="63">
        <v>0.13240418118466898</v>
      </c>
    </row>
    <row r="5" spans="1:17" ht="15" x14ac:dyDescent="0.2">
      <c r="A5" s="59" t="s">
        <v>45</v>
      </c>
      <c r="B5" s="60">
        <v>445</v>
      </c>
      <c r="C5" s="61">
        <v>468</v>
      </c>
      <c r="D5" s="60">
        <v>463</v>
      </c>
      <c r="E5" s="62">
        <v>0.98931623931623935</v>
      </c>
      <c r="F5" s="60">
        <v>2</v>
      </c>
      <c r="G5" s="63">
        <v>4.2735042735042739E-3</v>
      </c>
      <c r="H5" s="60">
        <v>3</v>
      </c>
      <c r="I5" s="63">
        <v>6.41025641025641E-3</v>
      </c>
      <c r="J5" s="61">
        <v>65</v>
      </c>
      <c r="K5" s="60">
        <v>63</v>
      </c>
      <c r="L5" s="62">
        <v>0.96923076923076923</v>
      </c>
      <c r="M5" s="60">
        <v>0</v>
      </c>
      <c r="N5" s="62">
        <v>0</v>
      </c>
      <c r="O5" s="60">
        <v>2</v>
      </c>
      <c r="P5" s="62">
        <v>3.0769230769230771E-2</v>
      </c>
      <c r="Q5" s="63">
        <v>0.1388888888888889</v>
      </c>
    </row>
    <row r="6" spans="1:17" ht="15.75" x14ac:dyDescent="0.25">
      <c r="A6" s="64" t="s">
        <v>56</v>
      </c>
      <c r="B6" s="65">
        <v>770</v>
      </c>
      <c r="C6" s="65">
        <v>755</v>
      </c>
      <c r="D6" s="65">
        <v>745</v>
      </c>
      <c r="E6" s="62">
        <v>0.98675496688741726</v>
      </c>
      <c r="F6" s="65">
        <v>5</v>
      </c>
      <c r="G6" s="63">
        <v>6.6225165562913907E-3</v>
      </c>
      <c r="H6" s="65">
        <v>5</v>
      </c>
      <c r="I6" s="63">
        <v>6.6225165562913907E-3</v>
      </c>
      <c r="J6" s="65">
        <v>103</v>
      </c>
      <c r="K6" s="65">
        <v>100</v>
      </c>
      <c r="L6" s="62">
        <v>0.970873786407767</v>
      </c>
      <c r="M6" s="65">
        <v>1</v>
      </c>
      <c r="N6" s="62">
        <v>9.7087378640776691E-3</v>
      </c>
      <c r="O6" s="65">
        <v>2</v>
      </c>
      <c r="P6" s="62">
        <v>1.9417475728155338E-2</v>
      </c>
      <c r="Q6" s="66">
        <v>0.13642384105960265</v>
      </c>
    </row>
    <row r="8" spans="1:17" ht="15" x14ac:dyDescent="0.2">
      <c r="A8" s="59" t="s">
        <v>47</v>
      </c>
      <c r="B8" s="60">
        <v>609</v>
      </c>
      <c r="C8" s="61">
        <v>577</v>
      </c>
      <c r="D8" s="60">
        <v>566</v>
      </c>
      <c r="E8" s="62">
        <v>0.98093587521663783</v>
      </c>
      <c r="F8" s="60">
        <v>6</v>
      </c>
      <c r="G8" s="63">
        <v>1.0398613518197574E-2</v>
      </c>
      <c r="H8" s="60">
        <v>5</v>
      </c>
      <c r="I8" s="63">
        <v>8.6655112651646445E-3</v>
      </c>
      <c r="J8" s="61">
        <v>104</v>
      </c>
      <c r="K8" s="60">
        <v>102</v>
      </c>
      <c r="L8" s="62">
        <v>0.98076923076923073</v>
      </c>
      <c r="M8" s="60">
        <v>1</v>
      </c>
      <c r="N8" s="62">
        <v>9.6153846153846159E-3</v>
      </c>
      <c r="O8" s="60">
        <v>1</v>
      </c>
      <c r="P8" s="62">
        <v>9.6153846153846159E-3</v>
      </c>
      <c r="Q8" s="63">
        <v>0.18024263431542462</v>
      </c>
    </row>
    <row r="9" spans="1:17" ht="15" x14ac:dyDescent="0.2">
      <c r="A9" s="59" t="s">
        <v>48</v>
      </c>
      <c r="B9" s="60">
        <v>382</v>
      </c>
      <c r="C9" s="61">
        <v>332</v>
      </c>
      <c r="D9" s="60">
        <v>320</v>
      </c>
      <c r="E9" s="62">
        <v>0.96385542168674698</v>
      </c>
      <c r="F9" s="60">
        <v>3</v>
      </c>
      <c r="G9" s="63">
        <v>9.0361445783132526E-3</v>
      </c>
      <c r="H9" s="60">
        <v>9</v>
      </c>
      <c r="I9" s="63">
        <v>2.710843373493976E-2</v>
      </c>
      <c r="J9" s="61">
        <v>112</v>
      </c>
      <c r="K9" s="60">
        <v>101</v>
      </c>
      <c r="L9" s="62">
        <v>0.9017857142857143</v>
      </c>
      <c r="M9" s="60">
        <v>3</v>
      </c>
      <c r="N9" s="62">
        <v>2.6785714285714284E-2</v>
      </c>
      <c r="O9" s="60">
        <v>8</v>
      </c>
      <c r="P9" s="62">
        <v>7.1428571428571425E-2</v>
      </c>
      <c r="Q9" s="63">
        <v>0.33734939759036142</v>
      </c>
    </row>
    <row r="10" spans="1:17" ht="15.75" x14ac:dyDescent="0.25">
      <c r="A10" s="64" t="s">
        <v>57</v>
      </c>
      <c r="B10" s="65">
        <v>991</v>
      </c>
      <c r="C10" s="65">
        <v>909</v>
      </c>
      <c r="D10" s="65">
        <v>886</v>
      </c>
      <c r="E10" s="62">
        <v>0.97469746974697469</v>
      </c>
      <c r="F10" s="65">
        <v>9</v>
      </c>
      <c r="G10" s="63">
        <v>9.9009900990099011E-3</v>
      </c>
      <c r="H10" s="65">
        <v>14</v>
      </c>
      <c r="I10" s="63">
        <v>1.5401540154015401E-2</v>
      </c>
      <c r="J10" s="65">
        <v>216</v>
      </c>
      <c r="K10" s="65">
        <v>203</v>
      </c>
      <c r="L10" s="62">
        <v>0.93981481481481477</v>
      </c>
      <c r="M10" s="65">
        <v>4</v>
      </c>
      <c r="N10" s="62">
        <v>1.8518518518518517E-2</v>
      </c>
      <c r="O10" s="65">
        <v>9</v>
      </c>
      <c r="P10" s="62">
        <v>4.1666666666666664E-2</v>
      </c>
      <c r="Q10" s="66">
        <v>0.23762376237623761</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359</v>
      </c>
      <c r="C12" s="61">
        <v>370</v>
      </c>
      <c r="D12" s="60">
        <v>336</v>
      </c>
      <c r="E12" s="62">
        <v>0.90810810810810816</v>
      </c>
      <c r="F12" s="60">
        <v>23</v>
      </c>
      <c r="G12" s="63">
        <v>6.2162162162162166E-2</v>
      </c>
      <c r="H12" s="60">
        <v>11</v>
      </c>
      <c r="I12" s="63">
        <v>2.9729729729729731E-2</v>
      </c>
      <c r="J12" s="61">
        <v>48</v>
      </c>
      <c r="K12" s="60">
        <v>47</v>
      </c>
      <c r="L12" s="62">
        <v>0.97916666666666663</v>
      </c>
      <c r="M12" s="60">
        <v>0</v>
      </c>
      <c r="N12" s="62">
        <v>0</v>
      </c>
      <c r="O12" s="60">
        <v>1</v>
      </c>
      <c r="P12" s="62">
        <v>2.0833333333333332E-2</v>
      </c>
      <c r="Q12" s="63">
        <v>0.12972972972972974</v>
      </c>
    </row>
    <row r="13" spans="1:17" ht="15" x14ac:dyDescent="0.2">
      <c r="A13" s="59" t="s">
        <v>49</v>
      </c>
      <c r="B13" s="60">
        <v>195</v>
      </c>
      <c r="C13" s="61">
        <v>190</v>
      </c>
      <c r="D13" s="60">
        <v>174</v>
      </c>
      <c r="E13" s="62">
        <v>0.91578947368421049</v>
      </c>
      <c r="F13" s="60">
        <v>5</v>
      </c>
      <c r="G13" s="63">
        <v>2.6315789473684209E-2</v>
      </c>
      <c r="H13" s="60">
        <v>11</v>
      </c>
      <c r="I13" s="63">
        <v>5.7894736842105263E-2</v>
      </c>
      <c r="J13" s="61">
        <v>24</v>
      </c>
      <c r="K13" s="60">
        <v>23</v>
      </c>
      <c r="L13" s="62">
        <v>0.95833333333333337</v>
      </c>
      <c r="M13" s="60">
        <v>0</v>
      </c>
      <c r="N13" s="62">
        <v>0</v>
      </c>
      <c r="O13" s="60">
        <v>1</v>
      </c>
      <c r="P13" s="62">
        <v>4.1666666666666664E-2</v>
      </c>
      <c r="Q13" s="63">
        <v>0.12631578947368421</v>
      </c>
    </row>
    <row r="14" spans="1:17" ht="15" x14ac:dyDescent="0.2">
      <c r="A14" s="59" t="s">
        <v>58</v>
      </c>
      <c r="B14" s="60">
        <v>419</v>
      </c>
      <c r="C14" s="61">
        <v>407</v>
      </c>
      <c r="D14" s="60">
        <v>404</v>
      </c>
      <c r="E14" s="62">
        <v>0.99262899262899262</v>
      </c>
      <c r="F14" s="60">
        <v>3</v>
      </c>
      <c r="G14" s="63">
        <v>7.3710073710073713E-3</v>
      </c>
      <c r="H14" s="60">
        <v>0</v>
      </c>
      <c r="I14" s="63">
        <v>0</v>
      </c>
      <c r="J14" s="61">
        <v>155</v>
      </c>
      <c r="K14" s="60">
        <v>155</v>
      </c>
      <c r="L14" s="62">
        <v>1</v>
      </c>
      <c r="M14" s="60">
        <v>0</v>
      </c>
      <c r="N14" s="62">
        <v>0</v>
      </c>
      <c r="O14" s="60">
        <v>0</v>
      </c>
      <c r="P14" s="62">
        <v>0</v>
      </c>
      <c r="Q14" s="63">
        <v>0.38083538083538082</v>
      </c>
    </row>
    <row r="15" spans="1:17" ht="15.75" x14ac:dyDescent="0.25">
      <c r="A15" s="64" t="s">
        <v>59</v>
      </c>
      <c r="B15" s="65">
        <v>973</v>
      </c>
      <c r="C15" s="65">
        <v>967</v>
      </c>
      <c r="D15" s="65">
        <v>914</v>
      </c>
      <c r="E15" s="62">
        <v>0.94519131334022755</v>
      </c>
      <c r="F15" s="65">
        <v>31</v>
      </c>
      <c r="G15" s="63">
        <v>3.2057911065149949E-2</v>
      </c>
      <c r="H15" s="65">
        <v>22</v>
      </c>
      <c r="I15" s="63">
        <v>2.2750775594622543E-2</v>
      </c>
      <c r="J15" s="65">
        <v>227</v>
      </c>
      <c r="K15" s="65">
        <v>225</v>
      </c>
      <c r="L15" s="62">
        <v>0.99118942731277537</v>
      </c>
      <c r="M15" s="65">
        <v>0</v>
      </c>
      <c r="N15" s="62">
        <v>0</v>
      </c>
      <c r="O15" s="65">
        <v>2</v>
      </c>
      <c r="P15" s="62">
        <v>8.8105726872246704E-3</v>
      </c>
      <c r="Q15" s="66">
        <v>0.23474663908996898</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621</v>
      </c>
      <c r="C17" s="61">
        <v>630</v>
      </c>
      <c r="D17" s="60">
        <v>573</v>
      </c>
      <c r="E17" s="62">
        <v>0.90952380952380951</v>
      </c>
      <c r="F17" s="60">
        <v>39</v>
      </c>
      <c r="G17" s="63">
        <v>6.1904761904761907E-2</v>
      </c>
      <c r="H17" s="60">
        <v>18</v>
      </c>
      <c r="I17" s="63">
        <v>2.8571428571428571E-2</v>
      </c>
      <c r="J17" s="61">
        <v>46</v>
      </c>
      <c r="K17" s="60">
        <v>45</v>
      </c>
      <c r="L17" s="62">
        <v>0.97826086956521741</v>
      </c>
      <c r="M17" s="60">
        <v>1</v>
      </c>
      <c r="N17" s="62">
        <v>2.1739130434782608E-2</v>
      </c>
      <c r="O17" s="60">
        <v>0</v>
      </c>
      <c r="P17" s="62">
        <v>0</v>
      </c>
      <c r="Q17" s="63">
        <v>7.301587301587302E-2</v>
      </c>
    </row>
    <row r="18" spans="1:17" ht="15.75" x14ac:dyDescent="0.25">
      <c r="A18" s="64" t="s">
        <v>60</v>
      </c>
      <c r="B18" s="65">
        <v>621</v>
      </c>
      <c r="C18" s="65">
        <v>630</v>
      </c>
      <c r="D18" s="65">
        <v>573</v>
      </c>
      <c r="E18" s="62">
        <v>0.90952380952380951</v>
      </c>
      <c r="F18" s="65">
        <v>39</v>
      </c>
      <c r="G18" s="63">
        <v>6.1904761904761907E-2</v>
      </c>
      <c r="H18" s="65">
        <v>18</v>
      </c>
      <c r="I18" s="63">
        <v>2.8571428571428571E-2</v>
      </c>
      <c r="J18" s="65">
        <v>46</v>
      </c>
      <c r="K18" s="65">
        <v>45</v>
      </c>
      <c r="L18" s="62">
        <v>0.97826086956521741</v>
      </c>
      <c r="M18" s="65">
        <v>1</v>
      </c>
      <c r="N18" s="62">
        <v>2.1739130434782608E-2</v>
      </c>
      <c r="O18" s="65">
        <v>0</v>
      </c>
      <c r="P18" s="62">
        <v>0</v>
      </c>
      <c r="Q18" s="66">
        <v>7.301587301587302E-2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3355</v>
      </c>
      <c r="C20" s="65">
        <v>3261</v>
      </c>
      <c r="D20" s="65">
        <v>3118</v>
      </c>
      <c r="E20" s="62">
        <v>0.95614842072983752</v>
      </c>
      <c r="F20" s="65">
        <v>84</v>
      </c>
      <c r="G20" s="63">
        <v>2.5758969641214352E-2</v>
      </c>
      <c r="H20" s="65">
        <v>59</v>
      </c>
      <c r="I20" s="63">
        <v>1.8092609628948174E-2</v>
      </c>
      <c r="J20" s="65">
        <v>592</v>
      </c>
      <c r="K20" s="65">
        <v>573</v>
      </c>
      <c r="L20" s="62">
        <v>0.96790540540540537</v>
      </c>
      <c r="M20" s="65">
        <v>6</v>
      </c>
      <c r="N20" s="62">
        <v>1.0135135135135136E-2</v>
      </c>
      <c r="O20" s="65">
        <v>13</v>
      </c>
      <c r="P20" s="62">
        <v>2.1959459459459461E-2</v>
      </c>
      <c r="Q20" s="66">
        <v>0.18153940509046304</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380</v>
      </c>
      <c r="C22" s="61">
        <v>326</v>
      </c>
      <c r="D22" s="60">
        <v>321</v>
      </c>
      <c r="E22" s="62">
        <v>0.98466257668711654</v>
      </c>
      <c r="F22" s="60">
        <v>1</v>
      </c>
      <c r="G22" s="63">
        <v>3.0674846625766872E-3</v>
      </c>
      <c r="H22" s="60">
        <v>4</v>
      </c>
      <c r="I22" s="63">
        <v>1.2269938650306749E-2</v>
      </c>
      <c r="J22" s="61">
        <v>66</v>
      </c>
      <c r="K22" s="60">
        <v>66</v>
      </c>
      <c r="L22" s="62">
        <v>1</v>
      </c>
      <c r="M22" s="60">
        <v>0</v>
      </c>
      <c r="N22" s="62">
        <v>0</v>
      </c>
      <c r="O22" s="60">
        <v>0</v>
      </c>
      <c r="P22" s="62">
        <v>0</v>
      </c>
      <c r="Q22" s="63">
        <v>0.20245398773006135</v>
      </c>
    </row>
    <row r="23" spans="1:17" ht="15" x14ac:dyDescent="0.2">
      <c r="A23" s="59" t="s">
        <v>61</v>
      </c>
      <c r="B23" s="60">
        <v>27</v>
      </c>
      <c r="C23" s="61">
        <v>57</v>
      </c>
      <c r="D23" s="60">
        <v>53</v>
      </c>
      <c r="E23" s="62">
        <v>0.92982456140350878</v>
      </c>
      <c r="F23" s="60">
        <v>2</v>
      </c>
      <c r="G23" s="63">
        <v>3.5087719298245612E-2</v>
      </c>
      <c r="H23" s="60">
        <v>2</v>
      </c>
      <c r="I23" s="63">
        <v>3.5087719298245612E-2</v>
      </c>
      <c r="J23" s="61">
        <v>3</v>
      </c>
      <c r="K23" s="60">
        <v>3</v>
      </c>
      <c r="L23" s="62">
        <v>1</v>
      </c>
      <c r="M23" s="60">
        <v>0</v>
      </c>
      <c r="N23" s="62">
        <v>0</v>
      </c>
      <c r="O23" s="60">
        <v>0</v>
      </c>
      <c r="P23" s="62">
        <v>0</v>
      </c>
      <c r="Q23" s="63">
        <v>5.2631578947368418E-2</v>
      </c>
    </row>
    <row r="24" spans="1:17" ht="15.75" x14ac:dyDescent="0.25">
      <c r="A24" s="64" t="s">
        <v>16</v>
      </c>
      <c r="B24" s="65">
        <v>407</v>
      </c>
      <c r="C24" s="65">
        <v>383</v>
      </c>
      <c r="D24" s="65">
        <v>374</v>
      </c>
      <c r="E24" s="62">
        <v>0.97650130548302871</v>
      </c>
      <c r="F24" s="65">
        <v>3</v>
      </c>
      <c r="G24" s="63">
        <v>7.832898172323759E-3</v>
      </c>
      <c r="H24" s="65">
        <v>6</v>
      </c>
      <c r="I24" s="63">
        <v>1.5665796344647518E-2</v>
      </c>
      <c r="J24" s="65">
        <v>69</v>
      </c>
      <c r="K24" s="65">
        <v>69</v>
      </c>
      <c r="L24" s="62">
        <v>1</v>
      </c>
      <c r="M24" s="65">
        <v>0</v>
      </c>
      <c r="N24" s="62">
        <v>0</v>
      </c>
      <c r="O24" s="65">
        <v>0</v>
      </c>
      <c r="P24" s="62">
        <v>0</v>
      </c>
      <c r="Q24" s="66">
        <v>0.18015665796344649</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548</v>
      </c>
      <c r="C26" s="61">
        <v>512</v>
      </c>
      <c r="D26" s="60">
        <v>508</v>
      </c>
      <c r="E26" s="62">
        <v>0.9921875</v>
      </c>
      <c r="F26" s="60">
        <v>2</v>
      </c>
      <c r="G26" s="63">
        <v>3.90625E-3</v>
      </c>
      <c r="H26" s="60">
        <v>2</v>
      </c>
      <c r="I26" s="63">
        <v>3.90625E-3</v>
      </c>
      <c r="J26" s="61">
        <v>203</v>
      </c>
      <c r="K26" s="60">
        <v>201</v>
      </c>
      <c r="L26" s="62">
        <v>0.99014778325123154</v>
      </c>
      <c r="M26" s="60">
        <v>0</v>
      </c>
      <c r="N26" s="62">
        <v>0</v>
      </c>
      <c r="O26" s="60">
        <v>2</v>
      </c>
      <c r="P26" s="62">
        <v>9.852216748768473E-3</v>
      </c>
      <c r="Q26" s="63">
        <v>0.396484375</v>
      </c>
    </row>
    <row r="27" spans="1:17" ht="15" x14ac:dyDescent="0.2">
      <c r="A27" s="59" t="s">
        <v>52</v>
      </c>
      <c r="B27" s="60">
        <v>541</v>
      </c>
      <c r="C27" s="61">
        <v>528</v>
      </c>
      <c r="D27" s="60">
        <v>527</v>
      </c>
      <c r="E27" s="62">
        <v>0.99810606060606055</v>
      </c>
      <c r="F27" s="60">
        <v>0</v>
      </c>
      <c r="G27" s="63">
        <v>0</v>
      </c>
      <c r="H27" s="60">
        <v>1</v>
      </c>
      <c r="I27" s="63">
        <v>1.893939393939394E-3</v>
      </c>
      <c r="J27" s="61">
        <v>147</v>
      </c>
      <c r="K27" s="60">
        <v>146</v>
      </c>
      <c r="L27" s="62">
        <v>0.99319727891156462</v>
      </c>
      <c r="M27" s="60">
        <v>0</v>
      </c>
      <c r="N27" s="62">
        <v>0</v>
      </c>
      <c r="O27" s="60">
        <v>1</v>
      </c>
      <c r="P27" s="62">
        <v>6.8027210884353739E-3</v>
      </c>
      <c r="Q27" s="63">
        <v>0.27840909090909088</v>
      </c>
    </row>
    <row r="28" spans="1:17" ht="15.75" x14ac:dyDescent="0.25">
      <c r="A28" s="64" t="s">
        <v>17</v>
      </c>
      <c r="B28" s="65">
        <v>1089</v>
      </c>
      <c r="C28" s="65">
        <v>1040</v>
      </c>
      <c r="D28" s="65">
        <v>1035</v>
      </c>
      <c r="E28" s="62">
        <v>0.99519230769230771</v>
      </c>
      <c r="F28" s="65">
        <v>2</v>
      </c>
      <c r="G28" s="63">
        <v>1.9230769230769232E-3</v>
      </c>
      <c r="H28" s="65">
        <v>3</v>
      </c>
      <c r="I28" s="63">
        <v>2.8846153846153848E-3</v>
      </c>
      <c r="J28" s="65">
        <v>350</v>
      </c>
      <c r="K28" s="65">
        <v>347</v>
      </c>
      <c r="L28" s="62">
        <v>0.99142857142857144</v>
      </c>
      <c r="M28" s="65">
        <v>0</v>
      </c>
      <c r="N28" s="62">
        <v>0</v>
      </c>
      <c r="O28" s="65">
        <v>3</v>
      </c>
      <c r="P28" s="62">
        <v>8.5714285714285719E-3</v>
      </c>
      <c r="Q28" s="66">
        <v>0.33653846153846156</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81</v>
      </c>
      <c r="C30" s="61">
        <v>73</v>
      </c>
      <c r="D30" s="60">
        <v>72</v>
      </c>
      <c r="E30" s="62">
        <v>0.98630136986301364</v>
      </c>
      <c r="F30" s="60">
        <v>0</v>
      </c>
      <c r="G30" s="63">
        <v>0</v>
      </c>
      <c r="H30" s="60">
        <v>1</v>
      </c>
      <c r="I30" s="63">
        <v>1.3698630136986301E-2</v>
      </c>
      <c r="J30" s="61">
        <v>27</v>
      </c>
      <c r="K30" s="60">
        <v>26</v>
      </c>
      <c r="L30" s="62">
        <v>0.96296296296296291</v>
      </c>
      <c r="M30" s="60">
        <v>0</v>
      </c>
      <c r="N30" s="62">
        <v>0</v>
      </c>
      <c r="O30" s="60">
        <v>1</v>
      </c>
      <c r="P30" s="62">
        <v>3.7037037037037035E-2</v>
      </c>
      <c r="Q30" s="63">
        <v>0.36986301369863012</v>
      </c>
    </row>
    <row r="31" spans="1:17" ht="15" x14ac:dyDescent="0.2">
      <c r="A31" s="59" t="s">
        <v>19</v>
      </c>
      <c r="B31" s="60">
        <v>85</v>
      </c>
      <c r="C31" s="61">
        <v>74</v>
      </c>
      <c r="D31" s="60">
        <v>73</v>
      </c>
      <c r="E31" s="62">
        <v>0.98648648648648651</v>
      </c>
      <c r="F31" s="60">
        <v>1</v>
      </c>
      <c r="G31" s="63">
        <v>1.3513513513513514E-2</v>
      </c>
      <c r="H31" s="60">
        <v>0</v>
      </c>
      <c r="I31" s="63">
        <v>0</v>
      </c>
      <c r="J31" s="61">
        <v>25</v>
      </c>
      <c r="K31" s="60">
        <v>25</v>
      </c>
      <c r="L31" s="62">
        <v>1</v>
      </c>
      <c r="M31" s="60">
        <v>0</v>
      </c>
      <c r="N31" s="62">
        <v>0</v>
      </c>
      <c r="O31" s="60">
        <v>0</v>
      </c>
      <c r="P31" s="62">
        <v>0</v>
      </c>
      <c r="Q31" s="63">
        <v>0.33783783783783783</v>
      </c>
    </row>
    <row r="32" spans="1:17" ht="15" x14ac:dyDescent="0.2">
      <c r="A32" s="59" t="s">
        <v>62</v>
      </c>
      <c r="B32" s="60">
        <v>60</v>
      </c>
      <c r="C32" s="61">
        <v>56</v>
      </c>
      <c r="D32" s="60">
        <v>56</v>
      </c>
      <c r="E32" s="62">
        <v>1</v>
      </c>
      <c r="F32" s="60">
        <v>0</v>
      </c>
      <c r="G32" s="63">
        <v>0</v>
      </c>
      <c r="H32" s="60">
        <v>0</v>
      </c>
      <c r="I32" s="63">
        <v>0</v>
      </c>
      <c r="J32" s="61">
        <v>23</v>
      </c>
      <c r="K32" s="60">
        <v>23</v>
      </c>
      <c r="L32" s="62">
        <v>1</v>
      </c>
      <c r="M32" s="60">
        <v>0</v>
      </c>
      <c r="N32" s="62">
        <v>0</v>
      </c>
      <c r="O32" s="60">
        <v>0</v>
      </c>
      <c r="P32" s="62">
        <v>0</v>
      </c>
      <c r="Q32" s="63">
        <v>0.4107142857142857</v>
      </c>
    </row>
    <row r="33" spans="1:17" ht="15" x14ac:dyDescent="0.2">
      <c r="A33" s="59" t="s">
        <v>20</v>
      </c>
      <c r="B33" s="60">
        <v>51</v>
      </c>
      <c r="C33" s="61">
        <v>54</v>
      </c>
      <c r="D33" s="60">
        <v>53</v>
      </c>
      <c r="E33" s="62">
        <v>0.98148148148148151</v>
      </c>
      <c r="F33" s="60">
        <v>0</v>
      </c>
      <c r="G33" s="63">
        <v>0</v>
      </c>
      <c r="H33" s="60">
        <v>1</v>
      </c>
      <c r="I33" s="63">
        <v>1.8518518518518517E-2</v>
      </c>
      <c r="J33" s="61">
        <v>23</v>
      </c>
      <c r="K33" s="60">
        <v>22</v>
      </c>
      <c r="L33" s="62">
        <v>0.95652173913043481</v>
      </c>
      <c r="M33" s="60">
        <v>0</v>
      </c>
      <c r="N33" s="62">
        <v>0</v>
      </c>
      <c r="O33" s="60">
        <v>1</v>
      </c>
      <c r="P33" s="62">
        <v>4.3478260869565216E-2</v>
      </c>
      <c r="Q33" s="63">
        <v>0.42592592592592593</v>
      </c>
    </row>
    <row r="34" spans="1:17" ht="15" x14ac:dyDescent="0.2">
      <c r="A34" s="59" t="s">
        <v>21</v>
      </c>
      <c r="B34" s="60">
        <v>260</v>
      </c>
      <c r="C34" s="61">
        <v>247</v>
      </c>
      <c r="D34" s="60">
        <v>246</v>
      </c>
      <c r="E34" s="62">
        <v>0.99595141700404854</v>
      </c>
      <c r="F34" s="60">
        <v>1</v>
      </c>
      <c r="G34" s="63">
        <v>4.048582995951417E-3</v>
      </c>
      <c r="H34" s="60">
        <v>0</v>
      </c>
      <c r="I34" s="63">
        <v>0</v>
      </c>
      <c r="J34" s="61">
        <v>89</v>
      </c>
      <c r="K34" s="60">
        <v>89</v>
      </c>
      <c r="L34" s="62">
        <v>1</v>
      </c>
      <c r="M34" s="60">
        <v>0</v>
      </c>
      <c r="N34" s="62">
        <v>0</v>
      </c>
      <c r="O34" s="60">
        <v>0</v>
      </c>
      <c r="P34" s="62">
        <v>0</v>
      </c>
      <c r="Q34" s="63">
        <v>0.36032388663967613</v>
      </c>
    </row>
    <row r="35" spans="1:17" ht="15.75" x14ac:dyDescent="0.25">
      <c r="A35" s="64" t="s">
        <v>22</v>
      </c>
      <c r="B35" s="65">
        <v>537</v>
      </c>
      <c r="C35" s="65">
        <v>504</v>
      </c>
      <c r="D35" s="65">
        <v>500</v>
      </c>
      <c r="E35" s="62">
        <v>0.99206349206349209</v>
      </c>
      <c r="F35" s="65">
        <v>2</v>
      </c>
      <c r="G35" s="63">
        <v>3.968253968253968E-3</v>
      </c>
      <c r="H35" s="65">
        <v>2</v>
      </c>
      <c r="I35" s="63">
        <v>3.968253968253968E-3</v>
      </c>
      <c r="J35" s="65">
        <v>187</v>
      </c>
      <c r="K35" s="65">
        <v>185</v>
      </c>
      <c r="L35" s="62">
        <v>0.98930481283422456</v>
      </c>
      <c r="M35" s="65">
        <v>0</v>
      </c>
      <c r="N35" s="62">
        <v>0</v>
      </c>
      <c r="O35" s="65">
        <v>2</v>
      </c>
      <c r="P35" s="62">
        <v>1.06951871657754E-2</v>
      </c>
      <c r="Q35" s="66">
        <v>0.37103174603174605</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659</v>
      </c>
      <c r="C37" s="61">
        <v>624</v>
      </c>
      <c r="D37" s="60">
        <v>615</v>
      </c>
      <c r="E37" s="62">
        <v>0.98557692307692313</v>
      </c>
      <c r="F37" s="60">
        <v>7</v>
      </c>
      <c r="G37" s="63">
        <v>1.1217948717948718E-2</v>
      </c>
      <c r="H37" s="60">
        <v>2</v>
      </c>
      <c r="I37" s="63">
        <v>3.205128205128205E-3</v>
      </c>
      <c r="J37" s="61">
        <v>153</v>
      </c>
      <c r="K37" s="60">
        <v>152</v>
      </c>
      <c r="L37" s="62">
        <v>0.99346405228758172</v>
      </c>
      <c r="M37" s="60">
        <v>0</v>
      </c>
      <c r="N37" s="62">
        <v>0</v>
      </c>
      <c r="O37" s="60">
        <v>1</v>
      </c>
      <c r="P37" s="62">
        <v>6.5359477124183009E-3</v>
      </c>
      <c r="Q37" s="63">
        <v>0.24519230769230768</v>
      </c>
    </row>
    <row r="38" spans="1:17" ht="15" x14ac:dyDescent="0.2">
      <c r="A38" s="59" t="s">
        <v>54</v>
      </c>
      <c r="B38" s="60">
        <v>139</v>
      </c>
      <c r="C38" s="61">
        <v>130</v>
      </c>
      <c r="D38" s="60">
        <v>129</v>
      </c>
      <c r="E38" s="62">
        <v>0.99230769230769234</v>
      </c>
      <c r="F38" s="60">
        <v>1</v>
      </c>
      <c r="G38" s="63">
        <v>7.6923076923076927E-3</v>
      </c>
      <c r="H38" s="60">
        <v>0</v>
      </c>
      <c r="I38" s="63">
        <v>0</v>
      </c>
      <c r="J38" s="61">
        <v>36</v>
      </c>
      <c r="K38" s="60">
        <v>36</v>
      </c>
      <c r="L38" s="62">
        <v>1</v>
      </c>
      <c r="M38" s="60">
        <v>0</v>
      </c>
      <c r="N38" s="62">
        <v>0</v>
      </c>
      <c r="O38" s="60">
        <v>0</v>
      </c>
      <c r="P38" s="62">
        <v>0</v>
      </c>
      <c r="Q38" s="63">
        <v>0.27692307692307694</v>
      </c>
    </row>
    <row r="39" spans="1:17" ht="15.75" x14ac:dyDescent="0.25">
      <c r="A39" s="64" t="s">
        <v>23</v>
      </c>
      <c r="B39" s="65">
        <v>798</v>
      </c>
      <c r="C39" s="65">
        <v>754</v>
      </c>
      <c r="D39" s="65">
        <v>744</v>
      </c>
      <c r="E39" s="62">
        <v>0.98673740053050396</v>
      </c>
      <c r="F39" s="65">
        <v>8</v>
      </c>
      <c r="G39" s="63">
        <v>1.0610079575596816E-2</v>
      </c>
      <c r="H39" s="65">
        <v>2</v>
      </c>
      <c r="I39" s="63">
        <v>2.6525198938992041E-3</v>
      </c>
      <c r="J39" s="65">
        <v>189</v>
      </c>
      <c r="K39" s="65">
        <v>188</v>
      </c>
      <c r="L39" s="62">
        <v>0.99470899470899465</v>
      </c>
      <c r="M39" s="65">
        <v>0</v>
      </c>
      <c r="N39" s="62">
        <v>0</v>
      </c>
      <c r="O39" s="65">
        <v>1</v>
      </c>
      <c r="P39" s="62">
        <v>5.2910052910052907E-3</v>
      </c>
      <c r="Q39" s="66">
        <v>0.25066312997347479</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42</v>
      </c>
      <c r="C41" s="61">
        <v>44</v>
      </c>
      <c r="D41" s="60">
        <v>41</v>
      </c>
      <c r="E41" s="62">
        <v>0.93181818181818177</v>
      </c>
      <c r="F41" s="60">
        <v>1</v>
      </c>
      <c r="G41" s="63">
        <v>2.2727272727272728E-2</v>
      </c>
      <c r="H41" s="60">
        <v>2</v>
      </c>
      <c r="I41" s="63">
        <v>4.5454545454545456E-2</v>
      </c>
      <c r="J41" s="61">
        <v>7</v>
      </c>
      <c r="K41" s="60">
        <v>6</v>
      </c>
      <c r="L41" s="62">
        <v>0.8571428571428571</v>
      </c>
      <c r="M41" s="60">
        <v>0</v>
      </c>
      <c r="N41" s="62">
        <v>0</v>
      </c>
      <c r="O41" s="60">
        <v>1</v>
      </c>
      <c r="P41" s="62">
        <v>0.14285714285714285</v>
      </c>
      <c r="Q41" s="63">
        <v>0.15909090909090909</v>
      </c>
    </row>
    <row r="42" spans="1:17" ht="15" x14ac:dyDescent="0.2">
      <c r="A42" s="59" t="s">
        <v>25</v>
      </c>
      <c r="B42" s="60">
        <v>5</v>
      </c>
      <c r="C42" s="61">
        <v>6</v>
      </c>
      <c r="D42" s="60">
        <v>6</v>
      </c>
      <c r="E42" s="62">
        <v>1</v>
      </c>
      <c r="F42" s="60">
        <v>0</v>
      </c>
      <c r="G42" s="63">
        <v>0</v>
      </c>
      <c r="H42" s="60">
        <v>0</v>
      </c>
      <c r="I42" s="63">
        <v>0</v>
      </c>
      <c r="J42" s="61">
        <v>1</v>
      </c>
      <c r="K42" s="60">
        <v>1</v>
      </c>
      <c r="L42" s="62">
        <v>1</v>
      </c>
      <c r="M42" s="60">
        <v>0</v>
      </c>
      <c r="N42" s="62">
        <v>0</v>
      </c>
      <c r="O42" s="60">
        <v>0</v>
      </c>
      <c r="P42" s="62">
        <v>0</v>
      </c>
      <c r="Q42" s="63">
        <v>0.16666666666666666</v>
      </c>
    </row>
    <row r="43" spans="1:17" ht="15.75" x14ac:dyDescent="0.25">
      <c r="A43" s="64" t="s">
        <v>26</v>
      </c>
      <c r="B43" s="65">
        <v>47</v>
      </c>
      <c r="C43" s="65">
        <v>50</v>
      </c>
      <c r="D43" s="65">
        <v>47</v>
      </c>
      <c r="E43" s="62">
        <v>0.94</v>
      </c>
      <c r="F43" s="65">
        <v>1</v>
      </c>
      <c r="G43" s="63">
        <v>0.02</v>
      </c>
      <c r="H43" s="65">
        <v>2</v>
      </c>
      <c r="I43" s="63">
        <v>0.04</v>
      </c>
      <c r="J43" s="65">
        <v>8</v>
      </c>
      <c r="K43" s="65">
        <v>7</v>
      </c>
      <c r="L43" s="62">
        <v>0.875</v>
      </c>
      <c r="M43" s="65">
        <v>0</v>
      </c>
      <c r="N43" s="62">
        <v>0</v>
      </c>
      <c r="O43" s="65">
        <v>1</v>
      </c>
      <c r="P43" s="62">
        <v>0.125</v>
      </c>
      <c r="Q43" s="66">
        <v>0.16</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2878</v>
      </c>
      <c r="C45" s="65">
        <v>2731</v>
      </c>
      <c r="D45" s="65">
        <v>2700</v>
      </c>
      <c r="E45" s="62">
        <v>0.98864884657634566</v>
      </c>
      <c r="F45" s="65">
        <v>16</v>
      </c>
      <c r="G45" s="63">
        <v>5.8586598315635303E-3</v>
      </c>
      <c r="H45" s="65">
        <v>15</v>
      </c>
      <c r="I45" s="63">
        <v>5.4924935920908089E-3</v>
      </c>
      <c r="J45" s="65">
        <v>803</v>
      </c>
      <c r="K45" s="65">
        <v>796</v>
      </c>
      <c r="L45" s="62">
        <v>0.99128268991282686</v>
      </c>
      <c r="M45" s="65">
        <v>0</v>
      </c>
      <c r="N45" s="62">
        <v>0</v>
      </c>
      <c r="O45" s="65">
        <v>7</v>
      </c>
      <c r="P45" s="62">
        <v>8.717310087173101E-3</v>
      </c>
      <c r="Q45" s="66">
        <v>0.29403149029659464</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6233</v>
      </c>
      <c r="C47" s="65">
        <v>5992</v>
      </c>
      <c r="D47" s="65">
        <v>5818</v>
      </c>
      <c r="E47" s="62">
        <v>0.97096128170894525</v>
      </c>
      <c r="F47" s="65">
        <v>100</v>
      </c>
      <c r="G47" s="63">
        <v>1.6688918558077435E-2</v>
      </c>
      <c r="H47" s="65">
        <v>74</v>
      </c>
      <c r="I47" s="63">
        <v>1.2349799732977304E-2</v>
      </c>
      <c r="J47" s="65">
        <v>1395</v>
      </c>
      <c r="K47" s="65">
        <v>1369</v>
      </c>
      <c r="L47" s="62">
        <v>0.98136200716845878</v>
      </c>
      <c r="M47" s="65">
        <v>6</v>
      </c>
      <c r="N47" s="62">
        <v>4.3010752688172043E-3</v>
      </c>
      <c r="O47" s="65">
        <v>20</v>
      </c>
      <c r="P47" s="62">
        <v>1.4336917562724014E-2</v>
      </c>
      <c r="Q47" s="66">
        <v>0.23281041388518023</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7" activePane="bottomRight" state="frozen"/>
      <selection pane="topRight" activeCell="B1" sqref="B1"/>
      <selection pane="bottomLeft" activeCell="A4" sqref="A4"/>
      <selection pane="bottomRight" activeCell="Q8" sqref="Q8"/>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321</v>
      </c>
      <c r="C4" s="61">
        <v>334</v>
      </c>
      <c r="D4" s="60">
        <v>323</v>
      </c>
      <c r="E4" s="62">
        <v>0.96706586826347307</v>
      </c>
      <c r="F4" s="60">
        <v>4</v>
      </c>
      <c r="G4" s="63">
        <v>1.1976047904191617E-2</v>
      </c>
      <c r="H4" s="60">
        <v>7</v>
      </c>
      <c r="I4" s="63">
        <v>2.0958083832335328E-2</v>
      </c>
      <c r="J4" s="61">
        <v>54</v>
      </c>
      <c r="K4" s="60">
        <v>51</v>
      </c>
      <c r="L4" s="62">
        <v>0.94444444444444442</v>
      </c>
      <c r="M4" s="60">
        <v>1</v>
      </c>
      <c r="N4" s="62">
        <v>1.8518518518518517E-2</v>
      </c>
      <c r="O4" s="60">
        <v>2</v>
      </c>
      <c r="P4" s="62">
        <v>3.7037037037037035E-2</v>
      </c>
      <c r="Q4" s="63">
        <v>0.16167664670658682</v>
      </c>
    </row>
    <row r="5" spans="1:17" ht="15" x14ac:dyDescent="0.2">
      <c r="A5" s="59" t="s">
        <v>45</v>
      </c>
      <c r="B5" s="60">
        <v>442</v>
      </c>
      <c r="C5" s="61">
        <v>433</v>
      </c>
      <c r="D5" s="60">
        <v>425</v>
      </c>
      <c r="E5" s="62">
        <v>0.98152424942263283</v>
      </c>
      <c r="F5" s="60">
        <v>3</v>
      </c>
      <c r="G5" s="63">
        <v>6.9284064665127024E-3</v>
      </c>
      <c r="H5" s="60">
        <v>5</v>
      </c>
      <c r="I5" s="63">
        <v>1.1547344110854504E-2</v>
      </c>
      <c r="J5" s="61">
        <v>65</v>
      </c>
      <c r="K5" s="60">
        <v>58</v>
      </c>
      <c r="L5" s="62">
        <v>0.89230769230769236</v>
      </c>
      <c r="M5" s="60">
        <v>2</v>
      </c>
      <c r="N5" s="62">
        <v>3.0769230769230771E-2</v>
      </c>
      <c r="O5" s="60">
        <v>5</v>
      </c>
      <c r="P5" s="62">
        <v>7.6923076923076927E-2</v>
      </c>
      <c r="Q5" s="63">
        <v>0.15011547344110854</v>
      </c>
    </row>
    <row r="6" spans="1:17" ht="15.75" x14ac:dyDescent="0.25">
      <c r="A6" s="64" t="s">
        <v>56</v>
      </c>
      <c r="B6" s="65">
        <v>763</v>
      </c>
      <c r="C6" s="65">
        <v>767</v>
      </c>
      <c r="D6" s="65">
        <v>748</v>
      </c>
      <c r="E6" s="62">
        <v>0.97522816166883963</v>
      </c>
      <c r="F6" s="65">
        <v>7</v>
      </c>
      <c r="G6" s="63">
        <v>9.126466753585397E-3</v>
      </c>
      <c r="H6" s="65">
        <v>12</v>
      </c>
      <c r="I6" s="63">
        <v>1.5645371577574969E-2</v>
      </c>
      <c r="J6" s="65">
        <v>119</v>
      </c>
      <c r="K6" s="65">
        <v>109</v>
      </c>
      <c r="L6" s="62">
        <v>0.91596638655462181</v>
      </c>
      <c r="M6" s="65">
        <v>3</v>
      </c>
      <c r="N6" s="62">
        <v>2.5210084033613446E-2</v>
      </c>
      <c r="O6" s="65">
        <v>7</v>
      </c>
      <c r="P6" s="62">
        <v>5.8823529411764705E-2</v>
      </c>
      <c r="Q6" s="66">
        <v>0.15514993481095177</v>
      </c>
    </row>
    <row r="8" spans="1:17" ht="15" x14ac:dyDescent="0.2">
      <c r="A8" s="59" t="s">
        <v>47</v>
      </c>
      <c r="B8" s="60">
        <v>661</v>
      </c>
      <c r="C8" s="61">
        <v>657</v>
      </c>
      <c r="D8" s="60">
        <v>652</v>
      </c>
      <c r="E8" s="62">
        <v>0.99238964992389644</v>
      </c>
      <c r="F8" s="60">
        <v>3</v>
      </c>
      <c r="G8" s="63">
        <v>4.5662100456621002E-3</v>
      </c>
      <c r="H8" s="60">
        <v>2</v>
      </c>
      <c r="I8" s="63">
        <v>3.0441400304414001E-3</v>
      </c>
      <c r="J8" s="61">
        <v>103</v>
      </c>
      <c r="K8" s="60">
        <v>103</v>
      </c>
      <c r="L8" s="62">
        <v>1</v>
      </c>
      <c r="M8" s="60">
        <v>0</v>
      </c>
      <c r="N8" s="62">
        <v>0</v>
      </c>
      <c r="O8" s="60">
        <v>0</v>
      </c>
      <c r="P8" s="62">
        <v>0</v>
      </c>
      <c r="Q8" s="63">
        <v>0.15677321156773211</v>
      </c>
    </row>
    <row r="9" spans="1:17" ht="15" x14ac:dyDescent="0.2">
      <c r="A9" s="59" t="s">
        <v>48</v>
      </c>
      <c r="B9" s="60">
        <v>417</v>
      </c>
      <c r="C9" s="61">
        <v>437</v>
      </c>
      <c r="D9" s="60">
        <v>420</v>
      </c>
      <c r="E9" s="62">
        <v>0.9610983981693364</v>
      </c>
      <c r="F9" s="60">
        <v>9</v>
      </c>
      <c r="G9" s="63">
        <v>2.0594965675057208E-2</v>
      </c>
      <c r="H9" s="60">
        <v>8</v>
      </c>
      <c r="I9" s="63">
        <v>1.8306636155606407E-2</v>
      </c>
      <c r="J9" s="61">
        <v>121</v>
      </c>
      <c r="K9" s="60">
        <v>110</v>
      </c>
      <c r="L9" s="62">
        <v>0.90909090909090906</v>
      </c>
      <c r="M9" s="60">
        <v>6</v>
      </c>
      <c r="N9" s="62">
        <v>4.9586776859504134E-2</v>
      </c>
      <c r="O9" s="60">
        <v>5</v>
      </c>
      <c r="P9" s="62">
        <v>4.1322314049586778E-2</v>
      </c>
      <c r="Q9" s="63">
        <v>0.27688787185354691</v>
      </c>
    </row>
    <row r="10" spans="1:17" ht="15.75" x14ac:dyDescent="0.25">
      <c r="A10" s="64" t="s">
        <v>57</v>
      </c>
      <c r="B10" s="65">
        <v>1078</v>
      </c>
      <c r="C10" s="65">
        <v>1094</v>
      </c>
      <c r="D10" s="65">
        <v>1072</v>
      </c>
      <c r="E10" s="62">
        <v>0.979890310786106</v>
      </c>
      <c r="F10" s="65">
        <v>12</v>
      </c>
      <c r="G10" s="63">
        <v>1.0968921389396709E-2</v>
      </c>
      <c r="H10" s="65">
        <v>10</v>
      </c>
      <c r="I10" s="63">
        <v>9.140767824497258E-3</v>
      </c>
      <c r="J10" s="65">
        <v>224</v>
      </c>
      <c r="K10" s="65">
        <v>213</v>
      </c>
      <c r="L10" s="62">
        <v>0.9508928571428571</v>
      </c>
      <c r="M10" s="65">
        <v>6</v>
      </c>
      <c r="N10" s="62">
        <v>2.6785714285714284E-2</v>
      </c>
      <c r="O10" s="65">
        <v>5</v>
      </c>
      <c r="P10" s="62">
        <v>2.2321428571428572E-2</v>
      </c>
      <c r="Q10" s="66">
        <v>0.20475319926873858</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365</v>
      </c>
      <c r="C12" s="61">
        <v>383</v>
      </c>
      <c r="D12" s="60">
        <v>360</v>
      </c>
      <c r="E12" s="62">
        <v>0.93994778067885121</v>
      </c>
      <c r="F12" s="60">
        <v>20</v>
      </c>
      <c r="G12" s="63">
        <v>5.2219321148825062E-2</v>
      </c>
      <c r="H12" s="60">
        <v>3</v>
      </c>
      <c r="I12" s="63">
        <v>7.832898172323759E-3</v>
      </c>
      <c r="J12" s="61">
        <v>50</v>
      </c>
      <c r="K12" s="60">
        <v>48</v>
      </c>
      <c r="L12" s="62">
        <v>0.96</v>
      </c>
      <c r="M12" s="60">
        <v>0</v>
      </c>
      <c r="N12" s="62">
        <v>0</v>
      </c>
      <c r="O12" s="60">
        <v>2</v>
      </c>
      <c r="P12" s="62">
        <v>0.04</v>
      </c>
      <c r="Q12" s="63">
        <v>0.13054830287206268</v>
      </c>
    </row>
    <row r="13" spans="1:17" ht="15" x14ac:dyDescent="0.2">
      <c r="A13" s="59" t="s">
        <v>49</v>
      </c>
      <c r="B13" s="60">
        <v>200</v>
      </c>
      <c r="C13" s="61">
        <v>227</v>
      </c>
      <c r="D13" s="60">
        <v>219</v>
      </c>
      <c r="E13" s="62">
        <v>0.96475770925110127</v>
      </c>
      <c r="F13" s="60">
        <v>2</v>
      </c>
      <c r="G13" s="63">
        <v>8.8105726872246704E-3</v>
      </c>
      <c r="H13" s="60">
        <v>6</v>
      </c>
      <c r="I13" s="63">
        <v>2.643171806167401E-2</v>
      </c>
      <c r="J13" s="61">
        <v>18</v>
      </c>
      <c r="K13" s="60">
        <v>18</v>
      </c>
      <c r="L13" s="62">
        <v>1</v>
      </c>
      <c r="M13" s="60">
        <v>0</v>
      </c>
      <c r="N13" s="62">
        <v>0</v>
      </c>
      <c r="O13" s="60">
        <v>0</v>
      </c>
      <c r="P13" s="62">
        <v>0</v>
      </c>
      <c r="Q13" s="63">
        <v>7.9295154185022032E-2</v>
      </c>
    </row>
    <row r="14" spans="1:17" ht="15" x14ac:dyDescent="0.2">
      <c r="A14" s="59" t="s">
        <v>58</v>
      </c>
      <c r="B14" s="60">
        <v>367</v>
      </c>
      <c r="C14" s="61">
        <v>372</v>
      </c>
      <c r="D14" s="60">
        <v>366</v>
      </c>
      <c r="E14" s="62">
        <v>0.9838709677419355</v>
      </c>
      <c r="F14" s="60">
        <v>5</v>
      </c>
      <c r="G14" s="63">
        <v>1.3440860215053764E-2</v>
      </c>
      <c r="H14" s="60">
        <v>1</v>
      </c>
      <c r="I14" s="63">
        <v>2.6881720430107529E-3</v>
      </c>
      <c r="J14" s="61">
        <v>107</v>
      </c>
      <c r="K14" s="60">
        <v>104</v>
      </c>
      <c r="L14" s="62">
        <v>0.9719626168224299</v>
      </c>
      <c r="M14" s="60">
        <v>2</v>
      </c>
      <c r="N14" s="62">
        <v>1.8691588785046728E-2</v>
      </c>
      <c r="O14" s="60">
        <v>1</v>
      </c>
      <c r="P14" s="62">
        <v>9.3457943925233638E-3</v>
      </c>
      <c r="Q14" s="63">
        <v>0.28763440860215056</v>
      </c>
    </row>
    <row r="15" spans="1:17" ht="15.75" x14ac:dyDescent="0.25">
      <c r="A15" s="64" t="s">
        <v>59</v>
      </c>
      <c r="B15" s="65">
        <v>932</v>
      </c>
      <c r="C15" s="65">
        <v>982</v>
      </c>
      <c r="D15" s="65">
        <v>945</v>
      </c>
      <c r="E15" s="62">
        <v>0.96232179226069248</v>
      </c>
      <c r="F15" s="65">
        <v>27</v>
      </c>
      <c r="G15" s="63">
        <v>2.7494908350305498E-2</v>
      </c>
      <c r="H15" s="65">
        <v>10</v>
      </c>
      <c r="I15" s="63">
        <v>1.0183299389002037E-2</v>
      </c>
      <c r="J15" s="65">
        <v>175</v>
      </c>
      <c r="K15" s="65">
        <v>170</v>
      </c>
      <c r="L15" s="62">
        <v>0.97142857142857142</v>
      </c>
      <c r="M15" s="65">
        <v>2</v>
      </c>
      <c r="N15" s="62">
        <v>1.1428571428571429E-2</v>
      </c>
      <c r="O15" s="65">
        <v>3</v>
      </c>
      <c r="P15" s="62">
        <v>1.7142857142857144E-2</v>
      </c>
      <c r="Q15" s="66">
        <v>0.17820773930753564</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613</v>
      </c>
      <c r="C17" s="61">
        <v>618</v>
      </c>
      <c r="D17" s="60">
        <v>560</v>
      </c>
      <c r="E17" s="62">
        <v>0.90614886731391586</v>
      </c>
      <c r="F17" s="60">
        <v>47</v>
      </c>
      <c r="G17" s="63">
        <v>7.605177993527508E-2</v>
      </c>
      <c r="H17" s="60">
        <v>11</v>
      </c>
      <c r="I17" s="63">
        <v>1.7799352750809062E-2</v>
      </c>
      <c r="J17" s="61">
        <v>57</v>
      </c>
      <c r="K17" s="60">
        <v>56</v>
      </c>
      <c r="L17" s="62">
        <v>0.98245614035087714</v>
      </c>
      <c r="M17" s="60">
        <v>0</v>
      </c>
      <c r="N17" s="62">
        <v>0</v>
      </c>
      <c r="O17" s="60">
        <v>1</v>
      </c>
      <c r="P17" s="62">
        <v>1.7543859649122806E-2</v>
      </c>
      <c r="Q17" s="63">
        <v>9.2233009708737865E-2</v>
      </c>
    </row>
    <row r="18" spans="1:17" ht="15.75" x14ac:dyDescent="0.25">
      <c r="A18" s="64" t="s">
        <v>60</v>
      </c>
      <c r="B18" s="65">
        <v>613</v>
      </c>
      <c r="C18" s="65">
        <v>618</v>
      </c>
      <c r="D18" s="65">
        <v>560</v>
      </c>
      <c r="E18" s="62">
        <v>0.90614886731391586</v>
      </c>
      <c r="F18" s="65">
        <v>47</v>
      </c>
      <c r="G18" s="63">
        <v>7.605177993527508E-2</v>
      </c>
      <c r="H18" s="65">
        <v>11</v>
      </c>
      <c r="I18" s="63">
        <v>1.7799352750809062E-2</v>
      </c>
      <c r="J18" s="65">
        <v>57</v>
      </c>
      <c r="K18" s="65">
        <v>56</v>
      </c>
      <c r="L18" s="62">
        <v>0.98245614035087714</v>
      </c>
      <c r="M18" s="65">
        <v>0</v>
      </c>
      <c r="N18" s="62">
        <v>0</v>
      </c>
      <c r="O18" s="65">
        <v>1</v>
      </c>
      <c r="P18" s="62">
        <v>1.7543859649122806E-2</v>
      </c>
      <c r="Q18" s="66">
        <v>9.2233009708737865E-2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3386</v>
      </c>
      <c r="C20" s="65">
        <v>3461</v>
      </c>
      <c r="D20" s="65">
        <v>3325</v>
      </c>
      <c r="E20" s="62">
        <v>0.96070499855533087</v>
      </c>
      <c r="F20" s="65">
        <v>93</v>
      </c>
      <c r="G20" s="63">
        <v>2.6870846576134064E-2</v>
      </c>
      <c r="H20" s="65">
        <v>43</v>
      </c>
      <c r="I20" s="63">
        <v>1.2424154868535105E-2</v>
      </c>
      <c r="J20" s="65">
        <v>575</v>
      </c>
      <c r="K20" s="65">
        <v>548</v>
      </c>
      <c r="L20" s="62">
        <v>0.95304347826086955</v>
      </c>
      <c r="M20" s="65">
        <v>11</v>
      </c>
      <c r="N20" s="62">
        <v>1.9130434782608695E-2</v>
      </c>
      <c r="O20" s="65">
        <v>16</v>
      </c>
      <c r="P20" s="62">
        <v>2.782608695652174E-2</v>
      </c>
      <c r="Q20" s="66">
        <v>0.16613695463738803</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410</v>
      </c>
      <c r="C22" s="61">
        <v>394</v>
      </c>
      <c r="D22" s="60">
        <v>389</v>
      </c>
      <c r="E22" s="62">
        <v>0.98730964467005078</v>
      </c>
      <c r="F22" s="60">
        <v>1</v>
      </c>
      <c r="G22" s="63">
        <v>2.5380710659898475E-3</v>
      </c>
      <c r="H22" s="60">
        <v>4</v>
      </c>
      <c r="I22" s="63">
        <v>1.015228426395939E-2</v>
      </c>
      <c r="J22" s="61">
        <v>69</v>
      </c>
      <c r="K22" s="60">
        <v>69</v>
      </c>
      <c r="L22" s="62">
        <v>1</v>
      </c>
      <c r="M22" s="60">
        <v>0</v>
      </c>
      <c r="N22" s="62">
        <v>0</v>
      </c>
      <c r="O22" s="60">
        <v>0</v>
      </c>
      <c r="P22" s="62">
        <v>0</v>
      </c>
      <c r="Q22" s="63">
        <v>0.17512690355329949</v>
      </c>
    </row>
    <row r="23" spans="1:17" ht="15" x14ac:dyDescent="0.2">
      <c r="A23" s="59" t="s">
        <v>61</v>
      </c>
      <c r="B23" s="60">
        <v>3</v>
      </c>
      <c r="C23" s="61">
        <v>3</v>
      </c>
      <c r="D23" s="60">
        <v>3</v>
      </c>
      <c r="E23" s="62">
        <v>1</v>
      </c>
      <c r="F23" s="60">
        <v>0</v>
      </c>
      <c r="G23" s="63">
        <v>0</v>
      </c>
      <c r="H23" s="60">
        <v>0</v>
      </c>
      <c r="I23" s="63">
        <v>0</v>
      </c>
      <c r="J23" s="61">
        <v>2</v>
      </c>
      <c r="K23" s="60">
        <v>2</v>
      </c>
      <c r="L23" s="62">
        <v>1</v>
      </c>
      <c r="M23" s="60">
        <v>0</v>
      </c>
      <c r="N23" s="62">
        <v>0</v>
      </c>
      <c r="O23" s="60">
        <v>0</v>
      </c>
      <c r="P23" s="62">
        <v>0</v>
      </c>
      <c r="Q23" s="63">
        <v>0.66666666666666663</v>
      </c>
    </row>
    <row r="24" spans="1:17" ht="15.75" x14ac:dyDescent="0.25">
      <c r="A24" s="64" t="s">
        <v>16</v>
      </c>
      <c r="B24" s="65">
        <v>413</v>
      </c>
      <c r="C24" s="65">
        <v>397</v>
      </c>
      <c r="D24" s="65">
        <v>392</v>
      </c>
      <c r="E24" s="62">
        <v>0.9874055415617129</v>
      </c>
      <c r="F24" s="65">
        <v>1</v>
      </c>
      <c r="G24" s="63">
        <v>2.5188916876574307E-3</v>
      </c>
      <c r="H24" s="65">
        <v>4</v>
      </c>
      <c r="I24" s="63">
        <v>1.0075566750629723E-2</v>
      </c>
      <c r="J24" s="65">
        <v>71</v>
      </c>
      <c r="K24" s="65">
        <v>71</v>
      </c>
      <c r="L24" s="62">
        <v>1</v>
      </c>
      <c r="M24" s="65">
        <v>0</v>
      </c>
      <c r="N24" s="62">
        <v>0</v>
      </c>
      <c r="O24" s="65">
        <v>0</v>
      </c>
      <c r="P24" s="62">
        <v>0</v>
      </c>
      <c r="Q24" s="66">
        <v>0.17884130982367757</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456</v>
      </c>
      <c r="C26" s="61">
        <v>477</v>
      </c>
      <c r="D26" s="60">
        <v>477</v>
      </c>
      <c r="E26" s="62">
        <v>1</v>
      </c>
      <c r="F26" s="60">
        <v>0</v>
      </c>
      <c r="G26" s="63">
        <v>0</v>
      </c>
      <c r="H26" s="60">
        <v>0</v>
      </c>
      <c r="I26" s="63">
        <v>0</v>
      </c>
      <c r="J26" s="61">
        <v>167</v>
      </c>
      <c r="K26" s="60">
        <v>167</v>
      </c>
      <c r="L26" s="62">
        <v>1</v>
      </c>
      <c r="M26" s="60">
        <v>0</v>
      </c>
      <c r="N26" s="62">
        <v>0</v>
      </c>
      <c r="O26" s="60">
        <v>0</v>
      </c>
      <c r="P26" s="62">
        <v>0</v>
      </c>
      <c r="Q26" s="63">
        <v>0.35010482180293501</v>
      </c>
    </row>
    <row r="27" spans="1:17" ht="15" x14ac:dyDescent="0.2">
      <c r="A27" s="59" t="s">
        <v>52</v>
      </c>
      <c r="B27" s="60">
        <v>509</v>
      </c>
      <c r="C27" s="61">
        <v>518</v>
      </c>
      <c r="D27" s="60">
        <v>517</v>
      </c>
      <c r="E27" s="62">
        <v>0.99806949806949807</v>
      </c>
      <c r="F27" s="60">
        <v>1</v>
      </c>
      <c r="G27" s="63">
        <v>1.9305019305019305E-3</v>
      </c>
      <c r="H27" s="60">
        <v>0</v>
      </c>
      <c r="I27" s="63">
        <v>0</v>
      </c>
      <c r="J27" s="61">
        <v>121</v>
      </c>
      <c r="K27" s="60">
        <v>121</v>
      </c>
      <c r="L27" s="62">
        <v>1</v>
      </c>
      <c r="M27" s="60">
        <v>0</v>
      </c>
      <c r="N27" s="62">
        <v>0</v>
      </c>
      <c r="O27" s="60">
        <v>0</v>
      </c>
      <c r="P27" s="62">
        <v>0</v>
      </c>
      <c r="Q27" s="63">
        <v>0.2335907335907336</v>
      </c>
    </row>
    <row r="28" spans="1:17" ht="15.75" x14ac:dyDescent="0.25">
      <c r="A28" s="64" t="s">
        <v>17</v>
      </c>
      <c r="B28" s="65">
        <v>965</v>
      </c>
      <c r="C28" s="65">
        <v>995</v>
      </c>
      <c r="D28" s="65">
        <v>994</v>
      </c>
      <c r="E28" s="62">
        <v>0.99899497487437183</v>
      </c>
      <c r="F28" s="65">
        <v>1</v>
      </c>
      <c r="G28" s="63">
        <v>1.0050251256281408E-3</v>
      </c>
      <c r="H28" s="65">
        <v>0</v>
      </c>
      <c r="I28" s="63">
        <v>0</v>
      </c>
      <c r="J28" s="65">
        <v>288</v>
      </c>
      <c r="K28" s="65">
        <v>288</v>
      </c>
      <c r="L28" s="62">
        <v>1</v>
      </c>
      <c r="M28" s="65">
        <v>0</v>
      </c>
      <c r="N28" s="62">
        <v>0</v>
      </c>
      <c r="O28" s="65">
        <v>0</v>
      </c>
      <c r="P28" s="62">
        <v>0</v>
      </c>
      <c r="Q28" s="66">
        <v>0.28944723618090451</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67</v>
      </c>
      <c r="C30" s="61">
        <v>78</v>
      </c>
      <c r="D30" s="60">
        <v>77</v>
      </c>
      <c r="E30" s="62">
        <v>0.98717948717948723</v>
      </c>
      <c r="F30" s="60">
        <v>0</v>
      </c>
      <c r="G30" s="63">
        <v>0</v>
      </c>
      <c r="H30" s="60">
        <v>1</v>
      </c>
      <c r="I30" s="63">
        <v>1.282051282051282E-2</v>
      </c>
      <c r="J30" s="61">
        <v>29</v>
      </c>
      <c r="K30" s="60">
        <v>28</v>
      </c>
      <c r="L30" s="62">
        <v>0.96551724137931039</v>
      </c>
      <c r="M30" s="60">
        <v>0</v>
      </c>
      <c r="N30" s="62">
        <v>0</v>
      </c>
      <c r="O30" s="60">
        <v>1</v>
      </c>
      <c r="P30" s="62">
        <v>3.4482758620689655E-2</v>
      </c>
      <c r="Q30" s="63">
        <v>0.37179487179487181</v>
      </c>
    </row>
    <row r="31" spans="1:17" ht="15" x14ac:dyDescent="0.2">
      <c r="A31" s="59" t="s">
        <v>19</v>
      </c>
      <c r="B31" s="60">
        <v>104</v>
      </c>
      <c r="C31" s="61">
        <v>94</v>
      </c>
      <c r="D31" s="60">
        <v>92</v>
      </c>
      <c r="E31" s="62">
        <v>0.97872340425531912</v>
      </c>
      <c r="F31" s="60">
        <v>1</v>
      </c>
      <c r="G31" s="63">
        <v>1.0638297872340425E-2</v>
      </c>
      <c r="H31" s="60">
        <v>1</v>
      </c>
      <c r="I31" s="63">
        <v>1.0638297872340425E-2</v>
      </c>
      <c r="J31" s="61">
        <v>33</v>
      </c>
      <c r="K31" s="60">
        <v>33</v>
      </c>
      <c r="L31" s="62">
        <v>1</v>
      </c>
      <c r="M31" s="60">
        <v>0</v>
      </c>
      <c r="N31" s="62">
        <v>0</v>
      </c>
      <c r="O31" s="60">
        <v>0</v>
      </c>
      <c r="P31" s="62">
        <v>0</v>
      </c>
      <c r="Q31" s="63">
        <v>0.35106382978723405</v>
      </c>
    </row>
    <row r="32" spans="1:17" ht="15" x14ac:dyDescent="0.2">
      <c r="A32" s="59" t="s">
        <v>62</v>
      </c>
      <c r="B32" s="60">
        <v>40</v>
      </c>
      <c r="C32" s="61">
        <v>41</v>
      </c>
      <c r="D32" s="60">
        <v>40</v>
      </c>
      <c r="E32" s="62">
        <v>0.97560975609756095</v>
      </c>
      <c r="F32" s="60">
        <v>0</v>
      </c>
      <c r="G32" s="63">
        <v>0</v>
      </c>
      <c r="H32" s="60">
        <v>1</v>
      </c>
      <c r="I32" s="63">
        <v>2.4390243902439025E-2</v>
      </c>
      <c r="J32" s="61">
        <v>13</v>
      </c>
      <c r="K32" s="60">
        <v>12</v>
      </c>
      <c r="L32" s="62">
        <v>0.92307692307692313</v>
      </c>
      <c r="M32" s="60">
        <v>0</v>
      </c>
      <c r="N32" s="62">
        <v>0</v>
      </c>
      <c r="O32" s="60">
        <v>1</v>
      </c>
      <c r="P32" s="62">
        <v>7.6923076923076927E-2</v>
      </c>
      <c r="Q32" s="63">
        <v>0.31707317073170732</v>
      </c>
    </row>
    <row r="33" spans="1:17" ht="15" x14ac:dyDescent="0.2">
      <c r="A33" s="59" t="s">
        <v>20</v>
      </c>
      <c r="B33" s="60">
        <v>49</v>
      </c>
      <c r="C33" s="61">
        <v>49</v>
      </c>
      <c r="D33" s="60">
        <v>49</v>
      </c>
      <c r="E33" s="62">
        <v>1</v>
      </c>
      <c r="F33" s="60">
        <v>0</v>
      </c>
      <c r="G33" s="63">
        <v>0</v>
      </c>
      <c r="H33" s="60">
        <v>0</v>
      </c>
      <c r="I33" s="63">
        <v>0</v>
      </c>
      <c r="J33" s="61">
        <v>12</v>
      </c>
      <c r="K33" s="60">
        <v>12</v>
      </c>
      <c r="L33" s="62">
        <v>1</v>
      </c>
      <c r="M33" s="60">
        <v>0</v>
      </c>
      <c r="N33" s="62">
        <v>0</v>
      </c>
      <c r="O33" s="60">
        <v>0</v>
      </c>
      <c r="P33" s="62">
        <v>0</v>
      </c>
      <c r="Q33" s="63">
        <v>0.24489795918367346</v>
      </c>
    </row>
    <row r="34" spans="1:17" ht="15" x14ac:dyDescent="0.2">
      <c r="A34" s="59" t="s">
        <v>21</v>
      </c>
      <c r="B34" s="60">
        <v>253</v>
      </c>
      <c r="C34" s="61">
        <v>249</v>
      </c>
      <c r="D34" s="60">
        <v>245</v>
      </c>
      <c r="E34" s="62">
        <v>0.98393574297188757</v>
      </c>
      <c r="F34" s="60">
        <v>1</v>
      </c>
      <c r="G34" s="63">
        <v>4.0160642570281121E-3</v>
      </c>
      <c r="H34" s="60">
        <v>3</v>
      </c>
      <c r="I34" s="63">
        <v>1.2048192771084338E-2</v>
      </c>
      <c r="J34" s="61">
        <v>87</v>
      </c>
      <c r="K34" s="60">
        <v>87</v>
      </c>
      <c r="L34" s="62">
        <v>1</v>
      </c>
      <c r="M34" s="60">
        <v>0</v>
      </c>
      <c r="N34" s="62">
        <v>0</v>
      </c>
      <c r="O34" s="60">
        <v>0</v>
      </c>
      <c r="P34" s="62">
        <v>0</v>
      </c>
      <c r="Q34" s="63">
        <v>0.3493975903614458</v>
      </c>
    </row>
    <row r="35" spans="1:17" ht="15.75" x14ac:dyDescent="0.25">
      <c r="A35" s="64" t="s">
        <v>22</v>
      </c>
      <c r="B35" s="65">
        <v>513</v>
      </c>
      <c r="C35" s="65">
        <v>511</v>
      </c>
      <c r="D35" s="65">
        <v>503</v>
      </c>
      <c r="E35" s="62">
        <v>0.98434442270058709</v>
      </c>
      <c r="F35" s="65">
        <v>2</v>
      </c>
      <c r="G35" s="63">
        <v>3.9138943248532287E-3</v>
      </c>
      <c r="H35" s="65">
        <v>6</v>
      </c>
      <c r="I35" s="63">
        <v>1.1741682974559686E-2</v>
      </c>
      <c r="J35" s="65">
        <v>174</v>
      </c>
      <c r="K35" s="65">
        <v>172</v>
      </c>
      <c r="L35" s="62">
        <v>0.9885057471264368</v>
      </c>
      <c r="M35" s="65">
        <v>0</v>
      </c>
      <c r="N35" s="62">
        <v>0</v>
      </c>
      <c r="O35" s="65">
        <v>2</v>
      </c>
      <c r="P35" s="62">
        <v>1.1494252873563218E-2</v>
      </c>
      <c r="Q35" s="66">
        <v>0.3405088062622309</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620</v>
      </c>
      <c r="C37" s="61">
        <v>645</v>
      </c>
      <c r="D37" s="60">
        <v>623</v>
      </c>
      <c r="E37" s="62">
        <v>0.96589147286821708</v>
      </c>
      <c r="F37" s="60">
        <v>10</v>
      </c>
      <c r="G37" s="63">
        <v>1.5503875968992248E-2</v>
      </c>
      <c r="H37" s="60">
        <v>12</v>
      </c>
      <c r="I37" s="63">
        <v>1.8604651162790697E-2</v>
      </c>
      <c r="J37" s="61">
        <v>175</v>
      </c>
      <c r="K37" s="60">
        <v>167</v>
      </c>
      <c r="L37" s="62">
        <v>0.95428571428571429</v>
      </c>
      <c r="M37" s="60">
        <v>1</v>
      </c>
      <c r="N37" s="62">
        <v>5.7142857142857143E-3</v>
      </c>
      <c r="O37" s="60">
        <v>7</v>
      </c>
      <c r="P37" s="62">
        <v>0.04</v>
      </c>
      <c r="Q37" s="63">
        <v>0.27131782945736432</v>
      </c>
    </row>
    <row r="38" spans="1:17" ht="15" x14ac:dyDescent="0.2">
      <c r="A38" s="59" t="s">
        <v>54</v>
      </c>
      <c r="B38" s="60">
        <v>129</v>
      </c>
      <c r="C38" s="61">
        <v>112</v>
      </c>
      <c r="D38" s="60">
        <v>110</v>
      </c>
      <c r="E38" s="62">
        <v>0.9821428571428571</v>
      </c>
      <c r="F38" s="60">
        <v>1</v>
      </c>
      <c r="G38" s="63">
        <v>8.9285714285714281E-3</v>
      </c>
      <c r="H38" s="60">
        <v>1</v>
      </c>
      <c r="I38" s="63">
        <v>8.9285714285714281E-3</v>
      </c>
      <c r="J38" s="61">
        <v>33</v>
      </c>
      <c r="K38" s="60">
        <v>33</v>
      </c>
      <c r="L38" s="62">
        <v>1</v>
      </c>
      <c r="M38" s="60">
        <v>0</v>
      </c>
      <c r="N38" s="62">
        <v>0</v>
      </c>
      <c r="O38" s="60">
        <v>0</v>
      </c>
      <c r="P38" s="62">
        <v>0</v>
      </c>
      <c r="Q38" s="63">
        <v>0.29464285714285715</v>
      </c>
    </row>
    <row r="39" spans="1:17" ht="15.75" x14ac:dyDescent="0.25">
      <c r="A39" s="64" t="s">
        <v>23</v>
      </c>
      <c r="B39" s="65">
        <v>749</v>
      </c>
      <c r="C39" s="65">
        <v>757</v>
      </c>
      <c r="D39" s="65">
        <v>733</v>
      </c>
      <c r="E39" s="62">
        <v>0.96829590488771466</v>
      </c>
      <c r="F39" s="65">
        <v>11</v>
      </c>
      <c r="G39" s="63">
        <v>1.4531043593130779E-2</v>
      </c>
      <c r="H39" s="65">
        <v>13</v>
      </c>
      <c r="I39" s="63">
        <v>1.7173051519154558E-2</v>
      </c>
      <c r="J39" s="65">
        <v>208</v>
      </c>
      <c r="K39" s="65">
        <v>200</v>
      </c>
      <c r="L39" s="62">
        <v>0.96153846153846156</v>
      </c>
      <c r="M39" s="65">
        <v>1</v>
      </c>
      <c r="N39" s="62">
        <v>4.807692307692308E-3</v>
      </c>
      <c r="O39" s="65">
        <v>7</v>
      </c>
      <c r="P39" s="62">
        <v>3.3653846153846152E-2</v>
      </c>
      <c r="Q39" s="66">
        <v>0.27476882430647293</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48</v>
      </c>
      <c r="C41" s="61">
        <v>53</v>
      </c>
      <c r="D41" s="60">
        <v>49</v>
      </c>
      <c r="E41" s="62">
        <v>0.92452830188679247</v>
      </c>
      <c r="F41" s="60">
        <v>4</v>
      </c>
      <c r="G41" s="63">
        <v>7.5471698113207544E-2</v>
      </c>
      <c r="H41" s="60">
        <v>0</v>
      </c>
      <c r="I41" s="63">
        <v>0</v>
      </c>
      <c r="J41" s="61">
        <v>9</v>
      </c>
      <c r="K41" s="60">
        <v>9</v>
      </c>
      <c r="L41" s="62">
        <v>1</v>
      </c>
      <c r="M41" s="60">
        <v>0</v>
      </c>
      <c r="N41" s="62">
        <v>0</v>
      </c>
      <c r="O41" s="60">
        <v>0</v>
      </c>
      <c r="P41" s="62">
        <v>0</v>
      </c>
      <c r="Q41" s="63">
        <v>0.16981132075471697</v>
      </c>
    </row>
    <row r="42" spans="1:17" ht="15" x14ac:dyDescent="0.2">
      <c r="A42" s="59" t="s">
        <v>25</v>
      </c>
      <c r="B42" s="60">
        <v>11</v>
      </c>
      <c r="C42" s="61">
        <v>8</v>
      </c>
      <c r="D42" s="60">
        <v>7</v>
      </c>
      <c r="E42" s="62">
        <v>0.875</v>
      </c>
      <c r="F42" s="60">
        <v>1</v>
      </c>
      <c r="G42" s="63">
        <v>0.125</v>
      </c>
      <c r="H42" s="60">
        <v>0</v>
      </c>
      <c r="I42" s="63">
        <v>0</v>
      </c>
      <c r="J42" s="61">
        <v>1</v>
      </c>
      <c r="K42" s="60">
        <v>0</v>
      </c>
      <c r="L42" s="62">
        <v>0</v>
      </c>
      <c r="M42" s="60">
        <v>1</v>
      </c>
      <c r="N42" s="62">
        <v>1</v>
      </c>
      <c r="O42" s="60">
        <v>0</v>
      </c>
      <c r="P42" s="62">
        <v>0</v>
      </c>
      <c r="Q42" s="63">
        <v>0.125</v>
      </c>
    </row>
    <row r="43" spans="1:17" ht="15.75" x14ac:dyDescent="0.25">
      <c r="A43" s="64" t="s">
        <v>26</v>
      </c>
      <c r="B43" s="65">
        <v>59</v>
      </c>
      <c r="C43" s="65">
        <v>61</v>
      </c>
      <c r="D43" s="65">
        <v>56</v>
      </c>
      <c r="E43" s="62">
        <v>0.91803278688524592</v>
      </c>
      <c r="F43" s="65">
        <v>5</v>
      </c>
      <c r="G43" s="63">
        <v>8.1967213114754092E-2</v>
      </c>
      <c r="H43" s="65">
        <v>0</v>
      </c>
      <c r="I43" s="63">
        <v>0</v>
      </c>
      <c r="J43" s="65">
        <v>10</v>
      </c>
      <c r="K43" s="65">
        <v>9</v>
      </c>
      <c r="L43" s="62">
        <v>0.9</v>
      </c>
      <c r="M43" s="65">
        <v>1</v>
      </c>
      <c r="N43" s="62">
        <v>0.1</v>
      </c>
      <c r="O43" s="65">
        <v>0</v>
      </c>
      <c r="P43" s="62">
        <v>0</v>
      </c>
      <c r="Q43" s="66">
        <v>0.16393442622950818</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2699</v>
      </c>
      <c r="C45" s="65">
        <v>2721</v>
      </c>
      <c r="D45" s="65">
        <v>2678</v>
      </c>
      <c r="E45" s="62">
        <v>0.9841969864020581</v>
      </c>
      <c r="F45" s="65">
        <v>20</v>
      </c>
      <c r="G45" s="63">
        <v>7.3502388827636897E-3</v>
      </c>
      <c r="H45" s="65">
        <v>23</v>
      </c>
      <c r="I45" s="63">
        <v>8.4527747151782427E-3</v>
      </c>
      <c r="J45" s="65">
        <v>751</v>
      </c>
      <c r="K45" s="65">
        <v>740</v>
      </c>
      <c r="L45" s="62">
        <v>0.98535286284953394</v>
      </c>
      <c r="M45" s="65">
        <v>2</v>
      </c>
      <c r="N45" s="62">
        <v>2.6631158455392811E-3</v>
      </c>
      <c r="O45" s="65">
        <v>9</v>
      </c>
      <c r="P45" s="62">
        <v>1.1984021304926764E-2</v>
      </c>
      <c r="Q45" s="66">
        <v>0.27600147004777653</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6085</v>
      </c>
      <c r="C47" s="65">
        <v>6182</v>
      </c>
      <c r="D47" s="65">
        <v>6003</v>
      </c>
      <c r="E47" s="62">
        <v>0.97104496926560979</v>
      </c>
      <c r="F47" s="65">
        <v>113</v>
      </c>
      <c r="G47" s="63">
        <v>1.8278874150760273E-2</v>
      </c>
      <c r="H47" s="65">
        <v>66</v>
      </c>
      <c r="I47" s="63">
        <v>1.0676156583629894E-2</v>
      </c>
      <c r="J47" s="65">
        <v>1326</v>
      </c>
      <c r="K47" s="65">
        <v>1288</v>
      </c>
      <c r="L47" s="62">
        <v>0.97134238310708898</v>
      </c>
      <c r="M47" s="65">
        <v>13</v>
      </c>
      <c r="N47" s="62">
        <v>9.8039215686274508E-3</v>
      </c>
      <c r="O47" s="65">
        <v>25</v>
      </c>
      <c r="P47" s="62">
        <v>1.8853695324283559E-2</v>
      </c>
      <c r="Q47" s="66">
        <v>0.21449369136201876</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7" activePane="bottomRight" state="frozen"/>
      <selection pane="topRight" activeCell="B1" sqref="B1"/>
      <selection pane="bottomLeft" activeCell="A4" sqref="A4"/>
      <selection pane="bottomRight" activeCell="L42" sqref="L42"/>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309</v>
      </c>
      <c r="C4" s="61">
        <v>312</v>
      </c>
      <c r="D4" s="60">
        <v>299</v>
      </c>
      <c r="E4" s="62">
        <v>0.95833333333333337</v>
      </c>
      <c r="F4" s="60">
        <v>6</v>
      </c>
      <c r="G4" s="63">
        <v>1.9230769230769232E-2</v>
      </c>
      <c r="H4" s="60">
        <v>7</v>
      </c>
      <c r="I4" s="63">
        <v>2.2435897435897436E-2</v>
      </c>
      <c r="J4" s="61">
        <v>33</v>
      </c>
      <c r="K4" s="60">
        <v>28</v>
      </c>
      <c r="L4" s="62">
        <v>0.84848484848484851</v>
      </c>
      <c r="M4" s="60">
        <v>2</v>
      </c>
      <c r="N4" s="62">
        <v>6.0606060606060608E-2</v>
      </c>
      <c r="O4" s="60">
        <v>3</v>
      </c>
      <c r="P4" s="62">
        <v>9.0909090909090912E-2</v>
      </c>
      <c r="Q4" s="63">
        <v>0.10576923076923077</v>
      </c>
    </row>
    <row r="5" spans="1:17" ht="15" x14ac:dyDescent="0.2">
      <c r="A5" s="59" t="s">
        <v>45</v>
      </c>
      <c r="B5" s="60">
        <v>402</v>
      </c>
      <c r="C5" s="61">
        <v>429</v>
      </c>
      <c r="D5" s="60">
        <v>424</v>
      </c>
      <c r="E5" s="62">
        <v>0.9883449883449883</v>
      </c>
      <c r="F5" s="60">
        <v>0</v>
      </c>
      <c r="G5" s="63">
        <v>0</v>
      </c>
      <c r="H5" s="60">
        <v>5</v>
      </c>
      <c r="I5" s="63">
        <v>1.1655011655011656E-2</v>
      </c>
      <c r="J5" s="61">
        <v>62</v>
      </c>
      <c r="K5" s="60">
        <v>59</v>
      </c>
      <c r="L5" s="62">
        <v>0.95161290322580649</v>
      </c>
      <c r="M5" s="60">
        <v>0</v>
      </c>
      <c r="N5" s="62">
        <v>0</v>
      </c>
      <c r="O5" s="60">
        <v>3</v>
      </c>
      <c r="P5" s="62">
        <v>4.8387096774193547E-2</v>
      </c>
      <c r="Q5" s="63">
        <v>0.14452214452214451</v>
      </c>
    </row>
    <row r="6" spans="1:17" ht="15.75" x14ac:dyDescent="0.25">
      <c r="A6" s="64" t="s">
        <v>56</v>
      </c>
      <c r="B6" s="65">
        <v>711</v>
      </c>
      <c r="C6" s="65">
        <v>741</v>
      </c>
      <c r="D6" s="65">
        <v>723</v>
      </c>
      <c r="E6" s="62">
        <v>0.97570850202429149</v>
      </c>
      <c r="F6" s="65">
        <v>6</v>
      </c>
      <c r="G6" s="63">
        <v>8.0971659919028341E-3</v>
      </c>
      <c r="H6" s="65">
        <v>12</v>
      </c>
      <c r="I6" s="63">
        <v>1.6194331983805668E-2</v>
      </c>
      <c r="J6" s="65">
        <v>95</v>
      </c>
      <c r="K6" s="65">
        <v>87</v>
      </c>
      <c r="L6" s="62">
        <v>0.91578947368421049</v>
      </c>
      <c r="M6" s="65">
        <v>2</v>
      </c>
      <c r="N6" s="62">
        <v>2.1052631578947368E-2</v>
      </c>
      <c r="O6" s="65">
        <v>6</v>
      </c>
      <c r="P6" s="62">
        <v>6.3157894736842107E-2</v>
      </c>
      <c r="Q6" s="66">
        <v>0.12820512820512819</v>
      </c>
    </row>
    <row r="8" spans="1:17" ht="15" x14ac:dyDescent="0.2">
      <c r="A8" s="59" t="s">
        <v>47</v>
      </c>
      <c r="B8" s="60">
        <v>599</v>
      </c>
      <c r="C8" s="61">
        <v>609</v>
      </c>
      <c r="D8" s="60">
        <v>602</v>
      </c>
      <c r="E8" s="62">
        <v>0.9885057471264368</v>
      </c>
      <c r="F8" s="60">
        <v>4</v>
      </c>
      <c r="G8" s="63">
        <v>6.5681444991789817E-3</v>
      </c>
      <c r="H8" s="60">
        <v>3</v>
      </c>
      <c r="I8" s="63">
        <v>4.9261083743842365E-3</v>
      </c>
      <c r="J8" s="61">
        <v>85</v>
      </c>
      <c r="K8" s="60">
        <v>85</v>
      </c>
      <c r="L8" s="62">
        <v>1</v>
      </c>
      <c r="M8" s="60">
        <v>0</v>
      </c>
      <c r="N8" s="62">
        <v>0</v>
      </c>
      <c r="O8" s="60">
        <v>0</v>
      </c>
      <c r="P8" s="62">
        <v>0</v>
      </c>
      <c r="Q8" s="63">
        <v>0.13957307060755336</v>
      </c>
    </row>
    <row r="9" spans="1:17" ht="15" x14ac:dyDescent="0.2">
      <c r="A9" s="59" t="s">
        <v>48</v>
      </c>
      <c r="B9" s="60">
        <v>396</v>
      </c>
      <c r="C9" s="61">
        <v>412</v>
      </c>
      <c r="D9" s="60">
        <v>397</v>
      </c>
      <c r="E9" s="62">
        <v>0.96359223300970875</v>
      </c>
      <c r="F9" s="60">
        <v>4</v>
      </c>
      <c r="G9" s="63">
        <v>9.7087378640776691E-3</v>
      </c>
      <c r="H9" s="60">
        <v>11</v>
      </c>
      <c r="I9" s="63">
        <v>2.6699029126213591E-2</v>
      </c>
      <c r="J9" s="61">
        <v>117</v>
      </c>
      <c r="K9" s="60">
        <v>104</v>
      </c>
      <c r="L9" s="62">
        <v>0.88888888888888884</v>
      </c>
      <c r="M9" s="60">
        <v>2</v>
      </c>
      <c r="N9" s="62">
        <v>1.7094017094017096E-2</v>
      </c>
      <c r="O9" s="60">
        <v>11</v>
      </c>
      <c r="P9" s="62">
        <v>9.4017094017094016E-2</v>
      </c>
      <c r="Q9" s="63">
        <v>0.28398058252427183</v>
      </c>
    </row>
    <row r="10" spans="1:17" ht="15.75" x14ac:dyDescent="0.25">
      <c r="A10" s="64" t="s">
        <v>57</v>
      </c>
      <c r="B10" s="65">
        <v>995</v>
      </c>
      <c r="C10" s="65">
        <v>1021</v>
      </c>
      <c r="D10" s="65">
        <v>999</v>
      </c>
      <c r="E10" s="62">
        <v>0.97845249755142016</v>
      </c>
      <c r="F10" s="65">
        <v>8</v>
      </c>
      <c r="G10" s="63">
        <v>7.8354554358472089E-3</v>
      </c>
      <c r="H10" s="65">
        <v>14</v>
      </c>
      <c r="I10" s="63">
        <v>1.3712047012732615E-2</v>
      </c>
      <c r="J10" s="65">
        <v>202</v>
      </c>
      <c r="K10" s="65">
        <v>189</v>
      </c>
      <c r="L10" s="62">
        <v>0.9356435643564357</v>
      </c>
      <c r="M10" s="65">
        <v>2</v>
      </c>
      <c r="N10" s="62">
        <v>9.9009900990099011E-3</v>
      </c>
      <c r="O10" s="65">
        <v>11</v>
      </c>
      <c r="P10" s="62">
        <v>5.4455445544554455E-2</v>
      </c>
      <c r="Q10" s="66">
        <v>0.19784524975514201</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383</v>
      </c>
      <c r="C12" s="61">
        <v>364</v>
      </c>
      <c r="D12" s="60">
        <v>357</v>
      </c>
      <c r="E12" s="62">
        <v>0.98076923076923073</v>
      </c>
      <c r="F12" s="60">
        <v>6</v>
      </c>
      <c r="G12" s="63">
        <v>1.6483516483516484E-2</v>
      </c>
      <c r="H12" s="60">
        <v>1</v>
      </c>
      <c r="I12" s="63">
        <v>2.7472527472527475E-3</v>
      </c>
      <c r="J12" s="61">
        <v>47</v>
      </c>
      <c r="K12" s="60">
        <v>44</v>
      </c>
      <c r="L12" s="62">
        <v>0.93617021276595747</v>
      </c>
      <c r="M12" s="60">
        <v>2</v>
      </c>
      <c r="N12" s="62">
        <v>4.2553191489361701E-2</v>
      </c>
      <c r="O12" s="60">
        <v>1</v>
      </c>
      <c r="P12" s="62">
        <v>2.1276595744680851E-2</v>
      </c>
      <c r="Q12" s="63">
        <v>0.12912087912087913</v>
      </c>
    </row>
    <row r="13" spans="1:17" ht="15" x14ac:dyDescent="0.2">
      <c r="A13" s="59" t="s">
        <v>49</v>
      </c>
      <c r="B13" s="60">
        <v>194</v>
      </c>
      <c r="C13" s="61">
        <v>167</v>
      </c>
      <c r="D13" s="60">
        <v>164</v>
      </c>
      <c r="E13" s="62">
        <v>0.98203592814371254</v>
      </c>
      <c r="F13" s="60">
        <v>2</v>
      </c>
      <c r="G13" s="63">
        <v>1.1976047904191617E-2</v>
      </c>
      <c r="H13" s="60">
        <v>1</v>
      </c>
      <c r="I13" s="63">
        <v>5.9880239520958087E-3</v>
      </c>
      <c r="J13" s="61">
        <v>29</v>
      </c>
      <c r="K13" s="60">
        <v>29</v>
      </c>
      <c r="L13" s="62">
        <v>1</v>
      </c>
      <c r="M13" s="60">
        <v>0</v>
      </c>
      <c r="N13" s="62">
        <v>0</v>
      </c>
      <c r="O13" s="60">
        <v>0</v>
      </c>
      <c r="P13" s="62">
        <v>0</v>
      </c>
      <c r="Q13" s="63">
        <v>0.17365269461077845</v>
      </c>
    </row>
    <row r="14" spans="1:17" ht="15" x14ac:dyDescent="0.2">
      <c r="A14" s="59" t="s">
        <v>58</v>
      </c>
      <c r="B14" s="60">
        <v>376</v>
      </c>
      <c r="C14" s="61">
        <v>374</v>
      </c>
      <c r="D14" s="60">
        <v>372</v>
      </c>
      <c r="E14" s="62">
        <v>0.99465240641711228</v>
      </c>
      <c r="F14" s="60">
        <v>1</v>
      </c>
      <c r="G14" s="63">
        <v>2.6737967914438501E-3</v>
      </c>
      <c r="H14" s="60">
        <v>1</v>
      </c>
      <c r="I14" s="63">
        <v>2.6737967914438501E-3</v>
      </c>
      <c r="J14" s="61">
        <v>126</v>
      </c>
      <c r="K14" s="60">
        <v>126</v>
      </c>
      <c r="L14" s="62">
        <v>1</v>
      </c>
      <c r="M14" s="60">
        <v>0</v>
      </c>
      <c r="N14" s="62">
        <v>0</v>
      </c>
      <c r="O14" s="60">
        <v>0</v>
      </c>
      <c r="P14" s="62">
        <v>0</v>
      </c>
      <c r="Q14" s="63">
        <v>0.33689839572192515</v>
      </c>
    </row>
    <row r="15" spans="1:17" ht="15.75" x14ac:dyDescent="0.25">
      <c r="A15" s="64" t="s">
        <v>59</v>
      </c>
      <c r="B15" s="65">
        <v>953</v>
      </c>
      <c r="C15" s="65">
        <v>905</v>
      </c>
      <c r="D15" s="65">
        <v>893</v>
      </c>
      <c r="E15" s="62">
        <v>0.9867403314917127</v>
      </c>
      <c r="F15" s="65">
        <v>9</v>
      </c>
      <c r="G15" s="63">
        <v>9.9447513812154689E-3</v>
      </c>
      <c r="H15" s="65">
        <v>3</v>
      </c>
      <c r="I15" s="63">
        <v>3.3149171270718232E-3</v>
      </c>
      <c r="J15" s="65">
        <v>202</v>
      </c>
      <c r="K15" s="65">
        <v>199</v>
      </c>
      <c r="L15" s="62">
        <v>0.98514851485148514</v>
      </c>
      <c r="M15" s="65">
        <v>2</v>
      </c>
      <c r="N15" s="62">
        <v>9.9009900990099011E-3</v>
      </c>
      <c r="O15" s="65">
        <v>1</v>
      </c>
      <c r="P15" s="62">
        <v>4.9504950495049506E-3</v>
      </c>
      <c r="Q15" s="66">
        <v>0.22320441988950276</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626</v>
      </c>
      <c r="C17" s="61">
        <v>659</v>
      </c>
      <c r="D17" s="60">
        <v>598</v>
      </c>
      <c r="E17" s="62">
        <v>0.90743550834597875</v>
      </c>
      <c r="F17" s="60">
        <v>47</v>
      </c>
      <c r="G17" s="63">
        <v>7.1320182094081946E-2</v>
      </c>
      <c r="H17" s="60">
        <v>14</v>
      </c>
      <c r="I17" s="63">
        <v>2.1244309559939303E-2</v>
      </c>
      <c r="J17" s="61">
        <v>58</v>
      </c>
      <c r="K17" s="60">
        <v>56</v>
      </c>
      <c r="L17" s="62">
        <v>0.96551724137931039</v>
      </c>
      <c r="M17" s="60">
        <v>1</v>
      </c>
      <c r="N17" s="62">
        <v>1.7241379310344827E-2</v>
      </c>
      <c r="O17" s="60">
        <v>1</v>
      </c>
      <c r="P17" s="62">
        <v>1.7241379310344827E-2</v>
      </c>
      <c r="Q17" s="63">
        <v>8.8012139605462822E-2</v>
      </c>
    </row>
    <row r="18" spans="1:17" ht="15.75" x14ac:dyDescent="0.25">
      <c r="A18" s="64" t="s">
        <v>60</v>
      </c>
      <c r="B18" s="65">
        <v>626</v>
      </c>
      <c r="C18" s="65">
        <v>659</v>
      </c>
      <c r="D18" s="65">
        <v>598</v>
      </c>
      <c r="E18" s="62">
        <v>0.90743550834597875</v>
      </c>
      <c r="F18" s="65">
        <v>47</v>
      </c>
      <c r="G18" s="63">
        <v>7.1320182094081946E-2</v>
      </c>
      <c r="H18" s="65">
        <v>14</v>
      </c>
      <c r="I18" s="63">
        <v>2.1244309559939303E-2</v>
      </c>
      <c r="J18" s="65">
        <v>58</v>
      </c>
      <c r="K18" s="65">
        <v>56</v>
      </c>
      <c r="L18" s="62">
        <v>0.96551724137931039</v>
      </c>
      <c r="M18" s="65">
        <v>1</v>
      </c>
      <c r="N18" s="62">
        <v>1.7241379310344827E-2</v>
      </c>
      <c r="O18" s="65">
        <v>1</v>
      </c>
      <c r="P18" s="62">
        <v>1.7241379310344827E-2</v>
      </c>
      <c r="Q18" s="66">
        <v>8.8012139605462822E-2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3285</v>
      </c>
      <c r="C20" s="65">
        <v>3326</v>
      </c>
      <c r="D20" s="65">
        <v>3213</v>
      </c>
      <c r="E20" s="62">
        <v>0.96602525556223695</v>
      </c>
      <c r="F20" s="65">
        <v>70</v>
      </c>
      <c r="G20" s="63">
        <v>2.1046301864101023E-2</v>
      </c>
      <c r="H20" s="65">
        <v>43</v>
      </c>
      <c r="I20" s="63">
        <v>1.2928442573662057E-2</v>
      </c>
      <c r="J20" s="65">
        <v>557</v>
      </c>
      <c r="K20" s="65">
        <v>531</v>
      </c>
      <c r="L20" s="62">
        <v>0.95332136445242366</v>
      </c>
      <c r="M20" s="65">
        <v>7</v>
      </c>
      <c r="N20" s="62">
        <v>1.2567324955116697E-2</v>
      </c>
      <c r="O20" s="65">
        <v>19</v>
      </c>
      <c r="P20" s="62">
        <v>3.4111310592459608E-2</v>
      </c>
      <c r="Q20" s="66">
        <v>0.16746843054720384</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362</v>
      </c>
      <c r="C22" s="61">
        <v>371</v>
      </c>
      <c r="D22" s="60">
        <v>365</v>
      </c>
      <c r="E22" s="62">
        <v>0.98382749326145558</v>
      </c>
      <c r="F22" s="60">
        <v>4</v>
      </c>
      <c r="G22" s="63">
        <v>1.078167115902965E-2</v>
      </c>
      <c r="H22" s="60">
        <v>2</v>
      </c>
      <c r="I22" s="63">
        <v>5.3908355795148251E-3</v>
      </c>
      <c r="J22" s="61">
        <v>64</v>
      </c>
      <c r="K22" s="60">
        <v>64</v>
      </c>
      <c r="L22" s="62">
        <v>1</v>
      </c>
      <c r="M22" s="60">
        <v>0</v>
      </c>
      <c r="N22" s="62">
        <v>0</v>
      </c>
      <c r="O22" s="60">
        <v>0</v>
      </c>
      <c r="P22" s="62">
        <v>0</v>
      </c>
      <c r="Q22" s="63">
        <v>0.1725067385444744</v>
      </c>
    </row>
    <row r="23" spans="1:17" ht="15" x14ac:dyDescent="0.2">
      <c r="A23" s="59" t="s">
        <v>61</v>
      </c>
      <c r="B23" s="60">
        <v>0</v>
      </c>
      <c r="C23" s="61">
        <v>1</v>
      </c>
      <c r="D23" s="60">
        <v>1</v>
      </c>
      <c r="E23" s="62">
        <v>1</v>
      </c>
      <c r="F23" s="60">
        <v>0</v>
      </c>
      <c r="G23" s="63">
        <v>0</v>
      </c>
      <c r="H23" s="60">
        <v>0</v>
      </c>
      <c r="I23" s="63">
        <v>0</v>
      </c>
      <c r="J23" s="61">
        <v>0</v>
      </c>
      <c r="K23" s="60">
        <v>0</v>
      </c>
      <c r="L23" s="62" t="e">
        <v>#DIV/0!</v>
      </c>
      <c r="M23" s="60">
        <v>0</v>
      </c>
      <c r="N23" s="62" t="e">
        <v>#DIV/0!</v>
      </c>
      <c r="O23" s="60">
        <v>0</v>
      </c>
      <c r="P23" s="62" t="e">
        <v>#DIV/0!</v>
      </c>
      <c r="Q23" s="63">
        <v>0</v>
      </c>
    </row>
    <row r="24" spans="1:17" ht="15.75" x14ac:dyDescent="0.25">
      <c r="A24" s="64" t="s">
        <v>16</v>
      </c>
      <c r="B24" s="65">
        <v>362</v>
      </c>
      <c r="C24" s="65">
        <v>372</v>
      </c>
      <c r="D24" s="65">
        <v>366</v>
      </c>
      <c r="E24" s="62">
        <v>0.9838709677419355</v>
      </c>
      <c r="F24" s="65">
        <v>4</v>
      </c>
      <c r="G24" s="63">
        <v>1.0752688172043012E-2</v>
      </c>
      <c r="H24" s="65">
        <v>2</v>
      </c>
      <c r="I24" s="63">
        <v>5.3763440860215058E-3</v>
      </c>
      <c r="J24" s="65">
        <v>64</v>
      </c>
      <c r="K24" s="65">
        <v>64</v>
      </c>
      <c r="L24" s="62">
        <v>1</v>
      </c>
      <c r="M24" s="65">
        <v>0</v>
      </c>
      <c r="N24" s="62">
        <v>0</v>
      </c>
      <c r="O24" s="65">
        <v>0</v>
      </c>
      <c r="P24" s="62">
        <v>0</v>
      </c>
      <c r="Q24" s="66">
        <v>0.17204301075268819</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430</v>
      </c>
      <c r="C26" s="61">
        <v>421</v>
      </c>
      <c r="D26" s="60">
        <v>419</v>
      </c>
      <c r="E26" s="62">
        <v>0.99524940617577196</v>
      </c>
      <c r="F26" s="60">
        <v>1</v>
      </c>
      <c r="G26" s="63">
        <v>2.3752969121140144E-3</v>
      </c>
      <c r="H26" s="60">
        <v>1</v>
      </c>
      <c r="I26" s="63">
        <v>2.3752969121140144E-3</v>
      </c>
      <c r="J26" s="61">
        <v>152</v>
      </c>
      <c r="K26" s="60">
        <v>151</v>
      </c>
      <c r="L26" s="62">
        <v>0.99342105263157898</v>
      </c>
      <c r="M26" s="60">
        <v>0</v>
      </c>
      <c r="N26" s="62">
        <v>0</v>
      </c>
      <c r="O26" s="60">
        <v>1</v>
      </c>
      <c r="P26" s="62">
        <v>6.5789473684210523E-3</v>
      </c>
      <c r="Q26" s="63">
        <v>0.36104513064133015</v>
      </c>
    </row>
    <row r="27" spans="1:17" ht="15" x14ac:dyDescent="0.2">
      <c r="A27" s="59" t="s">
        <v>52</v>
      </c>
      <c r="B27" s="60">
        <v>496</v>
      </c>
      <c r="C27" s="61">
        <v>488</v>
      </c>
      <c r="D27" s="60">
        <v>488</v>
      </c>
      <c r="E27" s="62">
        <v>1</v>
      </c>
      <c r="F27" s="60">
        <v>0</v>
      </c>
      <c r="G27" s="63">
        <v>0</v>
      </c>
      <c r="H27" s="60">
        <v>0</v>
      </c>
      <c r="I27" s="63">
        <v>0</v>
      </c>
      <c r="J27" s="61">
        <v>129</v>
      </c>
      <c r="K27" s="60">
        <v>129</v>
      </c>
      <c r="L27" s="62">
        <v>1</v>
      </c>
      <c r="M27" s="60">
        <v>0</v>
      </c>
      <c r="N27" s="62">
        <v>0</v>
      </c>
      <c r="O27" s="60">
        <v>0</v>
      </c>
      <c r="P27" s="62">
        <v>0</v>
      </c>
      <c r="Q27" s="63">
        <v>0.26434426229508196</v>
      </c>
    </row>
    <row r="28" spans="1:17" ht="15.75" x14ac:dyDescent="0.25">
      <c r="A28" s="64" t="s">
        <v>17</v>
      </c>
      <c r="B28" s="65">
        <v>926</v>
      </c>
      <c r="C28" s="65">
        <v>909</v>
      </c>
      <c r="D28" s="65">
        <v>907</v>
      </c>
      <c r="E28" s="62">
        <v>0.99779977997799785</v>
      </c>
      <c r="F28" s="65">
        <v>1</v>
      </c>
      <c r="G28" s="63">
        <v>1.1001100110011001E-3</v>
      </c>
      <c r="H28" s="65">
        <v>1</v>
      </c>
      <c r="I28" s="63">
        <v>1.1001100110011001E-3</v>
      </c>
      <c r="J28" s="65">
        <v>281</v>
      </c>
      <c r="K28" s="65">
        <v>280</v>
      </c>
      <c r="L28" s="62">
        <v>0.99644128113879005</v>
      </c>
      <c r="M28" s="65">
        <v>0</v>
      </c>
      <c r="N28" s="62">
        <v>0</v>
      </c>
      <c r="O28" s="65">
        <v>1</v>
      </c>
      <c r="P28" s="62">
        <v>3.5587188612099642E-3</v>
      </c>
      <c r="Q28" s="66">
        <v>0.30913091309130913</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57</v>
      </c>
      <c r="C30" s="61">
        <v>54</v>
      </c>
      <c r="D30" s="60">
        <v>54</v>
      </c>
      <c r="E30" s="62">
        <v>1</v>
      </c>
      <c r="F30" s="60">
        <v>0</v>
      </c>
      <c r="G30" s="63">
        <v>0</v>
      </c>
      <c r="H30" s="60">
        <v>0</v>
      </c>
      <c r="I30" s="63">
        <v>0</v>
      </c>
      <c r="J30" s="61">
        <v>22</v>
      </c>
      <c r="K30" s="60">
        <v>22</v>
      </c>
      <c r="L30" s="62">
        <v>1</v>
      </c>
      <c r="M30" s="60">
        <v>0</v>
      </c>
      <c r="N30" s="62">
        <v>0</v>
      </c>
      <c r="O30" s="60">
        <v>0</v>
      </c>
      <c r="P30" s="62">
        <v>0</v>
      </c>
      <c r="Q30" s="63">
        <v>0.40740740740740738</v>
      </c>
    </row>
    <row r="31" spans="1:17" ht="15" x14ac:dyDescent="0.2">
      <c r="A31" s="59" t="s">
        <v>19</v>
      </c>
      <c r="B31" s="60">
        <v>125</v>
      </c>
      <c r="C31" s="61">
        <v>121</v>
      </c>
      <c r="D31" s="60">
        <v>117</v>
      </c>
      <c r="E31" s="62">
        <v>0.96694214876033058</v>
      </c>
      <c r="F31" s="60">
        <v>2</v>
      </c>
      <c r="G31" s="63">
        <v>1.6528925619834711E-2</v>
      </c>
      <c r="H31" s="60">
        <v>2</v>
      </c>
      <c r="I31" s="63">
        <v>1.6528925619834711E-2</v>
      </c>
      <c r="J31" s="61">
        <v>39</v>
      </c>
      <c r="K31" s="60">
        <v>37</v>
      </c>
      <c r="L31" s="62">
        <v>0.94871794871794868</v>
      </c>
      <c r="M31" s="60">
        <v>1</v>
      </c>
      <c r="N31" s="62">
        <v>2.564102564102564E-2</v>
      </c>
      <c r="O31" s="60">
        <v>1</v>
      </c>
      <c r="P31" s="62">
        <v>2.564102564102564E-2</v>
      </c>
      <c r="Q31" s="63">
        <v>0.32231404958677684</v>
      </c>
    </row>
    <row r="32" spans="1:17" ht="15" x14ac:dyDescent="0.2">
      <c r="A32" s="59" t="s">
        <v>62</v>
      </c>
      <c r="B32" s="60">
        <v>43</v>
      </c>
      <c r="C32" s="61">
        <v>42</v>
      </c>
      <c r="D32" s="60">
        <v>42</v>
      </c>
      <c r="E32" s="62">
        <v>1</v>
      </c>
      <c r="F32" s="60">
        <v>0</v>
      </c>
      <c r="G32" s="63">
        <v>0</v>
      </c>
      <c r="H32" s="60">
        <v>0</v>
      </c>
      <c r="I32" s="63">
        <v>0</v>
      </c>
      <c r="J32" s="61">
        <v>13</v>
      </c>
      <c r="K32" s="60">
        <v>13</v>
      </c>
      <c r="L32" s="62">
        <v>1</v>
      </c>
      <c r="M32" s="60">
        <v>0</v>
      </c>
      <c r="N32" s="62">
        <v>0</v>
      </c>
      <c r="O32" s="60">
        <v>0</v>
      </c>
      <c r="P32" s="62">
        <v>0</v>
      </c>
      <c r="Q32" s="63">
        <v>0.30952380952380953</v>
      </c>
    </row>
    <row r="33" spans="1:17" ht="15" x14ac:dyDescent="0.2">
      <c r="A33" s="59" t="s">
        <v>20</v>
      </c>
      <c r="B33" s="60">
        <v>32</v>
      </c>
      <c r="C33" s="61">
        <v>31</v>
      </c>
      <c r="D33" s="60">
        <v>31</v>
      </c>
      <c r="E33" s="62">
        <v>1</v>
      </c>
      <c r="F33" s="60">
        <v>0</v>
      </c>
      <c r="G33" s="63">
        <v>0</v>
      </c>
      <c r="H33" s="60">
        <v>0</v>
      </c>
      <c r="I33" s="63">
        <v>0</v>
      </c>
      <c r="J33" s="61">
        <v>9</v>
      </c>
      <c r="K33" s="60">
        <v>9</v>
      </c>
      <c r="L33" s="62">
        <v>1</v>
      </c>
      <c r="M33" s="60">
        <v>0</v>
      </c>
      <c r="N33" s="62">
        <v>0</v>
      </c>
      <c r="O33" s="60">
        <v>0</v>
      </c>
      <c r="P33" s="62">
        <v>0</v>
      </c>
      <c r="Q33" s="63">
        <v>0.29032258064516131</v>
      </c>
    </row>
    <row r="34" spans="1:17" ht="15" x14ac:dyDescent="0.2">
      <c r="A34" s="59" t="s">
        <v>21</v>
      </c>
      <c r="B34" s="60">
        <v>262</v>
      </c>
      <c r="C34" s="61">
        <v>249</v>
      </c>
      <c r="D34" s="60">
        <v>244</v>
      </c>
      <c r="E34" s="62">
        <v>0.97991967871485941</v>
      </c>
      <c r="F34" s="60">
        <v>3</v>
      </c>
      <c r="G34" s="63">
        <v>1.2048192771084338E-2</v>
      </c>
      <c r="H34" s="60">
        <v>2</v>
      </c>
      <c r="I34" s="63">
        <v>8.0321285140562242E-3</v>
      </c>
      <c r="J34" s="61">
        <v>81</v>
      </c>
      <c r="K34" s="60">
        <v>77</v>
      </c>
      <c r="L34" s="62">
        <v>0.95061728395061729</v>
      </c>
      <c r="M34" s="60">
        <v>2</v>
      </c>
      <c r="N34" s="62">
        <v>2.4691358024691357E-2</v>
      </c>
      <c r="O34" s="60">
        <v>2</v>
      </c>
      <c r="P34" s="62">
        <v>2.4691358024691357E-2</v>
      </c>
      <c r="Q34" s="63">
        <v>0.3253012048192771</v>
      </c>
    </row>
    <row r="35" spans="1:17" ht="15.75" x14ac:dyDescent="0.25">
      <c r="A35" s="64" t="s">
        <v>22</v>
      </c>
      <c r="B35" s="65">
        <v>519</v>
      </c>
      <c r="C35" s="65">
        <v>497</v>
      </c>
      <c r="D35" s="65">
        <v>488</v>
      </c>
      <c r="E35" s="62">
        <v>0.98189134808853118</v>
      </c>
      <c r="F35" s="65">
        <v>5</v>
      </c>
      <c r="G35" s="63">
        <v>1.0060362173038229E-2</v>
      </c>
      <c r="H35" s="65">
        <v>4</v>
      </c>
      <c r="I35" s="63">
        <v>8.0482897384305842E-3</v>
      </c>
      <c r="J35" s="65">
        <v>164</v>
      </c>
      <c r="K35" s="65">
        <v>158</v>
      </c>
      <c r="L35" s="62">
        <v>0.96341463414634143</v>
      </c>
      <c r="M35" s="65">
        <v>3</v>
      </c>
      <c r="N35" s="62">
        <v>1.8292682926829267E-2</v>
      </c>
      <c r="O35" s="65">
        <v>3</v>
      </c>
      <c r="P35" s="62">
        <v>1.8292682926829267E-2</v>
      </c>
      <c r="Q35" s="66">
        <v>0.32997987927565392</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566</v>
      </c>
      <c r="C37" s="61">
        <v>637</v>
      </c>
      <c r="D37" s="60">
        <v>618</v>
      </c>
      <c r="E37" s="62">
        <v>0.97017268445839877</v>
      </c>
      <c r="F37" s="60">
        <v>9</v>
      </c>
      <c r="G37" s="63">
        <v>1.4128728414442701E-2</v>
      </c>
      <c r="H37" s="60">
        <v>10</v>
      </c>
      <c r="I37" s="63">
        <v>1.5698587127158554E-2</v>
      </c>
      <c r="J37" s="61">
        <v>165</v>
      </c>
      <c r="K37" s="60">
        <v>157</v>
      </c>
      <c r="L37" s="62">
        <v>0.95151515151515154</v>
      </c>
      <c r="M37" s="60">
        <v>5</v>
      </c>
      <c r="N37" s="62">
        <v>3.0303030303030304E-2</v>
      </c>
      <c r="O37" s="60">
        <v>3</v>
      </c>
      <c r="P37" s="62">
        <v>1.8181818181818181E-2</v>
      </c>
      <c r="Q37" s="63">
        <v>0.25902668759811615</v>
      </c>
    </row>
    <row r="38" spans="1:17" ht="15" x14ac:dyDescent="0.2">
      <c r="A38" s="59" t="s">
        <v>54</v>
      </c>
      <c r="B38" s="60">
        <v>95</v>
      </c>
      <c r="C38" s="61">
        <v>75</v>
      </c>
      <c r="D38" s="60">
        <v>74</v>
      </c>
      <c r="E38" s="62">
        <v>0.98666666666666669</v>
      </c>
      <c r="F38" s="60">
        <v>1</v>
      </c>
      <c r="G38" s="63">
        <v>1.3333333333333334E-2</v>
      </c>
      <c r="H38" s="60">
        <v>0</v>
      </c>
      <c r="I38" s="63">
        <v>0</v>
      </c>
      <c r="J38" s="61">
        <v>17</v>
      </c>
      <c r="K38" s="60">
        <v>16</v>
      </c>
      <c r="L38" s="62">
        <v>0.94117647058823528</v>
      </c>
      <c r="M38" s="60">
        <v>1</v>
      </c>
      <c r="N38" s="62">
        <v>5.8823529411764705E-2</v>
      </c>
      <c r="O38" s="60">
        <v>0</v>
      </c>
      <c r="P38" s="62">
        <v>0</v>
      </c>
      <c r="Q38" s="63">
        <v>0.22666666666666666</v>
      </c>
    </row>
    <row r="39" spans="1:17" ht="15.75" x14ac:dyDescent="0.25">
      <c r="A39" s="64" t="s">
        <v>23</v>
      </c>
      <c r="B39" s="65">
        <v>661</v>
      </c>
      <c r="C39" s="65">
        <v>712</v>
      </c>
      <c r="D39" s="65">
        <v>692</v>
      </c>
      <c r="E39" s="62">
        <v>0.9719101123595506</v>
      </c>
      <c r="F39" s="65">
        <v>10</v>
      </c>
      <c r="G39" s="63">
        <v>1.4044943820224719E-2</v>
      </c>
      <c r="H39" s="65">
        <v>10</v>
      </c>
      <c r="I39" s="63">
        <v>1.4044943820224719E-2</v>
      </c>
      <c r="J39" s="65">
        <v>182</v>
      </c>
      <c r="K39" s="65">
        <v>173</v>
      </c>
      <c r="L39" s="62">
        <v>0.9505494505494505</v>
      </c>
      <c r="M39" s="65">
        <v>6</v>
      </c>
      <c r="N39" s="62">
        <v>3.2967032967032968E-2</v>
      </c>
      <c r="O39" s="65">
        <v>3</v>
      </c>
      <c r="P39" s="62">
        <v>1.6483516483516484E-2</v>
      </c>
      <c r="Q39" s="66">
        <v>0.2556179775280899</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63</v>
      </c>
      <c r="C41" s="61">
        <v>64</v>
      </c>
      <c r="D41" s="60">
        <v>62</v>
      </c>
      <c r="E41" s="62">
        <v>0.96875</v>
      </c>
      <c r="F41" s="60">
        <v>1</v>
      </c>
      <c r="G41" s="63">
        <v>1.5625E-2</v>
      </c>
      <c r="H41" s="60">
        <v>1</v>
      </c>
      <c r="I41" s="63">
        <v>1.5625E-2</v>
      </c>
      <c r="J41" s="61">
        <v>6</v>
      </c>
      <c r="K41" s="60">
        <v>4</v>
      </c>
      <c r="L41" s="62">
        <v>0.66666666666666663</v>
      </c>
      <c r="M41" s="60">
        <v>1</v>
      </c>
      <c r="N41" s="62">
        <v>0.16666666666666666</v>
      </c>
      <c r="O41" s="60">
        <v>1</v>
      </c>
      <c r="P41" s="62">
        <v>0.16666666666666666</v>
      </c>
      <c r="Q41" s="63">
        <v>9.375E-2</v>
      </c>
    </row>
    <row r="42" spans="1:17" ht="15" x14ac:dyDescent="0.2">
      <c r="A42" s="59" t="s">
        <v>25</v>
      </c>
      <c r="B42" s="60">
        <v>3</v>
      </c>
      <c r="C42" s="61">
        <v>8</v>
      </c>
      <c r="D42" s="60">
        <v>8</v>
      </c>
      <c r="E42" s="62">
        <v>1</v>
      </c>
      <c r="F42" s="60">
        <v>0</v>
      </c>
      <c r="G42" s="63">
        <v>0</v>
      </c>
      <c r="H42" s="60">
        <v>0</v>
      </c>
      <c r="I42" s="63">
        <v>0</v>
      </c>
      <c r="J42" s="61">
        <v>0</v>
      </c>
      <c r="K42" s="60">
        <v>0</v>
      </c>
      <c r="L42" s="62" t="e">
        <v>#DIV/0!</v>
      </c>
      <c r="M42" s="60">
        <v>0</v>
      </c>
      <c r="N42" s="62" t="e">
        <v>#DIV/0!</v>
      </c>
      <c r="O42" s="60">
        <v>0</v>
      </c>
      <c r="P42" s="62" t="e">
        <v>#DIV/0!</v>
      </c>
      <c r="Q42" s="63">
        <v>0</v>
      </c>
    </row>
    <row r="43" spans="1:17" ht="15.75" x14ac:dyDescent="0.25">
      <c r="A43" s="64" t="s">
        <v>26</v>
      </c>
      <c r="B43" s="65">
        <v>66</v>
      </c>
      <c r="C43" s="65">
        <v>72</v>
      </c>
      <c r="D43" s="65">
        <v>70</v>
      </c>
      <c r="E43" s="62">
        <v>0.97222222222222221</v>
      </c>
      <c r="F43" s="65">
        <v>1</v>
      </c>
      <c r="G43" s="63">
        <v>1.3888888888888888E-2</v>
      </c>
      <c r="H43" s="65">
        <v>1</v>
      </c>
      <c r="I43" s="63">
        <v>1.3888888888888888E-2</v>
      </c>
      <c r="J43" s="65">
        <v>6</v>
      </c>
      <c r="K43" s="65">
        <v>4</v>
      </c>
      <c r="L43" s="62">
        <v>0.66666666666666663</v>
      </c>
      <c r="M43" s="65">
        <v>1</v>
      </c>
      <c r="N43" s="62">
        <v>0.16666666666666666</v>
      </c>
      <c r="O43" s="65">
        <v>1</v>
      </c>
      <c r="P43" s="62">
        <v>0.16666666666666666</v>
      </c>
      <c r="Q43" s="66">
        <v>8.3333333333333329E-2</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2534</v>
      </c>
      <c r="C45" s="65">
        <v>2562</v>
      </c>
      <c r="D45" s="65">
        <v>2523</v>
      </c>
      <c r="E45" s="62">
        <v>0.98477751756440279</v>
      </c>
      <c r="F45" s="65">
        <v>21</v>
      </c>
      <c r="G45" s="63">
        <v>8.1967213114754103E-3</v>
      </c>
      <c r="H45" s="65">
        <v>18</v>
      </c>
      <c r="I45" s="63">
        <v>7.0257611241217799E-3</v>
      </c>
      <c r="J45" s="65">
        <v>697</v>
      </c>
      <c r="K45" s="65">
        <v>679</v>
      </c>
      <c r="L45" s="62">
        <v>0.97417503586800569</v>
      </c>
      <c r="M45" s="65">
        <v>10</v>
      </c>
      <c r="N45" s="62">
        <v>1.4347202295552367E-2</v>
      </c>
      <c r="O45" s="65">
        <v>8</v>
      </c>
      <c r="P45" s="62">
        <v>1.1477761836441894E-2</v>
      </c>
      <c r="Q45" s="66">
        <v>0.27205308352849339</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5819</v>
      </c>
      <c r="C47" s="65">
        <v>5888</v>
      </c>
      <c r="D47" s="65">
        <v>5736</v>
      </c>
      <c r="E47" s="62">
        <v>0.97418478260869568</v>
      </c>
      <c r="F47" s="65">
        <v>91</v>
      </c>
      <c r="G47" s="63">
        <v>1.545516304347826E-2</v>
      </c>
      <c r="H47" s="65">
        <v>61</v>
      </c>
      <c r="I47" s="63">
        <v>1.0360054347826086E-2</v>
      </c>
      <c r="J47" s="65">
        <v>1254</v>
      </c>
      <c r="K47" s="65">
        <v>1210</v>
      </c>
      <c r="L47" s="62">
        <v>0.96491228070175439</v>
      </c>
      <c r="M47" s="65">
        <v>17</v>
      </c>
      <c r="N47" s="62">
        <v>1.3556618819776715E-2</v>
      </c>
      <c r="O47" s="65">
        <v>27</v>
      </c>
      <c r="P47" s="62">
        <v>2.1531100478468901E-2</v>
      </c>
      <c r="Q47" s="66">
        <v>0.21297554347826086</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G34" sqref="G34"/>
    </sheetView>
  </sheetViews>
  <sheetFormatPr defaultColWidth="8.85546875" defaultRowHeight="12.75" x14ac:dyDescent="0.2"/>
  <cols>
    <col min="1" max="1" width="18.42578125" style="44" bestFit="1" customWidth="1"/>
    <col min="2" max="3" width="8.85546875" style="80" bestFit="1" customWidth="1"/>
    <col min="4" max="4" width="9.28515625" style="80" bestFit="1" customWidth="1"/>
    <col min="5" max="5" width="11" style="44" bestFit="1" customWidth="1"/>
    <col min="6" max="6" width="9.28515625" style="80" bestFit="1" customWidth="1"/>
    <col min="7" max="7" width="9.28515625" style="44" bestFit="1" customWidth="1"/>
    <col min="8" max="8" width="9.28515625" style="80" bestFit="1" customWidth="1"/>
    <col min="9" max="9" width="9.28515625" style="44" bestFit="1" customWidth="1"/>
    <col min="10" max="10" width="8.85546875" style="80" bestFit="1" customWidth="1"/>
    <col min="11" max="11" width="9.28515625" style="80" bestFit="1" customWidth="1"/>
    <col min="12" max="12" width="9.28515625" style="44" bestFit="1" customWidth="1"/>
    <col min="13" max="13" width="9.28515625" style="80" bestFit="1" customWidth="1"/>
    <col min="14" max="14" width="9.28515625" style="44" bestFit="1" customWidth="1"/>
    <col min="15" max="15" width="9.28515625" style="80" bestFit="1" customWidth="1"/>
    <col min="16" max="16" width="9.28515625" style="44" bestFit="1" customWidth="1"/>
    <col min="17" max="17" width="11.140625" style="44" bestFit="1" customWidth="1"/>
    <col min="18" max="16384" width="8.85546875" style="44"/>
  </cols>
  <sheetData>
    <row r="1" spans="1:17" ht="15.75" x14ac:dyDescent="0.25">
      <c r="A1" s="42"/>
      <c r="B1" s="43" t="s">
        <v>7</v>
      </c>
      <c r="C1" s="90" t="s">
        <v>1</v>
      </c>
      <c r="D1" s="91"/>
      <c r="E1" s="91"/>
      <c r="F1" s="91"/>
      <c r="G1" s="91"/>
      <c r="H1" s="91"/>
      <c r="I1" s="92"/>
      <c r="J1" s="93" t="s">
        <v>2</v>
      </c>
      <c r="K1" s="94"/>
      <c r="L1" s="94"/>
      <c r="M1" s="94"/>
      <c r="N1" s="94"/>
      <c r="O1" s="94"/>
      <c r="P1" s="94"/>
      <c r="Q1" s="95"/>
    </row>
    <row r="2" spans="1:17" ht="15.75" x14ac:dyDescent="0.25">
      <c r="A2" s="45"/>
      <c r="B2" s="46" t="s">
        <v>0</v>
      </c>
      <c r="C2" s="47"/>
      <c r="D2" s="90" t="s">
        <v>3</v>
      </c>
      <c r="E2" s="92"/>
      <c r="F2" s="96" t="s">
        <v>4</v>
      </c>
      <c r="G2" s="97"/>
      <c r="H2" s="97"/>
      <c r="I2" s="98"/>
      <c r="J2" s="48"/>
      <c r="K2" s="90" t="s">
        <v>3</v>
      </c>
      <c r="L2" s="92"/>
      <c r="M2" s="96" t="s">
        <v>4</v>
      </c>
      <c r="N2" s="97"/>
      <c r="O2" s="97"/>
      <c r="P2" s="98"/>
      <c r="Q2" s="49" t="s">
        <v>5</v>
      </c>
    </row>
    <row r="3" spans="1:17" ht="15.75" x14ac:dyDescent="0.2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
      <c r="A4" s="59" t="s">
        <v>44</v>
      </c>
      <c r="B4" s="60">
        <v>334</v>
      </c>
      <c r="C4" s="61">
        <v>352</v>
      </c>
      <c r="D4" s="60">
        <v>345</v>
      </c>
      <c r="E4" s="62">
        <v>0.98011363636363635</v>
      </c>
      <c r="F4" s="60">
        <v>3</v>
      </c>
      <c r="G4" s="63">
        <v>8.5227272727272721E-3</v>
      </c>
      <c r="H4" s="60">
        <v>4</v>
      </c>
      <c r="I4" s="63">
        <v>1.1363636363636364E-2</v>
      </c>
      <c r="J4" s="61">
        <v>64</v>
      </c>
      <c r="K4" s="60">
        <v>60</v>
      </c>
      <c r="L4" s="62">
        <v>0.9375</v>
      </c>
      <c r="M4" s="60">
        <v>2</v>
      </c>
      <c r="N4" s="62">
        <v>3.125E-2</v>
      </c>
      <c r="O4" s="60">
        <v>2</v>
      </c>
      <c r="P4" s="62">
        <v>3.125E-2</v>
      </c>
      <c r="Q4" s="63">
        <v>0.18181818181818182</v>
      </c>
    </row>
    <row r="5" spans="1:17" ht="15" x14ac:dyDescent="0.2">
      <c r="A5" s="59" t="s">
        <v>45</v>
      </c>
      <c r="B5" s="60">
        <v>416</v>
      </c>
      <c r="C5" s="61">
        <v>386</v>
      </c>
      <c r="D5" s="60">
        <v>380</v>
      </c>
      <c r="E5" s="62">
        <v>0.98445595854922274</v>
      </c>
      <c r="F5" s="60">
        <v>1</v>
      </c>
      <c r="G5" s="63">
        <v>2.5906735751295338E-3</v>
      </c>
      <c r="H5" s="60">
        <v>5</v>
      </c>
      <c r="I5" s="63">
        <v>1.2953367875647668E-2</v>
      </c>
      <c r="J5" s="61">
        <v>45</v>
      </c>
      <c r="K5" s="60">
        <v>42</v>
      </c>
      <c r="L5" s="62">
        <v>0.93333333333333335</v>
      </c>
      <c r="M5" s="60">
        <v>0</v>
      </c>
      <c r="N5" s="62">
        <v>0</v>
      </c>
      <c r="O5" s="60">
        <v>3</v>
      </c>
      <c r="P5" s="62">
        <v>6.6666666666666666E-2</v>
      </c>
      <c r="Q5" s="63">
        <v>0.11658031088082901</v>
      </c>
    </row>
    <row r="6" spans="1:17" ht="15.75" x14ac:dyDescent="0.25">
      <c r="A6" s="64" t="s">
        <v>56</v>
      </c>
      <c r="B6" s="65">
        <v>750</v>
      </c>
      <c r="C6" s="65">
        <v>738</v>
      </c>
      <c r="D6" s="65">
        <v>725</v>
      </c>
      <c r="E6" s="62">
        <v>0.98238482384823844</v>
      </c>
      <c r="F6" s="65">
        <v>4</v>
      </c>
      <c r="G6" s="63">
        <v>5.4200542005420054E-3</v>
      </c>
      <c r="H6" s="65">
        <v>9</v>
      </c>
      <c r="I6" s="63">
        <v>1.2195121951219513E-2</v>
      </c>
      <c r="J6" s="65">
        <v>109</v>
      </c>
      <c r="K6" s="65">
        <v>102</v>
      </c>
      <c r="L6" s="62">
        <v>0.93577981651376152</v>
      </c>
      <c r="M6" s="65">
        <v>2</v>
      </c>
      <c r="N6" s="62">
        <v>1.834862385321101E-2</v>
      </c>
      <c r="O6" s="65">
        <v>5</v>
      </c>
      <c r="P6" s="62">
        <v>4.5871559633027525E-2</v>
      </c>
      <c r="Q6" s="66">
        <v>0.14769647696476965</v>
      </c>
    </row>
    <row r="8" spans="1:17" ht="15" x14ac:dyDescent="0.2">
      <c r="A8" s="59" t="s">
        <v>47</v>
      </c>
      <c r="B8" s="60">
        <v>672</v>
      </c>
      <c r="C8" s="61">
        <v>654</v>
      </c>
      <c r="D8" s="60">
        <v>646</v>
      </c>
      <c r="E8" s="62">
        <v>0.98776758409785936</v>
      </c>
      <c r="F8" s="60">
        <v>2</v>
      </c>
      <c r="G8" s="63">
        <v>3.0581039755351682E-3</v>
      </c>
      <c r="H8" s="60">
        <v>6</v>
      </c>
      <c r="I8" s="63">
        <v>9.1743119266055051E-3</v>
      </c>
      <c r="J8" s="61">
        <v>94</v>
      </c>
      <c r="K8" s="60">
        <v>93</v>
      </c>
      <c r="L8" s="62">
        <v>0.98936170212765961</v>
      </c>
      <c r="M8" s="60">
        <v>0</v>
      </c>
      <c r="N8" s="62">
        <v>0</v>
      </c>
      <c r="O8" s="60">
        <v>1</v>
      </c>
      <c r="P8" s="62">
        <v>1.0638297872340425E-2</v>
      </c>
      <c r="Q8" s="63">
        <v>0.14373088685015289</v>
      </c>
    </row>
    <row r="9" spans="1:17" ht="15" x14ac:dyDescent="0.2">
      <c r="A9" s="59" t="s">
        <v>48</v>
      </c>
      <c r="B9" s="60">
        <v>446</v>
      </c>
      <c r="C9" s="61">
        <v>445</v>
      </c>
      <c r="D9" s="60">
        <v>438</v>
      </c>
      <c r="E9" s="62">
        <v>0.98426966292134832</v>
      </c>
      <c r="F9" s="60">
        <v>2</v>
      </c>
      <c r="G9" s="63">
        <v>4.4943820224719105E-3</v>
      </c>
      <c r="H9" s="60">
        <v>5</v>
      </c>
      <c r="I9" s="63">
        <v>1.1235955056179775E-2</v>
      </c>
      <c r="J9" s="61">
        <v>120</v>
      </c>
      <c r="K9" s="60">
        <v>115</v>
      </c>
      <c r="L9" s="62">
        <v>0.95833333333333337</v>
      </c>
      <c r="M9" s="60">
        <v>1</v>
      </c>
      <c r="N9" s="62">
        <v>8.3333333333333332E-3</v>
      </c>
      <c r="O9" s="60">
        <v>4</v>
      </c>
      <c r="P9" s="62">
        <v>3.3333333333333333E-2</v>
      </c>
      <c r="Q9" s="63">
        <v>0.2696629213483146</v>
      </c>
    </row>
    <row r="10" spans="1:17" ht="15.75" x14ac:dyDescent="0.25">
      <c r="A10" s="64" t="s">
        <v>57</v>
      </c>
      <c r="B10" s="65">
        <v>1118</v>
      </c>
      <c r="C10" s="65">
        <v>1099</v>
      </c>
      <c r="D10" s="65">
        <v>1084</v>
      </c>
      <c r="E10" s="62">
        <v>0.986351228389445</v>
      </c>
      <c r="F10" s="65">
        <v>4</v>
      </c>
      <c r="G10" s="63">
        <v>3.6396724294813468E-3</v>
      </c>
      <c r="H10" s="65">
        <v>11</v>
      </c>
      <c r="I10" s="63">
        <v>1.0009099181073703E-2</v>
      </c>
      <c r="J10" s="65">
        <v>214</v>
      </c>
      <c r="K10" s="65">
        <v>208</v>
      </c>
      <c r="L10" s="62">
        <v>0.9719626168224299</v>
      </c>
      <c r="M10" s="65">
        <v>1</v>
      </c>
      <c r="N10" s="62">
        <v>4.6728971962616819E-3</v>
      </c>
      <c r="O10" s="65">
        <v>5</v>
      </c>
      <c r="P10" s="62">
        <v>2.336448598130841E-2</v>
      </c>
      <c r="Q10" s="66">
        <v>0.19472247497725204</v>
      </c>
    </row>
    <row r="11" spans="1:17" ht="15" x14ac:dyDescent="0.2">
      <c r="A11" s="67"/>
      <c r="B11" s="68"/>
      <c r="C11" s="68"/>
      <c r="D11" s="68"/>
      <c r="E11" s="69"/>
      <c r="F11" s="70"/>
      <c r="G11" s="71"/>
      <c r="H11" s="72"/>
      <c r="I11" s="71"/>
      <c r="J11" s="68"/>
      <c r="K11" s="68"/>
      <c r="L11" s="69"/>
      <c r="M11" s="70"/>
      <c r="N11" s="69"/>
      <c r="O11" s="70"/>
      <c r="P11" s="69"/>
      <c r="Q11" s="71"/>
    </row>
    <row r="12" spans="1:17" ht="15" x14ac:dyDescent="0.2">
      <c r="A12" s="59" t="s">
        <v>46</v>
      </c>
      <c r="B12" s="60">
        <v>414</v>
      </c>
      <c r="C12" s="61">
        <v>398</v>
      </c>
      <c r="D12" s="60">
        <v>387</v>
      </c>
      <c r="E12" s="62">
        <v>0.97236180904522618</v>
      </c>
      <c r="F12" s="60">
        <v>8</v>
      </c>
      <c r="G12" s="63">
        <v>2.0100502512562814E-2</v>
      </c>
      <c r="H12" s="60">
        <v>3</v>
      </c>
      <c r="I12" s="63">
        <v>7.537688442211055E-3</v>
      </c>
      <c r="J12" s="61">
        <v>50</v>
      </c>
      <c r="K12" s="60">
        <v>47</v>
      </c>
      <c r="L12" s="62">
        <v>0.94</v>
      </c>
      <c r="M12" s="60">
        <v>1</v>
      </c>
      <c r="N12" s="62">
        <v>0.02</v>
      </c>
      <c r="O12" s="60">
        <v>2</v>
      </c>
      <c r="P12" s="62">
        <v>0.04</v>
      </c>
      <c r="Q12" s="63">
        <v>0.12562814070351758</v>
      </c>
    </row>
    <row r="13" spans="1:17" ht="15" x14ac:dyDescent="0.2">
      <c r="A13" s="59" t="s">
        <v>49</v>
      </c>
      <c r="B13" s="60">
        <v>204</v>
      </c>
      <c r="C13" s="61">
        <v>211</v>
      </c>
      <c r="D13" s="60">
        <v>209</v>
      </c>
      <c r="E13" s="62">
        <v>0.99052132701421802</v>
      </c>
      <c r="F13" s="60">
        <v>0</v>
      </c>
      <c r="G13" s="63">
        <v>0</v>
      </c>
      <c r="H13" s="60">
        <v>2</v>
      </c>
      <c r="I13" s="63">
        <v>9.4786729857819912E-3</v>
      </c>
      <c r="J13" s="61">
        <v>15</v>
      </c>
      <c r="K13" s="60">
        <v>15</v>
      </c>
      <c r="L13" s="62">
        <v>1</v>
      </c>
      <c r="M13" s="60">
        <v>0</v>
      </c>
      <c r="N13" s="62">
        <v>0</v>
      </c>
      <c r="O13" s="60">
        <v>0</v>
      </c>
      <c r="P13" s="62">
        <v>0</v>
      </c>
      <c r="Q13" s="63">
        <v>7.1090047393364927E-2</v>
      </c>
    </row>
    <row r="14" spans="1:17" ht="15" x14ac:dyDescent="0.2">
      <c r="A14" s="59" t="s">
        <v>58</v>
      </c>
      <c r="B14" s="60">
        <v>409</v>
      </c>
      <c r="C14" s="61">
        <v>414</v>
      </c>
      <c r="D14" s="60">
        <v>403</v>
      </c>
      <c r="E14" s="62">
        <v>0.97342995169082125</v>
      </c>
      <c r="F14" s="60">
        <v>4</v>
      </c>
      <c r="G14" s="63">
        <v>9.6618357487922701E-3</v>
      </c>
      <c r="H14" s="60">
        <v>7</v>
      </c>
      <c r="I14" s="63">
        <v>1.6908212560386472E-2</v>
      </c>
      <c r="J14" s="61">
        <v>128</v>
      </c>
      <c r="K14" s="60">
        <v>121</v>
      </c>
      <c r="L14" s="62">
        <v>0.9453125</v>
      </c>
      <c r="M14" s="60">
        <v>2</v>
      </c>
      <c r="N14" s="62">
        <v>1.5625E-2</v>
      </c>
      <c r="O14" s="60">
        <v>5</v>
      </c>
      <c r="P14" s="62">
        <v>3.90625E-2</v>
      </c>
      <c r="Q14" s="63">
        <v>0.30917874396135264</v>
      </c>
    </row>
    <row r="15" spans="1:17" ht="15.75" x14ac:dyDescent="0.25">
      <c r="A15" s="64" t="s">
        <v>59</v>
      </c>
      <c r="B15" s="65">
        <v>1027</v>
      </c>
      <c r="C15" s="65">
        <v>1023</v>
      </c>
      <c r="D15" s="65">
        <v>999</v>
      </c>
      <c r="E15" s="62">
        <v>0.97653958944281527</v>
      </c>
      <c r="F15" s="65">
        <v>12</v>
      </c>
      <c r="G15" s="63">
        <v>1.1730205278592375E-2</v>
      </c>
      <c r="H15" s="65">
        <v>12</v>
      </c>
      <c r="I15" s="63">
        <v>1.1730205278592375E-2</v>
      </c>
      <c r="J15" s="65">
        <v>193</v>
      </c>
      <c r="K15" s="65">
        <v>183</v>
      </c>
      <c r="L15" s="62">
        <v>0.94818652849740936</v>
      </c>
      <c r="M15" s="65">
        <v>3</v>
      </c>
      <c r="N15" s="62">
        <v>1.5544041450777202E-2</v>
      </c>
      <c r="O15" s="65">
        <v>7</v>
      </c>
      <c r="P15" s="62">
        <v>3.6269430051813469E-2</v>
      </c>
      <c r="Q15" s="66">
        <v>0.18866080156402737</v>
      </c>
    </row>
    <row r="16" spans="1:17" ht="15.75" x14ac:dyDescent="0.25">
      <c r="A16" s="73"/>
      <c r="B16" s="74"/>
      <c r="C16" s="74"/>
      <c r="D16" s="74"/>
      <c r="E16" s="75"/>
      <c r="F16" s="74"/>
      <c r="G16" s="76"/>
      <c r="H16" s="74"/>
      <c r="I16" s="76"/>
      <c r="J16" s="74"/>
      <c r="K16" s="74"/>
      <c r="L16" s="75"/>
      <c r="M16" s="74"/>
      <c r="N16" s="75"/>
      <c r="O16" s="74"/>
      <c r="P16" s="75"/>
      <c r="Q16" s="77"/>
    </row>
    <row r="17" spans="1:17" ht="15" x14ac:dyDescent="0.2">
      <c r="A17" s="59" t="s">
        <v>50</v>
      </c>
      <c r="B17" s="60">
        <v>668</v>
      </c>
      <c r="C17" s="61">
        <v>657</v>
      </c>
      <c r="D17" s="60">
        <v>615</v>
      </c>
      <c r="E17" s="62">
        <v>0.9360730593607306</v>
      </c>
      <c r="F17" s="60">
        <v>29</v>
      </c>
      <c r="G17" s="63">
        <v>4.4140030441400302E-2</v>
      </c>
      <c r="H17" s="60">
        <v>13</v>
      </c>
      <c r="I17" s="63">
        <v>1.9786910197869101E-2</v>
      </c>
      <c r="J17" s="61">
        <v>54</v>
      </c>
      <c r="K17" s="60">
        <v>54</v>
      </c>
      <c r="L17" s="62">
        <v>1</v>
      </c>
      <c r="M17" s="60">
        <v>0</v>
      </c>
      <c r="N17" s="62">
        <v>0</v>
      </c>
      <c r="O17" s="60">
        <v>0</v>
      </c>
      <c r="P17" s="62">
        <v>0</v>
      </c>
      <c r="Q17" s="63">
        <v>8.2191780821917804E-2</v>
      </c>
    </row>
    <row r="18" spans="1:17" ht="15.75" x14ac:dyDescent="0.25">
      <c r="A18" s="64" t="s">
        <v>60</v>
      </c>
      <c r="B18" s="65">
        <v>668</v>
      </c>
      <c r="C18" s="65">
        <v>657</v>
      </c>
      <c r="D18" s="65">
        <v>615</v>
      </c>
      <c r="E18" s="62">
        <v>0.9360730593607306</v>
      </c>
      <c r="F18" s="65">
        <v>29</v>
      </c>
      <c r="G18" s="63">
        <v>4.4140030441400302E-2</v>
      </c>
      <c r="H18" s="65">
        <v>13</v>
      </c>
      <c r="I18" s="63">
        <v>1.9786910197869101E-2</v>
      </c>
      <c r="J18" s="65">
        <v>54</v>
      </c>
      <c r="K18" s="65">
        <v>54</v>
      </c>
      <c r="L18" s="62">
        <v>1</v>
      </c>
      <c r="M18" s="65">
        <v>0</v>
      </c>
      <c r="N18" s="62">
        <v>0</v>
      </c>
      <c r="O18" s="65">
        <v>0</v>
      </c>
      <c r="P18" s="62">
        <v>0</v>
      </c>
      <c r="Q18" s="66">
        <v>8.2191780821917804E-2</v>
      </c>
    </row>
    <row r="19" spans="1:17" ht="15.75" x14ac:dyDescent="0.25">
      <c r="A19" s="73"/>
      <c r="B19" s="74"/>
      <c r="C19" s="74"/>
      <c r="D19" s="74"/>
      <c r="E19" s="75"/>
      <c r="F19" s="74"/>
      <c r="G19" s="76"/>
      <c r="H19" s="74"/>
      <c r="I19" s="76"/>
      <c r="J19" s="74"/>
      <c r="K19" s="74"/>
      <c r="L19" s="75"/>
      <c r="M19" s="74"/>
      <c r="N19" s="75"/>
      <c r="O19" s="74"/>
      <c r="P19" s="75"/>
      <c r="Q19" s="77"/>
    </row>
    <row r="20" spans="1:17" ht="15.75" x14ac:dyDescent="0.25">
      <c r="A20" s="64" t="s">
        <v>15</v>
      </c>
      <c r="B20" s="65">
        <v>3563</v>
      </c>
      <c r="C20" s="65">
        <v>3517</v>
      </c>
      <c r="D20" s="65">
        <v>3423</v>
      </c>
      <c r="E20" s="62">
        <v>0.97327267557577479</v>
      </c>
      <c r="F20" s="65">
        <v>49</v>
      </c>
      <c r="G20" s="63">
        <v>1.3932328689223771E-2</v>
      </c>
      <c r="H20" s="65">
        <v>45</v>
      </c>
      <c r="I20" s="63">
        <v>1.2794995735001421E-2</v>
      </c>
      <c r="J20" s="65">
        <v>570</v>
      </c>
      <c r="K20" s="65">
        <v>547</v>
      </c>
      <c r="L20" s="62">
        <v>0.95964912280701753</v>
      </c>
      <c r="M20" s="65">
        <v>6</v>
      </c>
      <c r="N20" s="62">
        <v>1.0526315789473684E-2</v>
      </c>
      <c r="O20" s="65">
        <v>17</v>
      </c>
      <c r="P20" s="62">
        <v>2.9824561403508771E-2</v>
      </c>
      <c r="Q20" s="66">
        <v>0.16206994597668467</v>
      </c>
    </row>
    <row r="21" spans="1:17" ht="15.75" x14ac:dyDescent="0.25">
      <c r="A21" s="73"/>
      <c r="B21" s="74"/>
      <c r="C21" s="74"/>
      <c r="D21" s="74"/>
      <c r="E21" s="75"/>
      <c r="F21" s="74"/>
      <c r="G21" s="76"/>
      <c r="H21" s="74"/>
      <c r="I21" s="76"/>
      <c r="J21" s="74"/>
      <c r="K21" s="74"/>
      <c r="L21" s="75"/>
      <c r="M21" s="74"/>
      <c r="N21" s="75"/>
      <c r="O21" s="74"/>
      <c r="P21" s="75"/>
      <c r="Q21" s="77"/>
    </row>
    <row r="22" spans="1:17" ht="15" x14ac:dyDescent="0.2">
      <c r="A22" s="59" t="s">
        <v>51</v>
      </c>
      <c r="B22" s="60">
        <v>410</v>
      </c>
      <c r="C22" s="61">
        <v>396</v>
      </c>
      <c r="D22" s="60">
        <v>388</v>
      </c>
      <c r="E22" s="62">
        <v>0.97979797979797978</v>
      </c>
      <c r="F22" s="60">
        <v>2</v>
      </c>
      <c r="G22" s="63">
        <v>5.0505050505050509E-3</v>
      </c>
      <c r="H22" s="60">
        <v>6</v>
      </c>
      <c r="I22" s="63">
        <v>1.5151515151515152E-2</v>
      </c>
      <c r="J22" s="61">
        <v>64</v>
      </c>
      <c r="K22" s="60">
        <v>64</v>
      </c>
      <c r="L22" s="62">
        <v>1</v>
      </c>
      <c r="M22" s="60">
        <v>0</v>
      </c>
      <c r="N22" s="62">
        <v>0</v>
      </c>
      <c r="O22" s="60">
        <v>0</v>
      </c>
      <c r="P22" s="62">
        <v>0</v>
      </c>
      <c r="Q22" s="63">
        <v>0.16161616161616163</v>
      </c>
    </row>
    <row r="23" spans="1:17" ht="15" x14ac:dyDescent="0.2">
      <c r="A23" s="59" t="s">
        <v>61</v>
      </c>
      <c r="B23" s="60">
        <v>1</v>
      </c>
      <c r="C23" s="61">
        <v>1</v>
      </c>
      <c r="D23" s="60">
        <v>1</v>
      </c>
      <c r="E23" s="62">
        <v>1</v>
      </c>
      <c r="F23" s="60">
        <v>0</v>
      </c>
      <c r="G23" s="63">
        <v>0</v>
      </c>
      <c r="H23" s="60">
        <v>0</v>
      </c>
      <c r="I23" s="63">
        <v>0</v>
      </c>
      <c r="J23" s="61">
        <v>0</v>
      </c>
      <c r="K23" s="60">
        <v>0</v>
      </c>
      <c r="L23" s="62" t="e">
        <v>#DIV/0!</v>
      </c>
      <c r="M23" s="60">
        <v>0</v>
      </c>
      <c r="N23" s="62" t="e">
        <v>#DIV/0!</v>
      </c>
      <c r="O23" s="60">
        <v>0</v>
      </c>
      <c r="P23" s="62" t="e">
        <v>#DIV/0!</v>
      </c>
      <c r="Q23" s="63">
        <v>0</v>
      </c>
    </row>
    <row r="24" spans="1:17" ht="15.75" x14ac:dyDescent="0.25">
      <c r="A24" s="64" t="s">
        <v>16</v>
      </c>
      <c r="B24" s="65">
        <v>411</v>
      </c>
      <c r="C24" s="65">
        <v>397</v>
      </c>
      <c r="D24" s="65">
        <v>389</v>
      </c>
      <c r="E24" s="62">
        <v>0.97984886649874059</v>
      </c>
      <c r="F24" s="65">
        <v>2</v>
      </c>
      <c r="G24" s="63">
        <v>5.0377833753148613E-3</v>
      </c>
      <c r="H24" s="65">
        <v>6</v>
      </c>
      <c r="I24" s="63">
        <v>1.5113350125944584E-2</v>
      </c>
      <c r="J24" s="65">
        <v>64</v>
      </c>
      <c r="K24" s="65">
        <v>64</v>
      </c>
      <c r="L24" s="62">
        <v>1</v>
      </c>
      <c r="M24" s="65">
        <v>0</v>
      </c>
      <c r="N24" s="62">
        <v>0</v>
      </c>
      <c r="O24" s="65">
        <v>0</v>
      </c>
      <c r="P24" s="62">
        <v>0</v>
      </c>
      <c r="Q24" s="66">
        <v>0.16120906801007556</v>
      </c>
    </row>
    <row r="25" spans="1:17" ht="15.75" x14ac:dyDescent="0.25">
      <c r="A25" s="78"/>
      <c r="B25" s="79"/>
      <c r="C25" s="68"/>
      <c r="D25" s="68"/>
      <c r="E25" s="69"/>
      <c r="F25" s="70"/>
      <c r="G25" s="71"/>
      <c r="H25" s="72"/>
      <c r="I25" s="71"/>
      <c r="J25" s="68"/>
      <c r="K25" s="68"/>
      <c r="L25" s="69"/>
      <c r="M25" s="70"/>
      <c r="N25" s="69"/>
      <c r="O25" s="70"/>
      <c r="P25" s="69"/>
      <c r="Q25" s="71"/>
    </row>
    <row r="26" spans="1:17" ht="15" x14ac:dyDescent="0.2">
      <c r="A26" s="59" t="s">
        <v>55</v>
      </c>
      <c r="B26" s="60">
        <v>498</v>
      </c>
      <c r="C26" s="61">
        <v>504</v>
      </c>
      <c r="D26" s="60">
        <v>503</v>
      </c>
      <c r="E26" s="62">
        <v>0.99801587301587302</v>
      </c>
      <c r="F26" s="60">
        <v>0</v>
      </c>
      <c r="G26" s="63">
        <v>0</v>
      </c>
      <c r="H26" s="60">
        <v>1</v>
      </c>
      <c r="I26" s="63">
        <v>1.984126984126984E-3</v>
      </c>
      <c r="J26" s="61">
        <v>175</v>
      </c>
      <c r="K26" s="60">
        <v>174</v>
      </c>
      <c r="L26" s="62">
        <v>0.99428571428571433</v>
      </c>
      <c r="M26" s="60">
        <v>0</v>
      </c>
      <c r="N26" s="62">
        <v>0</v>
      </c>
      <c r="O26" s="60">
        <v>1</v>
      </c>
      <c r="P26" s="62">
        <v>5.7142857142857143E-3</v>
      </c>
      <c r="Q26" s="63">
        <v>0.34722222222222221</v>
      </c>
    </row>
    <row r="27" spans="1:17" ht="15" x14ac:dyDescent="0.2">
      <c r="A27" s="59" t="s">
        <v>52</v>
      </c>
      <c r="B27" s="60">
        <v>517</v>
      </c>
      <c r="C27" s="61">
        <v>510</v>
      </c>
      <c r="D27" s="60">
        <v>507</v>
      </c>
      <c r="E27" s="62">
        <v>0.99411764705882355</v>
      </c>
      <c r="F27" s="60">
        <v>2</v>
      </c>
      <c r="G27" s="63">
        <v>3.9215686274509803E-3</v>
      </c>
      <c r="H27" s="60">
        <v>1</v>
      </c>
      <c r="I27" s="63">
        <v>1.9607843137254902E-3</v>
      </c>
      <c r="J27" s="61">
        <v>129</v>
      </c>
      <c r="K27" s="60">
        <v>128</v>
      </c>
      <c r="L27" s="62">
        <v>0.99224806201550386</v>
      </c>
      <c r="M27" s="60">
        <v>0</v>
      </c>
      <c r="N27" s="62">
        <v>0</v>
      </c>
      <c r="O27" s="60">
        <v>1</v>
      </c>
      <c r="P27" s="62">
        <v>7.7519379844961239E-3</v>
      </c>
      <c r="Q27" s="63">
        <v>0.25294117647058822</v>
      </c>
    </row>
    <row r="28" spans="1:17" ht="15.75" x14ac:dyDescent="0.25">
      <c r="A28" s="64" t="s">
        <v>17</v>
      </c>
      <c r="B28" s="65">
        <v>1015</v>
      </c>
      <c r="C28" s="65">
        <v>1014</v>
      </c>
      <c r="D28" s="65">
        <v>1010</v>
      </c>
      <c r="E28" s="62">
        <v>0.99605522682445757</v>
      </c>
      <c r="F28" s="65">
        <v>2</v>
      </c>
      <c r="G28" s="63">
        <v>1.9723865877712033E-3</v>
      </c>
      <c r="H28" s="65">
        <v>2</v>
      </c>
      <c r="I28" s="63">
        <v>1.9723865877712033E-3</v>
      </c>
      <c r="J28" s="65">
        <v>304</v>
      </c>
      <c r="K28" s="65">
        <v>302</v>
      </c>
      <c r="L28" s="62">
        <v>0.99342105263157898</v>
      </c>
      <c r="M28" s="65">
        <v>0</v>
      </c>
      <c r="N28" s="62">
        <v>0</v>
      </c>
      <c r="O28" s="65">
        <v>2</v>
      </c>
      <c r="P28" s="62">
        <v>6.5789473684210523E-3</v>
      </c>
      <c r="Q28" s="66">
        <v>0.29980276134122286</v>
      </c>
    </row>
    <row r="29" spans="1:17" ht="15.75" x14ac:dyDescent="0.25">
      <c r="A29" s="78"/>
      <c r="B29" s="79"/>
      <c r="C29" s="68"/>
      <c r="D29" s="68"/>
      <c r="E29" s="69"/>
      <c r="F29" s="70"/>
      <c r="G29" s="71"/>
      <c r="H29" s="72"/>
      <c r="I29" s="71"/>
      <c r="J29" s="68"/>
      <c r="K29" s="68"/>
      <c r="L29" s="69"/>
      <c r="M29" s="70"/>
      <c r="N29" s="69"/>
      <c r="O29" s="70"/>
      <c r="P29" s="69"/>
      <c r="Q29" s="71"/>
    </row>
    <row r="30" spans="1:17" ht="15" x14ac:dyDescent="0.2">
      <c r="A30" s="59" t="s">
        <v>18</v>
      </c>
      <c r="B30" s="60">
        <v>75</v>
      </c>
      <c r="C30" s="61">
        <v>68</v>
      </c>
      <c r="D30" s="60">
        <v>68</v>
      </c>
      <c r="E30" s="62">
        <v>1</v>
      </c>
      <c r="F30" s="60">
        <v>0</v>
      </c>
      <c r="G30" s="63">
        <v>0</v>
      </c>
      <c r="H30" s="60">
        <v>0</v>
      </c>
      <c r="I30" s="63">
        <v>0</v>
      </c>
      <c r="J30" s="61">
        <v>26</v>
      </c>
      <c r="K30" s="60">
        <v>26</v>
      </c>
      <c r="L30" s="62">
        <v>1</v>
      </c>
      <c r="M30" s="60">
        <v>0</v>
      </c>
      <c r="N30" s="62">
        <v>0</v>
      </c>
      <c r="O30" s="60">
        <v>0</v>
      </c>
      <c r="P30" s="62">
        <v>0</v>
      </c>
      <c r="Q30" s="63">
        <v>0.38235294117647056</v>
      </c>
    </row>
    <row r="31" spans="1:17" ht="15" x14ac:dyDescent="0.2">
      <c r="A31" s="59" t="s">
        <v>19</v>
      </c>
      <c r="B31" s="60">
        <v>172</v>
      </c>
      <c r="C31" s="61">
        <v>131</v>
      </c>
      <c r="D31" s="60">
        <v>125</v>
      </c>
      <c r="E31" s="62">
        <v>0.95419847328244278</v>
      </c>
      <c r="F31" s="60">
        <v>1</v>
      </c>
      <c r="G31" s="63">
        <v>7.6335877862595417E-3</v>
      </c>
      <c r="H31" s="60">
        <v>5</v>
      </c>
      <c r="I31" s="63">
        <v>3.8167938931297711E-2</v>
      </c>
      <c r="J31" s="61">
        <v>47</v>
      </c>
      <c r="K31" s="60">
        <v>43</v>
      </c>
      <c r="L31" s="62">
        <v>0.91489361702127658</v>
      </c>
      <c r="M31" s="60">
        <v>1</v>
      </c>
      <c r="N31" s="62">
        <v>2.1276595744680851E-2</v>
      </c>
      <c r="O31" s="60">
        <v>3</v>
      </c>
      <c r="P31" s="62">
        <v>6.3829787234042548E-2</v>
      </c>
      <c r="Q31" s="63">
        <v>0.35877862595419846</v>
      </c>
    </row>
    <row r="32" spans="1:17" ht="15" x14ac:dyDescent="0.2">
      <c r="A32" s="59" t="s">
        <v>62</v>
      </c>
      <c r="B32" s="60">
        <v>52</v>
      </c>
      <c r="C32" s="61">
        <v>49</v>
      </c>
      <c r="D32" s="60">
        <v>48</v>
      </c>
      <c r="E32" s="62">
        <v>0.97959183673469385</v>
      </c>
      <c r="F32" s="60">
        <v>0</v>
      </c>
      <c r="G32" s="63">
        <v>0</v>
      </c>
      <c r="H32" s="60">
        <v>1</v>
      </c>
      <c r="I32" s="63">
        <v>2.0408163265306121E-2</v>
      </c>
      <c r="J32" s="61">
        <v>24</v>
      </c>
      <c r="K32" s="60">
        <v>23</v>
      </c>
      <c r="L32" s="62">
        <v>0.95833333333333337</v>
      </c>
      <c r="M32" s="60">
        <v>0</v>
      </c>
      <c r="N32" s="62">
        <v>0</v>
      </c>
      <c r="O32" s="60">
        <v>1</v>
      </c>
      <c r="P32" s="62">
        <v>4.1666666666666664E-2</v>
      </c>
      <c r="Q32" s="63">
        <v>0.48979591836734693</v>
      </c>
    </row>
    <row r="33" spans="1:17" ht="15" x14ac:dyDescent="0.2">
      <c r="A33" s="59" t="s">
        <v>20</v>
      </c>
      <c r="B33" s="60">
        <v>52</v>
      </c>
      <c r="C33" s="61">
        <v>35</v>
      </c>
      <c r="D33" s="60">
        <v>35</v>
      </c>
      <c r="E33" s="62">
        <v>1</v>
      </c>
      <c r="F33" s="60">
        <v>0</v>
      </c>
      <c r="G33" s="63">
        <v>0</v>
      </c>
      <c r="H33" s="60">
        <v>0</v>
      </c>
      <c r="I33" s="63">
        <v>0</v>
      </c>
      <c r="J33" s="61">
        <v>11</v>
      </c>
      <c r="K33" s="60">
        <v>11</v>
      </c>
      <c r="L33" s="62">
        <v>1</v>
      </c>
      <c r="M33" s="60">
        <v>0</v>
      </c>
      <c r="N33" s="62">
        <v>0</v>
      </c>
      <c r="O33" s="60">
        <v>0</v>
      </c>
      <c r="P33" s="62">
        <v>0</v>
      </c>
      <c r="Q33" s="63">
        <v>0.31428571428571428</v>
      </c>
    </row>
    <row r="34" spans="1:17" ht="15" x14ac:dyDescent="0.2">
      <c r="A34" s="59" t="s">
        <v>21</v>
      </c>
      <c r="B34" s="60">
        <v>240</v>
      </c>
      <c r="C34" s="61">
        <v>209</v>
      </c>
      <c r="D34" s="60">
        <v>206</v>
      </c>
      <c r="E34" s="62">
        <v>0.9856459330143541</v>
      </c>
      <c r="F34" s="60">
        <v>1</v>
      </c>
      <c r="G34" s="63">
        <v>4.7846889952153108E-3</v>
      </c>
      <c r="H34" s="60">
        <v>2</v>
      </c>
      <c r="I34" s="63">
        <v>9.5693779904306216E-3</v>
      </c>
      <c r="J34" s="61">
        <v>63</v>
      </c>
      <c r="K34" s="60">
        <v>62</v>
      </c>
      <c r="L34" s="62">
        <v>0.98412698412698407</v>
      </c>
      <c r="M34" s="60">
        <v>0</v>
      </c>
      <c r="N34" s="62">
        <v>0</v>
      </c>
      <c r="O34" s="60">
        <v>1</v>
      </c>
      <c r="P34" s="62">
        <v>1.5873015873015872E-2</v>
      </c>
      <c r="Q34" s="63">
        <v>0.30143540669856461</v>
      </c>
    </row>
    <row r="35" spans="1:17" ht="15.75" x14ac:dyDescent="0.25">
      <c r="A35" s="64" t="s">
        <v>22</v>
      </c>
      <c r="B35" s="65">
        <v>591</v>
      </c>
      <c r="C35" s="65">
        <v>492</v>
      </c>
      <c r="D35" s="65">
        <v>482</v>
      </c>
      <c r="E35" s="62">
        <v>0.97967479674796742</v>
      </c>
      <c r="F35" s="65">
        <v>2</v>
      </c>
      <c r="G35" s="63">
        <v>4.0650406504065045E-3</v>
      </c>
      <c r="H35" s="65">
        <v>8</v>
      </c>
      <c r="I35" s="63">
        <v>1.6260162601626018E-2</v>
      </c>
      <c r="J35" s="65">
        <v>171</v>
      </c>
      <c r="K35" s="65">
        <v>165</v>
      </c>
      <c r="L35" s="62">
        <v>0.96491228070175439</v>
      </c>
      <c r="M35" s="65">
        <v>1</v>
      </c>
      <c r="N35" s="62">
        <v>5.8479532163742687E-3</v>
      </c>
      <c r="O35" s="65">
        <v>5</v>
      </c>
      <c r="P35" s="62">
        <v>2.9239766081871343E-2</v>
      </c>
      <c r="Q35" s="66">
        <v>0.34756097560975607</v>
      </c>
    </row>
    <row r="36" spans="1:17" ht="15.75" x14ac:dyDescent="0.25">
      <c r="A36" s="78"/>
      <c r="B36" s="79"/>
      <c r="C36" s="68"/>
      <c r="D36" s="68"/>
      <c r="E36" s="69"/>
      <c r="F36" s="70"/>
      <c r="G36" s="71"/>
      <c r="H36" s="72"/>
      <c r="I36" s="71"/>
      <c r="J36" s="68"/>
      <c r="K36" s="68"/>
      <c r="L36" s="69"/>
      <c r="M36" s="70"/>
      <c r="N36" s="69"/>
      <c r="O36" s="70"/>
      <c r="P36" s="69"/>
      <c r="Q36" s="71"/>
    </row>
    <row r="37" spans="1:17" ht="15" x14ac:dyDescent="0.2">
      <c r="A37" s="59" t="s">
        <v>53</v>
      </c>
      <c r="B37" s="60">
        <v>659</v>
      </c>
      <c r="C37" s="61">
        <v>624</v>
      </c>
      <c r="D37" s="60">
        <v>604</v>
      </c>
      <c r="E37" s="62">
        <v>0.96794871794871795</v>
      </c>
      <c r="F37" s="60">
        <v>7</v>
      </c>
      <c r="G37" s="63">
        <v>1.1217948717948718E-2</v>
      </c>
      <c r="H37" s="60">
        <v>13</v>
      </c>
      <c r="I37" s="63">
        <v>2.0833333333333332E-2</v>
      </c>
      <c r="J37" s="61">
        <v>158</v>
      </c>
      <c r="K37" s="60">
        <v>151</v>
      </c>
      <c r="L37" s="62">
        <v>0.95569620253164556</v>
      </c>
      <c r="M37" s="60">
        <v>5</v>
      </c>
      <c r="N37" s="62">
        <v>3.1645569620253167E-2</v>
      </c>
      <c r="O37" s="60">
        <v>2</v>
      </c>
      <c r="P37" s="62">
        <v>1.2658227848101266E-2</v>
      </c>
      <c r="Q37" s="63">
        <v>0.25320512820512819</v>
      </c>
    </row>
    <row r="38" spans="1:17" ht="15" x14ac:dyDescent="0.2">
      <c r="A38" s="59" t="s">
        <v>54</v>
      </c>
      <c r="B38" s="60">
        <v>87</v>
      </c>
      <c r="C38" s="61">
        <v>70</v>
      </c>
      <c r="D38" s="60">
        <v>70</v>
      </c>
      <c r="E38" s="62">
        <v>1</v>
      </c>
      <c r="F38" s="60">
        <v>0</v>
      </c>
      <c r="G38" s="63">
        <v>0</v>
      </c>
      <c r="H38" s="60">
        <v>0</v>
      </c>
      <c r="I38" s="63">
        <v>0</v>
      </c>
      <c r="J38" s="61">
        <v>18</v>
      </c>
      <c r="K38" s="60">
        <v>18</v>
      </c>
      <c r="L38" s="62">
        <v>1</v>
      </c>
      <c r="M38" s="60">
        <v>0</v>
      </c>
      <c r="N38" s="62">
        <v>0</v>
      </c>
      <c r="O38" s="60">
        <v>0</v>
      </c>
      <c r="P38" s="62">
        <v>0</v>
      </c>
      <c r="Q38" s="63">
        <v>0.25714285714285712</v>
      </c>
    </row>
    <row r="39" spans="1:17" ht="15.75" x14ac:dyDescent="0.25">
      <c r="A39" s="64" t="s">
        <v>23</v>
      </c>
      <c r="B39" s="65">
        <v>746</v>
      </c>
      <c r="C39" s="65">
        <v>694</v>
      </c>
      <c r="D39" s="65">
        <v>674</v>
      </c>
      <c r="E39" s="62">
        <v>0.97118155619596547</v>
      </c>
      <c r="F39" s="65">
        <v>7</v>
      </c>
      <c r="G39" s="63">
        <v>1.0086455331412104E-2</v>
      </c>
      <c r="H39" s="65">
        <v>13</v>
      </c>
      <c r="I39" s="63">
        <v>1.8731988472622477E-2</v>
      </c>
      <c r="J39" s="65">
        <v>176</v>
      </c>
      <c r="K39" s="65">
        <v>169</v>
      </c>
      <c r="L39" s="62">
        <v>0.96022727272727271</v>
      </c>
      <c r="M39" s="65">
        <v>5</v>
      </c>
      <c r="N39" s="62">
        <v>2.8409090909090908E-2</v>
      </c>
      <c r="O39" s="65">
        <v>2</v>
      </c>
      <c r="P39" s="62">
        <v>1.1363636363636364E-2</v>
      </c>
      <c r="Q39" s="66">
        <v>0.25360230547550433</v>
      </c>
    </row>
    <row r="40" spans="1:17" ht="15.75" x14ac:dyDescent="0.25">
      <c r="A40" s="78"/>
      <c r="B40" s="79"/>
      <c r="C40" s="68"/>
      <c r="D40" s="68"/>
      <c r="E40" s="69"/>
      <c r="F40" s="70"/>
      <c r="G40" s="71"/>
      <c r="H40" s="72"/>
      <c r="I40" s="71"/>
      <c r="J40" s="68"/>
      <c r="K40" s="68"/>
      <c r="L40" s="69"/>
      <c r="M40" s="70"/>
      <c r="N40" s="69"/>
      <c r="O40" s="70"/>
      <c r="P40" s="69"/>
      <c r="Q40" s="71"/>
    </row>
    <row r="41" spans="1:17" ht="15" x14ac:dyDescent="0.2">
      <c r="A41" s="59" t="s">
        <v>24</v>
      </c>
      <c r="B41" s="60">
        <v>59</v>
      </c>
      <c r="C41" s="61">
        <v>55</v>
      </c>
      <c r="D41" s="60">
        <v>55</v>
      </c>
      <c r="E41" s="62">
        <v>1</v>
      </c>
      <c r="F41" s="60">
        <v>0</v>
      </c>
      <c r="G41" s="63">
        <v>0</v>
      </c>
      <c r="H41" s="60">
        <v>0</v>
      </c>
      <c r="I41" s="63">
        <v>0</v>
      </c>
      <c r="J41" s="61">
        <v>3</v>
      </c>
      <c r="K41" s="60">
        <v>3</v>
      </c>
      <c r="L41" s="62">
        <v>1</v>
      </c>
      <c r="M41" s="60">
        <v>0</v>
      </c>
      <c r="N41" s="62">
        <v>0</v>
      </c>
      <c r="O41" s="60">
        <v>0</v>
      </c>
      <c r="P41" s="62">
        <v>0</v>
      </c>
      <c r="Q41" s="63">
        <v>5.4545454545454543E-2</v>
      </c>
    </row>
    <row r="42" spans="1:17" ht="15" x14ac:dyDescent="0.2">
      <c r="A42" s="59" t="s">
        <v>25</v>
      </c>
      <c r="B42" s="60">
        <v>16</v>
      </c>
      <c r="C42" s="61">
        <v>8</v>
      </c>
      <c r="D42" s="60">
        <v>8</v>
      </c>
      <c r="E42" s="62">
        <v>1</v>
      </c>
      <c r="F42" s="60">
        <v>0</v>
      </c>
      <c r="G42" s="63">
        <v>0</v>
      </c>
      <c r="H42" s="60">
        <v>0</v>
      </c>
      <c r="I42" s="63">
        <v>0</v>
      </c>
      <c r="J42" s="61">
        <v>0</v>
      </c>
      <c r="K42" s="60">
        <v>0</v>
      </c>
      <c r="L42" s="62" t="e">
        <v>#DIV/0!</v>
      </c>
      <c r="M42" s="60">
        <v>0</v>
      </c>
      <c r="N42" s="62" t="e">
        <v>#DIV/0!</v>
      </c>
      <c r="O42" s="60">
        <v>0</v>
      </c>
      <c r="P42" s="62" t="e">
        <v>#DIV/0!</v>
      </c>
      <c r="Q42" s="63">
        <v>0</v>
      </c>
    </row>
    <row r="43" spans="1:17" ht="15.75" x14ac:dyDescent="0.25">
      <c r="A43" s="64" t="s">
        <v>26</v>
      </c>
      <c r="B43" s="65">
        <v>75</v>
      </c>
      <c r="C43" s="65">
        <v>63</v>
      </c>
      <c r="D43" s="65">
        <v>63</v>
      </c>
      <c r="E43" s="62">
        <v>1</v>
      </c>
      <c r="F43" s="65">
        <v>0</v>
      </c>
      <c r="G43" s="63">
        <v>0</v>
      </c>
      <c r="H43" s="65">
        <v>0</v>
      </c>
      <c r="I43" s="63">
        <v>0</v>
      </c>
      <c r="J43" s="65">
        <v>3</v>
      </c>
      <c r="K43" s="65">
        <v>3</v>
      </c>
      <c r="L43" s="62">
        <v>1</v>
      </c>
      <c r="M43" s="65">
        <v>0</v>
      </c>
      <c r="N43" s="62">
        <v>0</v>
      </c>
      <c r="O43" s="65">
        <v>0</v>
      </c>
      <c r="P43" s="62">
        <v>0</v>
      </c>
      <c r="Q43" s="66">
        <v>4.7619047619047616E-2</v>
      </c>
    </row>
    <row r="44" spans="1:17" ht="15.75" x14ac:dyDescent="0.25">
      <c r="A44" s="78"/>
      <c r="B44" s="79"/>
      <c r="C44" s="68"/>
      <c r="D44" s="68"/>
      <c r="E44" s="69"/>
      <c r="F44" s="70"/>
      <c r="G44" s="71"/>
      <c r="H44" s="72"/>
      <c r="I44" s="71"/>
      <c r="J44" s="68"/>
      <c r="K44" s="68"/>
      <c r="L44" s="69"/>
      <c r="M44" s="70"/>
      <c r="N44" s="69"/>
      <c r="O44" s="70"/>
      <c r="P44" s="69"/>
      <c r="Q44" s="71"/>
    </row>
    <row r="45" spans="1:17" ht="15.75" x14ac:dyDescent="0.25">
      <c r="A45" s="64" t="s">
        <v>27</v>
      </c>
      <c r="B45" s="65">
        <v>2838</v>
      </c>
      <c r="C45" s="65">
        <v>2660</v>
      </c>
      <c r="D45" s="65">
        <v>2618</v>
      </c>
      <c r="E45" s="62">
        <v>0.98421052631578942</v>
      </c>
      <c r="F45" s="65">
        <v>13</v>
      </c>
      <c r="G45" s="63">
        <v>4.887218045112782E-3</v>
      </c>
      <c r="H45" s="65">
        <v>29</v>
      </c>
      <c r="I45" s="63">
        <v>1.0902255639097745E-2</v>
      </c>
      <c r="J45" s="65">
        <v>718</v>
      </c>
      <c r="K45" s="65">
        <v>703</v>
      </c>
      <c r="L45" s="62">
        <v>0.97910863509749302</v>
      </c>
      <c r="M45" s="65">
        <v>6</v>
      </c>
      <c r="N45" s="62">
        <v>8.356545961002786E-3</v>
      </c>
      <c r="O45" s="65">
        <v>9</v>
      </c>
      <c r="P45" s="62">
        <v>1.2534818941504178E-2</v>
      </c>
      <c r="Q45" s="66">
        <v>0.26992481203007518</v>
      </c>
    </row>
    <row r="46" spans="1:17" ht="15.75" x14ac:dyDescent="0.25">
      <c r="A46" s="42"/>
      <c r="B46" s="79"/>
      <c r="C46" s="68"/>
      <c r="D46" s="68"/>
      <c r="E46" s="69"/>
      <c r="F46" s="70"/>
      <c r="G46" s="71"/>
      <c r="H46" s="72"/>
      <c r="I46" s="71"/>
      <c r="J46" s="68"/>
      <c r="K46" s="68"/>
      <c r="L46" s="69"/>
      <c r="M46" s="70"/>
      <c r="N46" s="69"/>
      <c r="O46" s="70"/>
      <c r="P46" s="69"/>
      <c r="Q46" s="71"/>
    </row>
    <row r="47" spans="1:17" ht="15.75" x14ac:dyDescent="0.25">
      <c r="A47" s="64" t="s">
        <v>28</v>
      </c>
      <c r="B47" s="65">
        <v>6401</v>
      </c>
      <c r="C47" s="65">
        <v>6177</v>
      </c>
      <c r="D47" s="65">
        <v>6041</v>
      </c>
      <c r="E47" s="62">
        <v>0.97798283956613241</v>
      </c>
      <c r="F47" s="65">
        <v>62</v>
      </c>
      <c r="G47" s="63">
        <v>1.0037234903674924E-2</v>
      </c>
      <c r="H47" s="65">
        <v>74</v>
      </c>
      <c r="I47" s="63">
        <v>1.1979925530192651E-2</v>
      </c>
      <c r="J47" s="65">
        <v>1288</v>
      </c>
      <c r="K47" s="65">
        <v>1250</v>
      </c>
      <c r="L47" s="62">
        <v>0.97049689440993792</v>
      </c>
      <c r="M47" s="65">
        <v>12</v>
      </c>
      <c r="N47" s="62">
        <v>9.316770186335404E-3</v>
      </c>
      <c r="O47" s="65">
        <v>26</v>
      </c>
      <c r="P47" s="62">
        <v>2.0186335403726708E-2</v>
      </c>
      <c r="Q47" s="66">
        <v>0.20851546057956938</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OCT</vt:lpstr>
      <vt:lpstr>NOV</vt:lpstr>
      <vt:lpstr>DEC</vt:lpstr>
      <vt:lpstr>JAN</vt:lpstr>
      <vt:lpstr>FEB</vt:lpstr>
      <vt:lpstr>MAR</vt:lpstr>
      <vt:lpstr>APR</vt:lpstr>
      <vt:lpstr>MAY</vt:lpstr>
      <vt:lpstr>JUN</vt:lpstr>
      <vt:lpstr>JUL</vt:lpstr>
      <vt:lpstr>AUG</vt:lpstr>
      <vt:lpstr>SEP</vt:lpstr>
      <vt:lpstr>OB SUMMARY</vt:lpstr>
      <vt:lpstr>NIB SUMMARY</vt:lpstr>
      <vt:lpstr>STATE SUMMARY</vt:lpstr>
      <vt:lpstr>Notes</vt:lpstr>
      <vt:lpstr>APR!Print_Titles</vt:lpstr>
      <vt:lpstr>AUG!Print_Titles</vt:lpstr>
      <vt:lpstr>DEC!Print_Titles</vt:lpstr>
      <vt:lpstr>FEB!Print_Titles</vt:lpstr>
      <vt:lpstr>JAN!Print_Titles</vt:lpstr>
      <vt:lpstr>JUL!Print_Titles</vt:lpstr>
      <vt:lpstr>JUN!Print_Titles</vt:lpstr>
      <vt:lpstr>MAR!Print_Titles</vt:lpstr>
      <vt:lpstr>MAY!Print_Titles</vt:lpstr>
      <vt:lpstr>NOV!Print_Titles</vt:lpstr>
      <vt:lpstr>OCT!Print_Titles</vt:lpstr>
      <vt:lpstr>SEP!Print_Titles</vt:lpstr>
    </vt:vector>
  </TitlesOfParts>
  <Company>State of Hawaii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MaryAngel Kanae-Turalde</dc:creator>
  <cp:lastModifiedBy>MaryAngel Kanae-Turalde</cp:lastModifiedBy>
  <cp:lastPrinted>2014-11-13T20:48:22Z</cp:lastPrinted>
  <dcterms:created xsi:type="dcterms:W3CDTF">2007-08-09T17:33:27Z</dcterms:created>
  <dcterms:modified xsi:type="dcterms:W3CDTF">2015-10-08T18:48:52Z</dcterms:modified>
</cp:coreProperties>
</file>