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Q:\SNAP MONTHLY STATISTICS\Participation\"/>
    </mc:Choice>
  </mc:AlternateContent>
  <xr:revisionPtr revIDLastSave="0" documentId="13_ncr:1_{C354F5F6-354E-41CC-A41A-C608C654EB11}" xr6:coauthVersionLast="47" xr6:coauthVersionMax="47" xr10:uidLastSave="{00000000-0000-0000-0000-000000000000}"/>
  <bookViews>
    <workbookView xWindow="-110" yWindow="-110" windowWidth="19420" windowHeight="11500" tabRatio="862" xr2:uid="{43DCCF38-1ECF-4A95-B7CD-AD4EB6CEB75B}"/>
  </bookViews>
  <sheets>
    <sheet name="Title Page" sheetId="16" r:id="rId1"/>
    <sheet name="JUL 2025" sheetId="8" r:id="rId2"/>
    <sheet name="AUG 2025" sheetId="9" r:id="rId3"/>
    <sheet name="SEP 2025" sheetId="10" r:id="rId4"/>
    <sheet name="OCT 2025" sheetId="11" r:id="rId5"/>
    <sheet name="NOV 2025" sheetId="12" r:id="rId6"/>
    <sheet name="DEC 2025" sheetId="13" r:id="rId7"/>
    <sheet name="JAN 2026" sheetId="14" r:id="rId8"/>
    <sheet name="FEB 2026" sheetId="15" r:id="rId9"/>
    <sheet name="MAR 2026" sheetId="1" r:id="rId10"/>
    <sheet name="APR 2026" sheetId="5" r:id="rId11"/>
    <sheet name="MAY 2026" sheetId="6" r:id="rId12"/>
    <sheet name="JUN 2026" sheetId="7" r:id="rId13"/>
    <sheet name="SFY 2026 Summary" sheetId="1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6" l="1"/>
  <c r="B19" i="16"/>
  <c r="B18" i="16"/>
  <c r="B17" i="16"/>
  <c r="B16" i="16"/>
  <c r="B15" i="16"/>
  <c r="B14" i="16"/>
  <c r="B10" i="16"/>
  <c r="B11" i="16"/>
  <c r="B12" i="16"/>
  <c r="B13" i="16"/>
  <c r="B9" i="16"/>
  <c r="B21" i="16"/>
  <c r="E143" i="15"/>
  <c r="G143" i="15" s="1"/>
  <c r="C143" i="15"/>
  <c r="B143" i="15"/>
  <c r="F143" i="15" s="1"/>
  <c r="E142" i="15"/>
  <c r="G142" i="15" s="1"/>
  <c r="C142" i="15"/>
  <c r="B142" i="15"/>
  <c r="D142" i="15" s="1"/>
  <c r="E141" i="15"/>
  <c r="C141" i="15"/>
  <c r="B141" i="15"/>
  <c r="D141" i="15" s="1"/>
  <c r="E140" i="15"/>
  <c r="C140" i="15"/>
  <c r="B140" i="15"/>
  <c r="E139" i="15"/>
  <c r="G139" i="15" s="1"/>
  <c r="D139" i="15"/>
  <c r="C139" i="15"/>
  <c r="B139" i="15"/>
  <c r="E138" i="15"/>
  <c r="D138" i="15"/>
  <c r="C138" i="15"/>
  <c r="B138" i="15"/>
  <c r="F138" i="15" s="1"/>
  <c r="E137" i="15"/>
  <c r="C137" i="15"/>
  <c r="G137" i="15" s="1"/>
  <c r="B137" i="15"/>
  <c r="D137" i="15" s="1"/>
  <c r="E136" i="15"/>
  <c r="C136" i="15"/>
  <c r="B136" i="15"/>
  <c r="E132" i="15"/>
  <c r="C132" i="15"/>
  <c r="B132" i="15"/>
  <c r="E131" i="15"/>
  <c r="C131" i="15"/>
  <c r="B131" i="15"/>
  <c r="D131" i="15" s="1"/>
  <c r="E130" i="15"/>
  <c r="C130" i="15"/>
  <c r="D130" i="15" s="1"/>
  <c r="B130" i="15"/>
  <c r="E129" i="15"/>
  <c r="C129" i="15"/>
  <c r="B129" i="15"/>
  <c r="D129" i="15" s="1"/>
  <c r="E128" i="15"/>
  <c r="C128" i="15"/>
  <c r="D128" i="15" s="1"/>
  <c r="B128" i="15"/>
  <c r="E127" i="15"/>
  <c r="C127" i="15"/>
  <c r="B127" i="15"/>
  <c r="E126" i="15"/>
  <c r="G126" i="15" s="1"/>
  <c r="C126" i="15"/>
  <c r="B126" i="15"/>
  <c r="E125" i="15"/>
  <c r="C125" i="15"/>
  <c r="B125" i="15"/>
  <c r="D125" i="15" s="1"/>
  <c r="E121" i="15"/>
  <c r="C121" i="15"/>
  <c r="B121" i="15"/>
  <c r="D121" i="15" s="1"/>
  <c r="E120" i="15"/>
  <c r="C120" i="15"/>
  <c r="B120" i="15"/>
  <c r="E119" i="15"/>
  <c r="C119" i="15"/>
  <c r="D119" i="15" s="1"/>
  <c r="B119" i="15"/>
  <c r="E118" i="15"/>
  <c r="C118" i="15"/>
  <c r="B118" i="15"/>
  <c r="E117" i="15"/>
  <c r="C117" i="15"/>
  <c r="B117" i="15"/>
  <c r="D117" i="15" s="1"/>
  <c r="E116" i="15"/>
  <c r="C116" i="15"/>
  <c r="B116" i="15"/>
  <c r="E115" i="15"/>
  <c r="G115" i="15" s="1"/>
  <c r="C115" i="15"/>
  <c r="B115" i="15"/>
  <c r="E114" i="15"/>
  <c r="G114" i="15" s="1"/>
  <c r="C114" i="15"/>
  <c r="B114" i="15"/>
  <c r="D114" i="15" s="1"/>
  <c r="E110" i="15"/>
  <c r="C110" i="15"/>
  <c r="B110" i="15"/>
  <c r="E109" i="15"/>
  <c r="C109" i="15"/>
  <c r="D109" i="15" s="1"/>
  <c r="B109" i="15"/>
  <c r="E108" i="15"/>
  <c r="D108" i="15"/>
  <c r="C108" i="15"/>
  <c r="B108" i="15"/>
  <c r="F108" i="15" s="1"/>
  <c r="E107" i="15"/>
  <c r="F107" i="15" s="1"/>
  <c r="C107" i="15"/>
  <c r="B107" i="15"/>
  <c r="D107" i="15" s="1"/>
  <c r="E106" i="15"/>
  <c r="C106" i="15"/>
  <c r="B106" i="15"/>
  <c r="E105" i="15"/>
  <c r="C105" i="15"/>
  <c r="B105" i="15"/>
  <c r="D105" i="15" s="1"/>
  <c r="E104" i="15"/>
  <c r="C104" i="15"/>
  <c r="B104" i="15"/>
  <c r="E103" i="15"/>
  <c r="G103" i="15" s="1"/>
  <c r="C103" i="15"/>
  <c r="B103" i="15"/>
  <c r="E99" i="15"/>
  <c r="C99" i="15"/>
  <c r="B99" i="15"/>
  <c r="E98" i="15"/>
  <c r="C98" i="15"/>
  <c r="G98" i="15" s="1"/>
  <c r="B98" i="15"/>
  <c r="D98" i="15" s="1"/>
  <c r="E97" i="15"/>
  <c r="C97" i="15"/>
  <c r="G97" i="15" s="1"/>
  <c r="B97" i="15"/>
  <c r="D97" i="15" s="1"/>
  <c r="E96" i="15"/>
  <c r="G96" i="15" s="1"/>
  <c r="C96" i="15"/>
  <c r="B96" i="15"/>
  <c r="F96" i="15" s="1"/>
  <c r="E95" i="15"/>
  <c r="C95" i="15"/>
  <c r="B95" i="15"/>
  <c r="E94" i="15"/>
  <c r="G94" i="15" s="1"/>
  <c r="C94" i="15"/>
  <c r="B94" i="15"/>
  <c r="D94" i="15" s="1"/>
  <c r="E93" i="15"/>
  <c r="C93" i="15"/>
  <c r="D93" i="15" s="1"/>
  <c r="B93" i="15"/>
  <c r="E92" i="15"/>
  <c r="C92" i="15"/>
  <c r="D92" i="15" s="1"/>
  <c r="B92" i="15"/>
  <c r="E84" i="15"/>
  <c r="C84" i="15"/>
  <c r="G84" i="15" s="1"/>
  <c r="B84" i="15"/>
  <c r="F84" i="15" s="1"/>
  <c r="E83" i="15"/>
  <c r="C83" i="15"/>
  <c r="B83" i="15"/>
  <c r="E82" i="15"/>
  <c r="C82" i="15"/>
  <c r="B82" i="15"/>
  <c r="E81" i="15"/>
  <c r="C81" i="15"/>
  <c r="B81" i="15"/>
  <c r="D81" i="15" s="1"/>
  <c r="E80" i="15"/>
  <c r="G80" i="15" s="1"/>
  <c r="C80" i="15"/>
  <c r="B80" i="15"/>
  <c r="E79" i="15"/>
  <c r="C79" i="15"/>
  <c r="B79" i="15"/>
  <c r="E78" i="15"/>
  <c r="G78" i="15" s="1"/>
  <c r="C78" i="15"/>
  <c r="B78" i="15"/>
  <c r="D78" i="15" s="1"/>
  <c r="E77" i="15"/>
  <c r="C77" i="15"/>
  <c r="B77" i="15"/>
  <c r="F77" i="15" s="1"/>
  <c r="E73" i="15"/>
  <c r="C73" i="15"/>
  <c r="B73" i="15"/>
  <c r="D73" i="15" s="1"/>
  <c r="E72" i="15"/>
  <c r="G72" i="15" s="1"/>
  <c r="C72" i="15"/>
  <c r="B72" i="15"/>
  <c r="E71" i="15"/>
  <c r="G71" i="15" s="1"/>
  <c r="C71" i="15"/>
  <c r="B71" i="15"/>
  <c r="D71" i="15" s="1"/>
  <c r="E70" i="15"/>
  <c r="C70" i="15"/>
  <c r="B70" i="15"/>
  <c r="D70" i="15" s="1"/>
  <c r="E69" i="15"/>
  <c r="C69" i="15"/>
  <c r="D69" i="15" s="1"/>
  <c r="B69" i="15"/>
  <c r="E68" i="15"/>
  <c r="C68" i="15"/>
  <c r="B68" i="15"/>
  <c r="E67" i="15"/>
  <c r="C67" i="15"/>
  <c r="B67" i="15"/>
  <c r="D67" i="15" s="1"/>
  <c r="E66" i="15"/>
  <c r="F66" i="15" s="1"/>
  <c r="C66" i="15"/>
  <c r="B66" i="15"/>
  <c r="E62" i="15"/>
  <c r="C62" i="15"/>
  <c r="B62" i="15"/>
  <c r="E61" i="15"/>
  <c r="C61" i="15"/>
  <c r="B61" i="15"/>
  <c r="D61" i="15" s="1"/>
  <c r="E60" i="15"/>
  <c r="G60" i="15" s="1"/>
  <c r="C60" i="15"/>
  <c r="B60" i="15"/>
  <c r="F59" i="15"/>
  <c r="E59" i="15"/>
  <c r="C59" i="15"/>
  <c r="B59" i="15"/>
  <c r="E58" i="15"/>
  <c r="C58" i="15"/>
  <c r="D58" i="15" s="1"/>
  <c r="B58" i="15"/>
  <c r="E57" i="15"/>
  <c r="C57" i="15"/>
  <c r="B57" i="15"/>
  <c r="D57" i="15" s="1"/>
  <c r="E56" i="15"/>
  <c r="C56" i="15"/>
  <c r="B56" i="15"/>
  <c r="E55" i="15"/>
  <c r="G55" i="15" s="1"/>
  <c r="C55" i="15"/>
  <c r="B55" i="15"/>
  <c r="E51" i="15"/>
  <c r="C51" i="15"/>
  <c r="B51" i="15"/>
  <c r="D51" i="15" s="1"/>
  <c r="E50" i="15"/>
  <c r="C50" i="15"/>
  <c r="B50" i="15"/>
  <c r="D50" i="15" s="1"/>
  <c r="E49" i="15"/>
  <c r="C49" i="15"/>
  <c r="B49" i="15"/>
  <c r="E48" i="15"/>
  <c r="C48" i="15"/>
  <c r="D48" i="15" s="1"/>
  <c r="B48" i="15"/>
  <c r="E47" i="15"/>
  <c r="C47" i="15"/>
  <c r="D47" i="15" s="1"/>
  <c r="B47" i="15"/>
  <c r="E46" i="15"/>
  <c r="F46" i="15" s="1"/>
  <c r="C46" i="15"/>
  <c r="B46" i="15"/>
  <c r="D46" i="15" s="1"/>
  <c r="E45" i="15"/>
  <c r="G45" i="15" s="1"/>
  <c r="C45" i="15"/>
  <c r="B45" i="15"/>
  <c r="F45" i="15" s="1"/>
  <c r="E44" i="15"/>
  <c r="C44" i="15"/>
  <c r="B44" i="15"/>
  <c r="E143" i="14"/>
  <c r="C143" i="14"/>
  <c r="B143" i="14"/>
  <c r="D143" i="14" s="1"/>
  <c r="E142" i="14"/>
  <c r="C142" i="14"/>
  <c r="B142" i="14"/>
  <c r="D142" i="14" s="1"/>
  <c r="E141" i="14"/>
  <c r="C141" i="14"/>
  <c r="B141" i="14"/>
  <c r="D141" i="14" s="1"/>
  <c r="E140" i="14"/>
  <c r="C140" i="14"/>
  <c r="B140" i="14"/>
  <c r="D140" i="14" s="1"/>
  <c r="E139" i="14"/>
  <c r="C139" i="14"/>
  <c r="B139" i="14"/>
  <c r="E138" i="14"/>
  <c r="C138" i="14"/>
  <c r="B138" i="14"/>
  <c r="E137" i="14"/>
  <c r="C137" i="14"/>
  <c r="G137" i="14" s="1"/>
  <c r="B137" i="14"/>
  <c r="D137" i="14" s="1"/>
  <c r="E136" i="14"/>
  <c r="C136" i="14"/>
  <c r="B136" i="14"/>
  <c r="E132" i="14"/>
  <c r="C132" i="14"/>
  <c r="B132" i="14"/>
  <c r="D132" i="14" s="1"/>
  <c r="F131" i="14"/>
  <c r="E131" i="14"/>
  <c r="C131" i="14"/>
  <c r="G131" i="14" s="1"/>
  <c r="B131" i="14"/>
  <c r="D131" i="14" s="1"/>
  <c r="E130" i="14"/>
  <c r="C130" i="14"/>
  <c r="B130" i="14"/>
  <c r="D130" i="14" s="1"/>
  <c r="E129" i="14"/>
  <c r="C129" i="14"/>
  <c r="B129" i="14"/>
  <c r="E128" i="14"/>
  <c r="C128" i="14"/>
  <c r="B128" i="14"/>
  <c r="D128" i="14" s="1"/>
  <c r="E127" i="14"/>
  <c r="C127" i="14"/>
  <c r="B127" i="14"/>
  <c r="D127" i="14" s="1"/>
  <c r="E126" i="14"/>
  <c r="C126" i="14"/>
  <c r="B126" i="14"/>
  <c r="E125" i="14"/>
  <c r="C125" i="14"/>
  <c r="D125" i="14" s="1"/>
  <c r="B125" i="14"/>
  <c r="E121" i="14"/>
  <c r="C121" i="14"/>
  <c r="B121" i="14"/>
  <c r="E120" i="14"/>
  <c r="C120" i="14"/>
  <c r="B120" i="14"/>
  <c r="D120" i="14" s="1"/>
  <c r="E119" i="14"/>
  <c r="C119" i="14"/>
  <c r="B119" i="14"/>
  <c r="D119" i="14" s="1"/>
  <c r="E118" i="14"/>
  <c r="C118" i="14"/>
  <c r="B118" i="14"/>
  <c r="E117" i="14"/>
  <c r="C117" i="14"/>
  <c r="B117" i="14"/>
  <c r="E116" i="14"/>
  <c r="C116" i="14"/>
  <c r="B116" i="14"/>
  <c r="E115" i="14"/>
  <c r="C115" i="14"/>
  <c r="B115" i="14"/>
  <c r="D115" i="14" s="1"/>
  <c r="E114" i="14"/>
  <c r="F114" i="14" s="1"/>
  <c r="C114" i="14"/>
  <c r="G114" i="14" s="1"/>
  <c r="B114" i="14"/>
  <c r="D114" i="14" s="1"/>
  <c r="E110" i="14"/>
  <c r="C110" i="14"/>
  <c r="B110" i="14"/>
  <c r="E109" i="14"/>
  <c r="C109" i="14"/>
  <c r="B109" i="14"/>
  <c r="E108" i="14"/>
  <c r="C108" i="14"/>
  <c r="B108" i="14"/>
  <c r="D108" i="14" s="1"/>
  <c r="E107" i="14"/>
  <c r="C107" i="14"/>
  <c r="B107" i="14"/>
  <c r="D107" i="14" s="1"/>
  <c r="E106" i="14"/>
  <c r="C106" i="14"/>
  <c r="B106" i="14"/>
  <c r="E105" i="14"/>
  <c r="C105" i="14"/>
  <c r="B105" i="14"/>
  <c r="D105" i="14" s="1"/>
  <c r="E104" i="14"/>
  <c r="C104" i="14"/>
  <c r="G104" i="14" s="1"/>
  <c r="B104" i="14"/>
  <c r="D104" i="14" s="1"/>
  <c r="E103" i="14"/>
  <c r="C103" i="14"/>
  <c r="B103" i="14"/>
  <c r="D103" i="14" s="1"/>
  <c r="E99" i="14"/>
  <c r="C99" i="14"/>
  <c r="B99" i="14"/>
  <c r="E98" i="14"/>
  <c r="C98" i="14"/>
  <c r="B98" i="14"/>
  <c r="E97" i="14"/>
  <c r="C97" i="14"/>
  <c r="G97" i="14" s="1"/>
  <c r="B97" i="14"/>
  <c r="E96" i="14"/>
  <c r="C96" i="14"/>
  <c r="B96" i="14"/>
  <c r="D96" i="14" s="1"/>
  <c r="E95" i="14"/>
  <c r="C95" i="14"/>
  <c r="B95" i="14"/>
  <c r="E94" i="14"/>
  <c r="F94" i="14" s="1"/>
  <c r="C94" i="14"/>
  <c r="G94" i="14" s="1"/>
  <c r="B94" i="14"/>
  <c r="D94" i="14" s="1"/>
  <c r="E93" i="14"/>
  <c r="C93" i="14"/>
  <c r="B93" i="14"/>
  <c r="D93" i="14" s="1"/>
  <c r="E92" i="14"/>
  <c r="G92" i="14" s="1"/>
  <c r="C92" i="14"/>
  <c r="B92" i="14"/>
  <c r="E84" i="14"/>
  <c r="C84" i="14"/>
  <c r="B84" i="14"/>
  <c r="E83" i="14"/>
  <c r="C83" i="14"/>
  <c r="B83" i="14"/>
  <c r="D83" i="14" s="1"/>
  <c r="E82" i="14"/>
  <c r="C82" i="14"/>
  <c r="B82" i="14"/>
  <c r="E81" i="14"/>
  <c r="C81" i="14"/>
  <c r="B81" i="14"/>
  <c r="D81" i="14" s="1"/>
  <c r="E80" i="14"/>
  <c r="C80" i="14"/>
  <c r="B80" i="14"/>
  <c r="D80" i="14" s="1"/>
  <c r="E79" i="14"/>
  <c r="C79" i="14"/>
  <c r="B79" i="14"/>
  <c r="D79" i="14" s="1"/>
  <c r="E78" i="14"/>
  <c r="C78" i="14"/>
  <c r="B78" i="14"/>
  <c r="E77" i="14"/>
  <c r="C77" i="14"/>
  <c r="B77" i="14"/>
  <c r="E73" i="14"/>
  <c r="C73" i="14"/>
  <c r="G73" i="14" s="1"/>
  <c r="B73" i="14"/>
  <c r="E72" i="14"/>
  <c r="C72" i="14"/>
  <c r="B72" i="14"/>
  <c r="D72" i="14" s="1"/>
  <c r="E71" i="14"/>
  <c r="C71" i="14"/>
  <c r="B71" i="14"/>
  <c r="E70" i="14"/>
  <c r="F70" i="14" s="1"/>
  <c r="C70" i="14"/>
  <c r="G70" i="14" s="1"/>
  <c r="B70" i="14"/>
  <c r="E69" i="14"/>
  <c r="C69" i="14"/>
  <c r="B69" i="14"/>
  <c r="D69" i="14" s="1"/>
  <c r="E68" i="14"/>
  <c r="C68" i="14"/>
  <c r="B68" i="14"/>
  <c r="D68" i="14" s="1"/>
  <c r="E67" i="14"/>
  <c r="C67" i="14"/>
  <c r="B67" i="14"/>
  <c r="E66" i="14"/>
  <c r="C66" i="14"/>
  <c r="G66" i="14" s="1"/>
  <c r="B66" i="14"/>
  <c r="E62" i="14"/>
  <c r="C62" i="14"/>
  <c r="B62" i="14"/>
  <c r="E61" i="14"/>
  <c r="C61" i="14"/>
  <c r="G61" i="14" s="1"/>
  <c r="B61" i="14"/>
  <c r="D61" i="14" s="1"/>
  <c r="E60" i="14"/>
  <c r="C60" i="14"/>
  <c r="B60" i="14"/>
  <c r="D60" i="14" s="1"/>
  <c r="E59" i="14"/>
  <c r="C59" i="14"/>
  <c r="B59" i="14"/>
  <c r="E58" i="14"/>
  <c r="C58" i="14"/>
  <c r="B58" i="14"/>
  <c r="D58" i="14" s="1"/>
  <c r="E57" i="14"/>
  <c r="C57" i="14"/>
  <c r="B57" i="14"/>
  <c r="E56" i="14"/>
  <c r="C56" i="14"/>
  <c r="B56" i="14"/>
  <c r="E55" i="14"/>
  <c r="C55" i="14"/>
  <c r="B55" i="14"/>
  <c r="E51" i="14"/>
  <c r="C51" i="14"/>
  <c r="B51" i="14"/>
  <c r="D51" i="14" s="1"/>
  <c r="E50" i="14"/>
  <c r="C50" i="14"/>
  <c r="G50" i="14" s="1"/>
  <c r="B50" i="14"/>
  <c r="D50" i="14" s="1"/>
  <c r="E49" i="14"/>
  <c r="C49" i="14"/>
  <c r="B49" i="14"/>
  <c r="D49" i="14" s="1"/>
  <c r="E48" i="14"/>
  <c r="C48" i="14"/>
  <c r="B48" i="14"/>
  <c r="D48" i="14" s="1"/>
  <c r="E47" i="14"/>
  <c r="C47" i="14"/>
  <c r="B47" i="14"/>
  <c r="D47" i="14" s="1"/>
  <c r="E46" i="14"/>
  <c r="C46" i="14"/>
  <c r="B46" i="14"/>
  <c r="E45" i="14"/>
  <c r="C45" i="14"/>
  <c r="B45" i="14"/>
  <c r="E44" i="14"/>
  <c r="C44" i="14"/>
  <c r="B44" i="14"/>
  <c r="E143" i="13"/>
  <c r="C143" i="13"/>
  <c r="B143" i="13"/>
  <c r="F143" i="13" s="1"/>
  <c r="E142" i="13"/>
  <c r="G142" i="13" s="1"/>
  <c r="C142" i="13"/>
  <c r="B142" i="13"/>
  <c r="D142" i="13" s="1"/>
  <c r="E141" i="13"/>
  <c r="C141" i="13"/>
  <c r="G141" i="13" s="1"/>
  <c r="B141" i="13"/>
  <c r="F141" i="13" s="1"/>
  <c r="E140" i="13"/>
  <c r="C140" i="13"/>
  <c r="D140" i="13" s="1"/>
  <c r="B140" i="13"/>
  <c r="E139" i="13"/>
  <c r="F139" i="13" s="1"/>
  <c r="D139" i="13"/>
  <c r="C139" i="13"/>
  <c r="B139" i="13"/>
  <c r="E138" i="13"/>
  <c r="G138" i="13" s="1"/>
  <c r="C138" i="13"/>
  <c r="B138" i="13"/>
  <c r="D138" i="13" s="1"/>
  <c r="E137" i="13"/>
  <c r="C137" i="13"/>
  <c r="G137" i="13" s="1"/>
  <c r="B137" i="13"/>
  <c r="D137" i="13" s="1"/>
  <c r="E136" i="13"/>
  <c r="F136" i="13" s="1"/>
  <c r="C136" i="13"/>
  <c r="D136" i="13" s="1"/>
  <c r="B136" i="13"/>
  <c r="E132" i="13"/>
  <c r="F132" i="13" s="1"/>
  <c r="C132" i="13"/>
  <c r="B132" i="13"/>
  <c r="E131" i="13"/>
  <c r="C131" i="13"/>
  <c r="B131" i="13"/>
  <c r="F131" i="13" s="1"/>
  <c r="E130" i="13"/>
  <c r="C130" i="13"/>
  <c r="B130" i="13"/>
  <c r="E129" i="13"/>
  <c r="C129" i="13"/>
  <c r="B129" i="13"/>
  <c r="E128" i="13"/>
  <c r="G128" i="13" s="1"/>
  <c r="C128" i="13"/>
  <c r="B128" i="13"/>
  <c r="E127" i="13"/>
  <c r="F127" i="13" s="1"/>
  <c r="C127" i="13"/>
  <c r="B127" i="13"/>
  <c r="E126" i="13"/>
  <c r="C126" i="13"/>
  <c r="B126" i="13"/>
  <c r="F126" i="13" s="1"/>
  <c r="E125" i="13"/>
  <c r="C125" i="13"/>
  <c r="B125" i="13"/>
  <c r="D125" i="13" s="1"/>
  <c r="E121" i="13"/>
  <c r="G121" i="13" s="1"/>
  <c r="C121" i="13"/>
  <c r="B121" i="13"/>
  <c r="F121" i="13" s="1"/>
  <c r="E120" i="13"/>
  <c r="G120" i="13" s="1"/>
  <c r="C120" i="13"/>
  <c r="B120" i="13"/>
  <c r="E119" i="13"/>
  <c r="F119" i="13" s="1"/>
  <c r="C119" i="13"/>
  <c r="D119" i="13" s="1"/>
  <c r="B119" i="13"/>
  <c r="E118" i="13"/>
  <c r="G118" i="13" s="1"/>
  <c r="C118" i="13"/>
  <c r="B118" i="13"/>
  <c r="D118" i="13" s="1"/>
  <c r="E117" i="13"/>
  <c r="C117" i="13"/>
  <c r="G117" i="13" s="1"/>
  <c r="B117" i="13"/>
  <c r="E116" i="13"/>
  <c r="G116" i="13" s="1"/>
  <c r="C116" i="13"/>
  <c r="B116" i="13"/>
  <c r="F116" i="13" s="1"/>
  <c r="E115" i="13"/>
  <c r="F115" i="13" s="1"/>
  <c r="C115" i="13"/>
  <c r="B115" i="13"/>
  <c r="D115" i="13" s="1"/>
  <c r="E114" i="13"/>
  <c r="F114" i="13" s="1"/>
  <c r="C114" i="13"/>
  <c r="B114" i="13"/>
  <c r="D114" i="13" s="1"/>
  <c r="E110" i="13"/>
  <c r="G110" i="13" s="1"/>
  <c r="C110" i="13"/>
  <c r="D110" i="13" s="1"/>
  <c r="B110" i="13"/>
  <c r="E109" i="13"/>
  <c r="C109" i="13"/>
  <c r="B109" i="13"/>
  <c r="E108" i="13"/>
  <c r="G108" i="13" s="1"/>
  <c r="C108" i="13"/>
  <c r="B108" i="13"/>
  <c r="D108" i="13" s="1"/>
  <c r="E107" i="13"/>
  <c r="F107" i="13" s="1"/>
  <c r="C107" i="13"/>
  <c r="G107" i="13" s="1"/>
  <c r="B107" i="13"/>
  <c r="D107" i="13" s="1"/>
  <c r="E106" i="13"/>
  <c r="C106" i="13"/>
  <c r="D106" i="13" s="1"/>
  <c r="B106" i="13"/>
  <c r="F106" i="13" s="1"/>
  <c r="E105" i="13"/>
  <c r="C105" i="13"/>
  <c r="B105" i="13"/>
  <c r="E104" i="13"/>
  <c r="F104" i="13" s="1"/>
  <c r="C104" i="13"/>
  <c r="G104" i="13" s="1"/>
  <c r="B104" i="13"/>
  <c r="E103" i="13"/>
  <c r="C103" i="13"/>
  <c r="B103" i="13"/>
  <c r="E99" i="13"/>
  <c r="C99" i="13"/>
  <c r="B99" i="13"/>
  <c r="E98" i="13"/>
  <c r="G98" i="13" s="1"/>
  <c r="C98" i="13"/>
  <c r="B98" i="13"/>
  <c r="E97" i="13"/>
  <c r="C97" i="13"/>
  <c r="G97" i="13" s="1"/>
  <c r="B97" i="13"/>
  <c r="E96" i="13"/>
  <c r="C96" i="13"/>
  <c r="B96" i="13"/>
  <c r="E95" i="13"/>
  <c r="F95" i="13" s="1"/>
  <c r="C95" i="13"/>
  <c r="B95" i="13"/>
  <c r="D95" i="13" s="1"/>
  <c r="E94" i="13"/>
  <c r="G94" i="13" s="1"/>
  <c r="C94" i="13"/>
  <c r="B94" i="13"/>
  <c r="E93" i="13"/>
  <c r="C93" i="13"/>
  <c r="B93" i="13"/>
  <c r="E92" i="13"/>
  <c r="C92" i="13"/>
  <c r="D92" i="13" s="1"/>
  <c r="B92" i="13"/>
  <c r="E84" i="13"/>
  <c r="C84" i="13"/>
  <c r="B84" i="13"/>
  <c r="D84" i="13" s="1"/>
  <c r="E83" i="13"/>
  <c r="F83" i="13" s="1"/>
  <c r="C83" i="13"/>
  <c r="G83" i="13" s="1"/>
  <c r="B83" i="13"/>
  <c r="E82" i="13"/>
  <c r="F82" i="13" s="1"/>
  <c r="C82" i="13"/>
  <c r="B82" i="13"/>
  <c r="E81" i="13"/>
  <c r="C81" i="13"/>
  <c r="B81" i="13"/>
  <c r="D81" i="13" s="1"/>
  <c r="E80" i="13"/>
  <c r="G80" i="13" s="1"/>
  <c r="D80" i="13"/>
  <c r="C80" i="13"/>
  <c r="B80" i="13"/>
  <c r="E79" i="13"/>
  <c r="G79" i="13" s="1"/>
  <c r="C79" i="13"/>
  <c r="B79" i="13"/>
  <c r="E78" i="13"/>
  <c r="C78" i="13"/>
  <c r="B78" i="13"/>
  <c r="D78" i="13" s="1"/>
  <c r="E77" i="13"/>
  <c r="C77" i="13"/>
  <c r="B77" i="13"/>
  <c r="D77" i="13" s="1"/>
  <c r="E73" i="13"/>
  <c r="C73" i="13"/>
  <c r="G73" i="13" s="1"/>
  <c r="B73" i="13"/>
  <c r="D73" i="13" s="1"/>
  <c r="E72" i="13"/>
  <c r="G72" i="13" s="1"/>
  <c r="C72" i="13"/>
  <c r="B72" i="13"/>
  <c r="F72" i="13" s="1"/>
  <c r="E71" i="13"/>
  <c r="C71" i="13"/>
  <c r="B71" i="13"/>
  <c r="D71" i="13" s="1"/>
  <c r="E70" i="13"/>
  <c r="C70" i="13"/>
  <c r="G70" i="13" s="1"/>
  <c r="B70" i="13"/>
  <c r="F70" i="13" s="1"/>
  <c r="E69" i="13"/>
  <c r="G69" i="13" s="1"/>
  <c r="C69" i="13"/>
  <c r="D69" i="13" s="1"/>
  <c r="B69" i="13"/>
  <c r="E68" i="13"/>
  <c r="F68" i="13" s="1"/>
  <c r="D68" i="13"/>
  <c r="C68" i="13"/>
  <c r="B68" i="13"/>
  <c r="E67" i="13"/>
  <c r="C67" i="13"/>
  <c r="B67" i="13"/>
  <c r="D67" i="13" s="1"/>
  <c r="E66" i="13"/>
  <c r="C66" i="13"/>
  <c r="G66" i="13" s="1"/>
  <c r="B66" i="13"/>
  <c r="D66" i="13" s="1"/>
  <c r="F62" i="13"/>
  <c r="E62" i="13"/>
  <c r="G62" i="13" s="1"/>
  <c r="C62" i="13"/>
  <c r="D62" i="13" s="1"/>
  <c r="B62" i="13"/>
  <c r="E61" i="13"/>
  <c r="F61" i="13" s="1"/>
  <c r="C61" i="13"/>
  <c r="B61" i="13"/>
  <c r="E60" i="13"/>
  <c r="C60" i="13"/>
  <c r="G60" i="13" s="1"/>
  <c r="B60" i="13"/>
  <c r="F60" i="13" s="1"/>
  <c r="E59" i="13"/>
  <c r="C59" i="13"/>
  <c r="B59" i="13"/>
  <c r="E58" i="13"/>
  <c r="C58" i="13"/>
  <c r="B58" i="13"/>
  <c r="D58" i="13" s="1"/>
  <c r="E57" i="13"/>
  <c r="G57" i="13" s="1"/>
  <c r="C57" i="13"/>
  <c r="B57" i="13"/>
  <c r="E56" i="13"/>
  <c r="F56" i="13" s="1"/>
  <c r="C56" i="13"/>
  <c r="G56" i="13" s="1"/>
  <c r="B56" i="13"/>
  <c r="D56" i="13" s="1"/>
  <c r="E55" i="13"/>
  <c r="G55" i="13" s="1"/>
  <c r="C55" i="13"/>
  <c r="B55" i="13"/>
  <c r="F55" i="13" s="1"/>
  <c r="E51" i="13"/>
  <c r="C51" i="13"/>
  <c r="B51" i="13"/>
  <c r="D51" i="13" s="1"/>
  <c r="E50" i="13"/>
  <c r="C50" i="13"/>
  <c r="B50" i="13"/>
  <c r="E49" i="13"/>
  <c r="G49" i="13" s="1"/>
  <c r="C49" i="13"/>
  <c r="B49" i="13"/>
  <c r="E48" i="13"/>
  <c r="F48" i="13" s="1"/>
  <c r="D48" i="13"/>
  <c r="C48" i="13"/>
  <c r="B48" i="13"/>
  <c r="E47" i="13"/>
  <c r="C47" i="13"/>
  <c r="B47" i="13"/>
  <c r="D47" i="13" s="1"/>
  <c r="E46" i="13"/>
  <c r="C46" i="13"/>
  <c r="G46" i="13" s="1"/>
  <c r="B46" i="13"/>
  <c r="D46" i="13" s="1"/>
  <c r="E45" i="13"/>
  <c r="G45" i="13" s="1"/>
  <c r="C45" i="13"/>
  <c r="B45" i="13"/>
  <c r="F45" i="13" s="1"/>
  <c r="E44" i="13"/>
  <c r="G44" i="13" s="1"/>
  <c r="C44" i="13"/>
  <c r="B44" i="13"/>
  <c r="D44" i="13" s="1"/>
  <c r="E143" i="12"/>
  <c r="C143" i="12"/>
  <c r="B143" i="12"/>
  <c r="D143" i="12" s="1"/>
  <c r="E142" i="12"/>
  <c r="C142" i="12"/>
  <c r="B142" i="12"/>
  <c r="E141" i="12"/>
  <c r="F141" i="12" s="1"/>
  <c r="C141" i="12"/>
  <c r="G141" i="12" s="1"/>
  <c r="B141" i="12"/>
  <c r="D141" i="12" s="1"/>
  <c r="E140" i="12"/>
  <c r="F140" i="12" s="1"/>
  <c r="C140" i="12"/>
  <c r="G140" i="12" s="1"/>
  <c r="B140" i="12"/>
  <c r="E139" i="12"/>
  <c r="C139" i="12"/>
  <c r="B139" i="12"/>
  <c r="E138" i="12"/>
  <c r="F138" i="12" s="1"/>
  <c r="C138" i="12"/>
  <c r="G138" i="12" s="1"/>
  <c r="B138" i="12"/>
  <c r="D138" i="12" s="1"/>
  <c r="E137" i="12"/>
  <c r="C137" i="12"/>
  <c r="G137" i="12" s="1"/>
  <c r="B137" i="12"/>
  <c r="D137" i="12" s="1"/>
  <c r="E136" i="12"/>
  <c r="G136" i="12" s="1"/>
  <c r="C136" i="12"/>
  <c r="B136" i="12"/>
  <c r="D136" i="12" s="1"/>
  <c r="E132" i="12"/>
  <c r="C132" i="12"/>
  <c r="B132" i="12"/>
  <c r="F131" i="12"/>
  <c r="E131" i="12"/>
  <c r="C131" i="12"/>
  <c r="B131" i="12"/>
  <c r="D131" i="12" s="1"/>
  <c r="E130" i="12"/>
  <c r="F130" i="12" s="1"/>
  <c r="C130" i="12"/>
  <c r="D130" i="12" s="1"/>
  <c r="B130" i="12"/>
  <c r="E129" i="12"/>
  <c r="C129" i="12"/>
  <c r="D129" i="12" s="1"/>
  <c r="B129" i="12"/>
  <c r="G128" i="12"/>
  <c r="E128" i="12"/>
  <c r="C128" i="12"/>
  <c r="B128" i="12"/>
  <c r="D128" i="12" s="1"/>
  <c r="E127" i="12"/>
  <c r="C127" i="12"/>
  <c r="B127" i="12"/>
  <c r="D127" i="12" s="1"/>
  <c r="E126" i="12"/>
  <c r="C126" i="12"/>
  <c r="B126" i="12"/>
  <c r="E125" i="12"/>
  <c r="F125" i="12" s="1"/>
  <c r="C125" i="12"/>
  <c r="B125" i="12"/>
  <c r="D125" i="12" s="1"/>
  <c r="E121" i="12"/>
  <c r="F121" i="12" s="1"/>
  <c r="C121" i="12"/>
  <c r="B121" i="12"/>
  <c r="D121" i="12" s="1"/>
  <c r="E120" i="12"/>
  <c r="C120" i="12"/>
  <c r="B120" i="12"/>
  <c r="E119" i="12"/>
  <c r="C119" i="12"/>
  <c r="B119" i="12"/>
  <c r="E118" i="12"/>
  <c r="C118" i="12"/>
  <c r="G118" i="12" s="1"/>
  <c r="B118" i="12"/>
  <c r="E117" i="12"/>
  <c r="C117" i="12"/>
  <c r="G117" i="12" s="1"/>
  <c r="B117" i="12"/>
  <c r="D117" i="12" s="1"/>
  <c r="E116" i="12"/>
  <c r="C116" i="12"/>
  <c r="B116" i="12"/>
  <c r="D116" i="12" s="1"/>
  <c r="E115" i="12"/>
  <c r="C115" i="12"/>
  <c r="B115" i="12"/>
  <c r="E114" i="12"/>
  <c r="C114" i="12"/>
  <c r="G114" i="12" s="1"/>
  <c r="B114" i="12"/>
  <c r="E110" i="12"/>
  <c r="C110" i="12"/>
  <c r="G110" i="12" s="1"/>
  <c r="B110" i="12"/>
  <c r="F110" i="12" s="1"/>
  <c r="E109" i="12"/>
  <c r="C109" i="12"/>
  <c r="B109" i="12"/>
  <c r="D109" i="12" s="1"/>
  <c r="E108" i="12"/>
  <c r="C108" i="12"/>
  <c r="B108" i="12"/>
  <c r="E107" i="12"/>
  <c r="F107" i="12" s="1"/>
  <c r="C107" i="12"/>
  <c r="G107" i="12" s="1"/>
  <c r="B107" i="12"/>
  <c r="E106" i="12"/>
  <c r="G106" i="12" s="1"/>
  <c r="C106" i="12"/>
  <c r="B106" i="12"/>
  <c r="D106" i="12" s="1"/>
  <c r="E105" i="12"/>
  <c r="C105" i="12"/>
  <c r="B105" i="12"/>
  <c r="D105" i="12" s="1"/>
  <c r="E104" i="12"/>
  <c r="C104" i="12"/>
  <c r="B104" i="12"/>
  <c r="F103" i="12"/>
  <c r="E103" i="12"/>
  <c r="C103" i="12"/>
  <c r="B103" i="12"/>
  <c r="E99" i="12"/>
  <c r="C99" i="12"/>
  <c r="D99" i="12" s="1"/>
  <c r="B99" i="12"/>
  <c r="E98" i="12"/>
  <c r="C98" i="12"/>
  <c r="B98" i="12"/>
  <c r="D98" i="12" s="1"/>
  <c r="E97" i="12"/>
  <c r="G97" i="12" s="1"/>
  <c r="C97" i="12"/>
  <c r="B97" i="12"/>
  <c r="D97" i="12" s="1"/>
  <c r="E96" i="12"/>
  <c r="C96" i="12"/>
  <c r="B96" i="12"/>
  <c r="E95" i="12"/>
  <c r="G95" i="12" s="1"/>
  <c r="C95" i="12"/>
  <c r="B95" i="12"/>
  <c r="D95" i="12" s="1"/>
  <c r="E94" i="12"/>
  <c r="C94" i="12"/>
  <c r="G94" i="12" s="1"/>
  <c r="B94" i="12"/>
  <c r="D94" i="12" s="1"/>
  <c r="E93" i="12"/>
  <c r="F93" i="12" s="1"/>
  <c r="C93" i="12"/>
  <c r="G93" i="12" s="1"/>
  <c r="B93" i="12"/>
  <c r="E92" i="12"/>
  <c r="C92" i="12"/>
  <c r="B92" i="12"/>
  <c r="E84" i="12"/>
  <c r="C84" i="12"/>
  <c r="G84" i="12" s="1"/>
  <c r="B84" i="12"/>
  <c r="D84" i="12" s="1"/>
  <c r="E83" i="12"/>
  <c r="C83" i="12"/>
  <c r="G83" i="12" s="1"/>
  <c r="B83" i="12"/>
  <c r="D83" i="12" s="1"/>
  <c r="E82" i="12"/>
  <c r="G82" i="12" s="1"/>
  <c r="C82" i="12"/>
  <c r="B82" i="12"/>
  <c r="D82" i="12" s="1"/>
  <c r="E81" i="12"/>
  <c r="C81" i="12"/>
  <c r="B81" i="12"/>
  <c r="F80" i="12"/>
  <c r="E80" i="12"/>
  <c r="C80" i="12"/>
  <c r="G80" i="12" s="1"/>
  <c r="B80" i="12"/>
  <c r="D80" i="12" s="1"/>
  <c r="E79" i="12"/>
  <c r="C79" i="12"/>
  <c r="G79" i="12" s="1"/>
  <c r="B79" i="12"/>
  <c r="F79" i="12" s="1"/>
  <c r="E78" i="12"/>
  <c r="G78" i="12" s="1"/>
  <c r="C78" i="12"/>
  <c r="B78" i="12"/>
  <c r="D78" i="12" s="1"/>
  <c r="E77" i="12"/>
  <c r="G77" i="12" s="1"/>
  <c r="C77" i="12"/>
  <c r="B77" i="12"/>
  <c r="D77" i="12" s="1"/>
  <c r="E73" i="12"/>
  <c r="C73" i="12"/>
  <c r="B73" i="12"/>
  <c r="D73" i="12" s="1"/>
  <c r="E72" i="12"/>
  <c r="C72" i="12"/>
  <c r="B72" i="12"/>
  <c r="D72" i="12" s="1"/>
  <c r="E71" i="12"/>
  <c r="G71" i="12" s="1"/>
  <c r="C71" i="12"/>
  <c r="B71" i="12"/>
  <c r="D71" i="12" s="1"/>
  <c r="E70" i="12"/>
  <c r="G70" i="12" s="1"/>
  <c r="C70" i="12"/>
  <c r="B70" i="12"/>
  <c r="D70" i="12" s="1"/>
  <c r="E69" i="12"/>
  <c r="C69" i="12"/>
  <c r="G69" i="12" s="1"/>
  <c r="B69" i="12"/>
  <c r="E68" i="12"/>
  <c r="C68" i="12"/>
  <c r="B68" i="12"/>
  <c r="D68" i="12" s="1"/>
  <c r="E67" i="12"/>
  <c r="F67" i="12" s="1"/>
  <c r="C67" i="12"/>
  <c r="B67" i="12"/>
  <c r="D67" i="12" s="1"/>
  <c r="E66" i="12"/>
  <c r="G66" i="12" s="1"/>
  <c r="C66" i="12"/>
  <c r="B66" i="12"/>
  <c r="D66" i="12" s="1"/>
  <c r="E62" i="12"/>
  <c r="C62" i="12"/>
  <c r="B62" i="12"/>
  <c r="D62" i="12" s="1"/>
  <c r="E61" i="12"/>
  <c r="C61" i="12"/>
  <c r="B61" i="12"/>
  <c r="D61" i="12" s="1"/>
  <c r="E60" i="12"/>
  <c r="F60" i="12" s="1"/>
  <c r="C60" i="12"/>
  <c r="B60" i="12"/>
  <c r="D60" i="12" s="1"/>
  <c r="E59" i="12"/>
  <c r="C59" i="12"/>
  <c r="G59" i="12" s="1"/>
  <c r="B59" i="12"/>
  <c r="E58" i="12"/>
  <c r="C58" i="12"/>
  <c r="D58" i="12" s="1"/>
  <c r="B58" i="12"/>
  <c r="E57" i="12"/>
  <c r="F57" i="12" s="1"/>
  <c r="C57" i="12"/>
  <c r="G57" i="12" s="1"/>
  <c r="B57" i="12"/>
  <c r="D57" i="12" s="1"/>
  <c r="E56" i="12"/>
  <c r="F56" i="12" s="1"/>
  <c r="C56" i="12"/>
  <c r="G56" i="12" s="1"/>
  <c r="B56" i="12"/>
  <c r="D56" i="12" s="1"/>
  <c r="E55" i="12"/>
  <c r="C55" i="12"/>
  <c r="B55" i="12"/>
  <c r="E51" i="12"/>
  <c r="C51" i="12"/>
  <c r="B51" i="12"/>
  <c r="D51" i="12" s="1"/>
  <c r="F50" i="12"/>
  <c r="E50" i="12"/>
  <c r="C50" i="12"/>
  <c r="G50" i="12" s="1"/>
  <c r="B50" i="12"/>
  <c r="E49" i="12"/>
  <c r="C49" i="12"/>
  <c r="G49" i="12" s="1"/>
  <c r="B49" i="12"/>
  <c r="F49" i="12" s="1"/>
  <c r="E48" i="12"/>
  <c r="G48" i="12" s="1"/>
  <c r="D48" i="12"/>
  <c r="C48" i="12"/>
  <c r="B48" i="12"/>
  <c r="E47" i="12"/>
  <c r="C47" i="12"/>
  <c r="B47" i="12"/>
  <c r="D47" i="12" s="1"/>
  <c r="G46" i="12"/>
  <c r="E46" i="12"/>
  <c r="C46" i="12"/>
  <c r="B46" i="12"/>
  <c r="D46" i="12" s="1"/>
  <c r="E45" i="12"/>
  <c r="C45" i="12"/>
  <c r="B45" i="12"/>
  <c r="E44" i="12"/>
  <c r="G44" i="12" s="1"/>
  <c r="C44" i="12"/>
  <c r="B44" i="12"/>
  <c r="D44" i="12" s="1"/>
  <c r="E143" i="11"/>
  <c r="C143" i="11"/>
  <c r="B143" i="11"/>
  <c r="D143" i="11" s="1"/>
  <c r="E142" i="11"/>
  <c r="G142" i="11" s="1"/>
  <c r="C142" i="11"/>
  <c r="B142" i="11"/>
  <c r="E141" i="11"/>
  <c r="G141" i="11" s="1"/>
  <c r="C141" i="11"/>
  <c r="B141" i="11"/>
  <c r="D141" i="11" s="1"/>
  <c r="E140" i="11"/>
  <c r="F140" i="11" s="1"/>
  <c r="C140" i="11"/>
  <c r="B140" i="11"/>
  <c r="E139" i="11"/>
  <c r="C139" i="11"/>
  <c r="D139" i="11" s="1"/>
  <c r="B139" i="11"/>
  <c r="E138" i="11"/>
  <c r="C138" i="11"/>
  <c r="B138" i="11"/>
  <c r="E137" i="11"/>
  <c r="F137" i="11" s="1"/>
  <c r="C137" i="11"/>
  <c r="G137" i="11" s="1"/>
  <c r="B137" i="11"/>
  <c r="D137" i="11" s="1"/>
  <c r="E136" i="11"/>
  <c r="G136" i="11" s="1"/>
  <c r="D136" i="11"/>
  <c r="C136" i="11"/>
  <c r="B136" i="11"/>
  <c r="E132" i="11"/>
  <c r="C132" i="11"/>
  <c r="B132" i="11"/>
  <c r="E131" i="11"/>
  <c r="C131" i="11"/>
  <c r="G131" i="11" s="1"/>
  <c r="B131" i="11"/>
  <c r="D131" i="11" s="1"/>
  <c r="E130" i="11"/>
  <c r="C130" i="11"/>
  <c r="B130" i="11"/>
  <c r="F130" i="11" s="1"/>
  <c r="E129" i="11"/>
  <c r="C129" i="11"/>
  <c r="B129" i="11"/>
  <c r="E128" i="11"/>
  <c r="C128" i="11"/>
  <c r="G128" i="11" s="1"/>
  <c r="B128" i="11"/>
  <c r="F128" i="11" s="1"/>
  <c r="E127" i="11"/>
  <c r="C127" i="11"/>
  <c r="G127" i="11" s="1"/>
  <c r="B127" i="11"/>
  <c r="D127" i="11" s="1"/>
  <c r="E126" i="11"/>
  <c r="G126" i="11" s="1"/>
  <c r="C126" i="11"/>
  <c r="D126" i="11" s="1"/>
  <c r="B126" i="11"/>
  <c r="E125" i="11"/>
  <c r="C125" i="11"/>
  <c r="B125" i="11"/>
  <c r="F121" i="11"/>
  <c r="E121" i="11"/>
  <c r="C121" i="11"/>
  <c r="G121" i="11" s="1"/>
  <c r="B121" i="11"/>
  <c r="E120" i="11"/>
  <c r="C120" i="11"/>
  <c r="B120" i="11"/>
  <c r="F120" i="11" s="1"/>
  <c r="E119" i="11"/>
  <c r="C119" i="11"/>
  <c r="B119" i="11"/>
  <c r="D119" i="11" s="1"/>
  <c r="E118" i="11"/>
  <c r="G118" i="11" s="1"/>
  <c r="C118" i="11"/>
  <c r="D118" i="11" s="1"/>
  <c r="B118" i="11"/>
  <c r="E117" i="11"/>
  <c r="C117" i="11"/>
  <c r="G117" i="11" s="1"/>
  <c r="B117" i="11"/>
  <c r="E116" i="11"/>
  <c r="C116" i="11"/>
  <c r="B116" i="11"/>
  <c r="E115" i="11"/>
  <c r="C115" i="11"/>
  <c r="B115" i="11"/>
  <c r="D115" i="11" s="1"/>
  <c r="E114" i="11"/>
  <c r="G114" i="11" s="1"/>
  <c r="C114" i="11"/>
  <c r="B114" i="11"/>
  <c r="D114" i="11" s="1"/>
  <c r="E110" i="11"/>
  <c r="G110" i="11" s="1"/>
  <c r="C110" i="11"/>
  <c r="D110" i="11" s="1"/>
  <c r="B110" i="11"/>
  <c r="E109" i="11"/>
  <c r="G109" i="11" s="1"/>
  <c r="C109" i="11"/>
  <c r="D109" i="11" s="1"/>
  <c r="B109" i="11"/>
  <c r="G108" i="11"/>
  <c r="E108" i="11"/>
  <c r="F108" i="11" s="1"/>
  <c r="C108" i="11"/>
  <c r="D108" i="11" s="1"/>
  <c r="B108" i="11"/>
  <c r="E107" i="11"/>
  <c r="C107" i="11"/>
  <c r="G107" i="11" s="1"/>
  <c r="B107" i="11"/>
  <c r="E106" i="11"/>
  <c r="C106" i="11"/>
  <c r="B106" i="11"/>
  <c r="E105" i="11"/>
  <c r="C105" i="11"/>
  <c r="B105" i="11"/>
  <c r="D105" i="11" s="1"/>
  <c r="G104" i="11"/>
  <c r="E104" i="11"/>
  <c r="F104" i="11" s="1"/>
  <c r="C104" i="11"/>
  <c r="B104" i="11"/>
  <c r="D104" i="11" s="1"/>
  <c r="E103" i="11"/>
  <c r="G103" i="11" s="1"/>
  <c r="C103" i="11"/>
  <c r="B103" i="11"/>
  <c r="E99" i="11"/>
  <c r="G99" i="11" s="1"/>
  <c r="C99" i="11"/>
  <c r="D99" i="11" s="1"/>
  <c r="B99" i="11"/>
  <c r="E98" i="11"/>
  <c r="G98" i="11" s="1"/>
  <c r="C98" i="11"/>
  <c r="B98" i="11"/>
  <c r="D98" i="11" s="1"/>
  <c r="E97" i="11"/>
  <c r="C97" i="11"/>
  <c r="G97" i="11" s="1"/>
  <c r="B97" i="11"/>
  <c r="E96" i="11"/>
  <c r="C96" i="11"/>
  <c r="B96" i="11"/>
  <c r="D96" i="11" s="1"/>
  <c r="E95" i="11"/>
  <c r="C95" i="11"/>
  <c r="B95" i="11"/>
  <c r="D95" i="11" s="1"/>
  <c r="E94" i="11"/>
  <c r="G94" i="11" s="1"/>
  <c r="C94" i="11"/>
  <c r="B94" i="11"/>
  <c r="D94" i="11" s="1"/>
  <c r="E93" i="11"/>
  <c r="G93" i="11" s="1"/>
  <c r="C93" i="11"/>
  <c r="B93" i="11"/>
  <c r="E92" i="11"/>
  <c r="G92" i="11" s="1"/>
  <c r="D92" i="11"/>
  <c r="C92" i="11"/>
  <c r="B92" i="11"/>
  <c r="E84" i="11"/>
  <c r="G84" i="11" s="1"/>
  <c r="C84" i="11"/>
  <c r="B84" i="11"/>
  <c r="E83" i="11"/>
  <c r="F83" i="11" s="1"/>
  <c r="C83" i="11"/>
  <c r="B83" i="11"/>
  <c r="E82" i="11"/>
  <c r="C82" i="11"/>
  <c r="D82" i="11" s="1"/>
  <c r="B82" i="11"/>
  <c r="E81" i="11"/>
  <c r="C81" i="11"/>
  <c r="B81" i="11"/>
  <c r="D81" i="11" s="1"/>
  <c r="E80" i="11"/>
  <c r="G80" i="11" s="1"/>
  <c r="C80" i="11"/>
  <c r="B80" i="11"/>
  <c r="D80" i="11" s="1"/>
  <c r="E79" i="11"/>
  <c r="G79" i="11" s="1"/>
  <c r="C79" i="11"/>
  <c r="B79" i="11"/>
  <c r="E78" i="11"/>
  <c r="C78" i="11"/>
  <c r="B78" i="11"/>
  <c r="D78" i="11" s="1"/>
  <c r="E77" i="11"/>
  <c r="F77" i="11" s="1"/>
  <c r="C77" i="11"/>
  <c r="G77" i="11" s="1"/>
  <c r="B77" i="11"/>
  <c r="D77" i="11" s="1"/>
  <c r="E73" i="11"/>
  <c r="F73" i="11" s="1"/>
  <c r="C73" i="11"/>
  <c r="G73" i="11" s="1"/>
  <c r="B73" i="11"/>
  <c r="D73" i="11" s="1"/>
  <c r="E72" i="11"/>
  <c r="G72" i="11" s="1"/>
  <c r="D72" i="11"/>
  <c r="C72" i="11"/>
  <c r="B72" i="11"/>
  <c r="E71" i="11"/>
  <c r="C71" i="11"/>
  <c r="B71" i="11"/>
  <c r="E70" i="11"/>
  <c r="C70" i="11"/>
  <c r="G70" i="11" s="1"/>
  <c r="B70" i="11"/>
  <c r="D70" i="11" s="1"/>
  <c r="E69" i="11"/>
  <c r="C69" i="11"/>
  <c r="B69" i="11"/>
  <c r="F69" i="11" s="1"/>
  <c r="E68" i="11"/>
  <c r="G68" i="11" s="1"/>
  <c r="C68" i="11"/>
  <c r="B68" i="11"/>
  <c r="E67" i="11"/>
  <c r="C67" i="11"/>
  <c r="G67" i="11" s="1"/>
  <c r="B67" i="11"/>
  <c r="E66" i="11"/>
  <c r="C66" i="11"/>
  <c r="B66" i="11"/>
  <c r="D66" i="11" s="1"/>
  <c r="E62" i="11"/>
  <c r="G62" i="11" s="1"/>
  <c r="C62" i="11"/>
  <c r="B62" i="11"/>
  <c r="D62" i="11" s="1"/>
  <c r="E61" i="11"/>
  <c r="C61" i="11"/>
  <c r="B61" i="11"/>
  <c r="E60" i="11"/>
  <c r="F60" i="11" s="1"/>
  <c r="C60" i="11"/>
  <c r="B60" i="11"/>
  <c r="E59" i="11"/>
  <c r="F59" i="11" s="1"/>
  <c r="C59" i="11"/>
  <c r="D59" i="11" s="1"/>
  <c r="B59" i="11"/>
  <c r="E58" i="11"/>
  <c r="C58" i="11"/>
  <c r="B58" i="11"/>
  <c r="D58" i="11" s="1"/>
  <c r="E57" i="11"/>
  <c r="G57" i="11" s="1"/>
  <c r="C57" i="11"/>
  <c r="D57" i="11" s="1"/>
  <c r="B57" i="11"/>
  <c r="E56" i="11"/>
  <c r="C56" i="11"/>
  <c r="G56" i="11" s="1"/>
  <c r="B56" i="11"/>
  <c r="D56" i="11" s="1"/>
  <c r="E55" i="11"/>
  <c r="C55" i="11"/>
  <c r="B55" i="11"/>
  <c r="E51" i="11"/>
  <c r="C51" i="11"/>
  <c r="B51" i="11"/>
  <c r="D51" i="11" s="1"/>
  <c r="E50" i="11"/>
  <c r="F50" i="11" s="1"/>
  <c r="C50" i="11"/>
  <c r="G50" i="11" s="1"/>
  <c r="B50" i="11"/>
  <c r="D50" i="11" s="1"/>
  <c r="E49" i="11"/>
  <c r="C49" i="11"/>
  <c r="B49" i="11"/>
  <c r="F49" i="11" s="1"/>
  <c r="E48" i="11"/>
  <c r="G48" i="11" s="1"/>
  <c r="D48" i="11"/>
  <c r="C48" i="11"/>
  <c r="B48" i="11"/>
  <c r="E47" i="11"/>
  <c r="F47" i="11" s="1"/>
  <c r="D47" i="11"/>
  <c r="C47" i="11"/>
  <c r="B47" i="11"/>
  <c r="E46" i="11"/>
  <c r="F46" i="11" s="1"/>
  <c r="C46" i="11"/>
  <c r="G46" i="11" s="1"/>
  <c r="B46" i="11"/>
  <c r="D46" i="11" s="1"/>
  <c r="E45" i="11"/>
  <c r="C45" i="11"/>
  <c r="B45" i="11"/>
  <c r="D45" i="11" s="1"/>
  <c r="E44" i="11"/>
  <c r="C44" i="11"/>
  <c r="B44" i="11"/>
  <c r="D44" i="11" s="1"/>
  <c r="E143" i="10"/>
  <c r="G143" i="10" s="1"/>
  <c r="D143" i="10"/>
  <c r="C143" i="10"/>
  <c r="B143" i="10"/>
  <c r="E142" i="10"/>
  <c r="C142" i="10"/>
  <c r="B142" i="10"/>
  <c r="E141" i="10"/>
  <c r="F141" i="10" s="1"/>
  <c r="C141" i="10"/>
  <c r="G141" i="10" s="1"/>
  <c r="B141" i="10"/>
  <c r="D141" i="10" s="1"/>
  <c r="E140" i="10"/>
  <c r="C140" i="10"/>
  <c r="B140" i="10"/>
  <c r="E139" i="10"/>
  <c r="F139" i="10" s="1"/>
  <c r="C139" i="10"/>
  <c r="B139" i="10"/>
  <c r="E138" i="10"/>
  <c r="C138" i="10"/>
  <c r="G138" i="10" s="1"/>
  <c r="B138" i="10"/>
  <c r="F138" i="10" s="1"/>
  <c r="E137" i="10"/>
  <c r="F137" i="10" s="1"/>
  <c r="C137" i="10"/>
  <c r="B137" i="10"/>
  <c r="D137" i="10" s="1"/>
  <c r="E136" i="10"/>
  <c r="C136" i="10"/>
  <c r="B136" i="10"/>
  <c r="D136" i="10" s="1"/>
  <c r="E132" i="10"/>
  <c r="C132" i="10"/>
  <c r="B132" i="10"/>
  <c r="E131" i="10"/>
  <c r="C131" i="10"/>
  <c r="B131" i="10"/>
  <c r="E130" i="10"/>
  <c r="C130" i="10"/>
  <c r="B130" i="10"/>
  <c r="E129" i="10"/>
  <c r="C129" i="10"/>
  <c r="D129" i="10" s="1"/>
  <c r="B129" i="10"/>
  <c r="E128" i="10"/>
  <c r="C128" i="10"/>
  <c r="G128" i="10" s="1"/>
  <c r="B128" i="10"/>
  <c r="F128" i="10" s="1"/>
  <c r="E127" i="10"/>
  <c r="C127" i="10"/>
  <c r="G127" i="10" s="1"/>
  <c r="B127" i="10"/>
  <c r="E126" i="10"/>
  <c r="C126" i="10"/>
  <c r="B126" i="10"/>
  <c r="D126" i="10" s="1"/>
  <c r="E125" i="10"/>
  <c r="C125" i="10"/>
  <c r="B125" i="10"/>
  <c r="D125" i="10" s="1"/>
  <c r="E121" i="10"/>
  <c r="G121" i="10" s="1"/>
  <c r="C121" i="10"/>
  <c r="B121" i="10"/>
  <c r="E120" i="10"/>
  <c r="C120" i="10"/>
  <c r="B120" i="10"/>
  <c r="E119" i="10"/>
  <c r="C119" i="10"/>
  <c r="B119" i="10"/>
  <c r="D119" i="10" s="1"/>
  <c r="E118" i="10"/>
  <c r="C118" i="10"/>
  <c r="G118" i="10" s="1"/>
  <c r="B118" i="10"/>
  <c r="E117" i="10"/>
  <c r="F117" i="10" s="1"/>
  <c r="C117" i="10"/>
  <c r="G117" i="10" s="1"/>
  <c r="B117" i="10"/>
  <c r="E116" i="10"/>
  <c r="C116" i="10"/>
  <c r="D116" i="10" s="1"/>
  <c r="B116" i="10"/>
  <c r="E115" i="10"/>
  <c r="C115" i="10"/>
  <c r="B115" i="10"/>
  <c r="D115" i="10" s="1"/>
  <c r="E114" i="10"/>
  <c r="C114" i="10"/>
  <c r="G114" i="10" s="1"/>
  <c r="B114" i="10"/>
  <c r="D114" i="10" s="1"/>
  <c r="E110" i="10"/>
  <c r="C110" i="10"/>
  <c r="B110" i="10"/>
  <c r="E109" i="10"/>
  <c r="F109" i="10" s="1"/>
  <c r="C109" i="10"/>
  <c r="D109" i="10" s="1"/>
  <c r="B109" i="10"/>
  <c r="E108" i="10"/>
  <c r="C108" i="10"/>
  <c r="G108" i="10" s="1"/>
  <c r="B108" i="10"/>
  <c r="F108" i="10" s="1"/>
  <c r="E107" i="10"/>
  <c r="C107" i="10"/>
  <c r="B107" i="10"/>
  <c r="D107" i="10" s="1"/>
  <c r="E106" i="10"/>
  <c r="C106" i="10"/>
  <c r="B106" i="10"/>
  <c r="E105" i="10"/>
  <c r="C105" i="10"/>
  <c r="B105" i="10"/>
  <c r="D105" i="10" s="1"/>
  <c r="E104" i="10"/>
  <c r="F104" i="10" s="1"/>
  <c r="C104" i="10"/>
  <c r="G104" i="10" s="1"/>
  <c r="B104" i="10"/>
  <c r="D104" i="10" s="1"/>
  <c r="E103" i="10"/>
  <c r="C103" i="10"/>
  <c r="D103" i="10" s="1"/>
  <c r="B103" i="10"/>
  <c r="E99" i="10"/>
  <c r="C99" i="10"/>
  <c r="B99" i="10"/>
  <c r="E98" i="10"/>
  <c r="C98" i="10"/>
  <c r="B98" i="10"/>
  <c r="E97" i="10"/>
  <c r="F97" i="10" s="1"/>
  <c r="C97" i="10"/>
  <c r="G97" i="10" s="1"/>
  <c r="B97" i="10"/>
  <c r="D97" i="10" s="1"/>
  <c r="E96" i="10"/>
  <c r="C96" i="10"/>
  <c r="D96" i="10" s="1"/>
  <c r="B96" i="10"/>
  <c r="E95" i="10"/>
  <c r="C95" i="10"/>
  <c r="B95" i="10"/>
  <c r="E94" i="10"/>
  <c r="C94" i="10"/>
  <c r="G94" i="10" s="1"/>
  <c r="B94" i="10"/>
  <c r="E93" i="10"/>
  <c r="C93" i="10"/>
  <c r="B93" i="10"/>
  <c r="E92" i="10"/>
  <c r="F92" i="10" s="1"/>
  <c r="C92" i="10"/>
  <c r="B92" i="10"/>
  <c r="D92" i="10" s="1"/>
  <c r="E84" i="10"/>
  <c r="C84" i="10"/>
  <c r="G84" i="10" s="1"/>
  <c r="B84" i="10"/>
  <c r="F84" i="10" s="1"/>
  <c r="E83" i="10"/>
  <c r="G83" i="10" s="1"/>
  <c r="C83" i="10"/>
  <c r="B83" i="10"/>
  <c r="D83" i="10" s="1"/>
  <c r="E82" i="10"/>
  <c r="C82" i="10"/>
  <c r="B82" i="10"/>
  <c r="D82" i="10" s="1"/>
  <c r="E81" i="10"/>
  <c r="C81" i="10"/>
  <c r="B81" i="10"/>
  <c r="D81" i="10" s="1"/>
  <c r="E80" i="10"/>
  <c r="F80" i="10" s="1"/>
  <c r="C80" i="10"/>
  <c r="G80" i="10" s="1"/>
  <c r="B80" i="10"/>
  <c r="E79" i="10"/>
  <c r="C79" i="10"/>
  <c r="D79" i="10" s="1"/>
  <c r="B79" i="10"/>
  <c r="E78" i="10"/>
  <c r="F78" i="10" s="1"/>
  <c r="C78" i="10"/>
  <c r="D78" i="10" s="1"/>
  <c r="B78" i="10"/>
  <c r="E77" i="10"/>
  <c r="C77" i="10"/>
  <c r="G77" i="10" s="1"/>
  <c r="B77" i="10"/>
  <c r="F77" i="10" s="1"/>
  <c r="E73" i="10"/>
  <c r="C73" i="10"/>
  <c r="G73" i="10" s="1"/>
  <c r="B73" i="10"/>
  <c r="E72" i="10"/>
  <c r="C72" i="10"/>
  <c r="D72" i="10" s="1"/>
  <c r="B72" i="10"/>
  <c r="E71" i="10"/>
  <c r="C71" i="10"/>
  <c r="B71" i="10"/>
  <c r="D71" i="10" s="1"/>
  <c r="F70" i="10"/>
  <c r="E70" i="10"/>
  <c r="C70" i="10"/>
  <c r="G70" i="10" s="1"/>
  <c r="B70" i="10"/>
  <c r="D70" i="10" s="1"/>
  <c r="E69" i="10"/>
  <c r="G69" i="10" s="1"/>
  <c r="C69" i="10"/>
  <c r="B69" i="10"/>
  <c r="E68" i="10"/>
  <c r="C68" i="10"/>
  <c r="B68" i="10"/>
  <c r="E67" i="10"/>
  <c r="C67" i="10"/>
  <c r="G67" i="10" s="1"/>
  <c r="B67" i="10"/>
  <c r="F67" i="10" s="1"/>
  <c r="E66" i="10"/>
  <c r="F66" i="10" s="1"/>
  <c r="C66" i="10"/>
  <c r="G66" i="10" s="1"/>
  <c r="B66" i="10"/>
  <c r="D66" i="10" s="1"/>
  <c r="E62" i="10"/>
  <c r="C62" i="10"/>
  <c r="B62" i="10"/>
  <c r="E61" i="10"/>
  <c r="C61" i="10"/>
  <c r="B61" i="10"/>
  <c r="D61" i="10" s="1"/>
  <c r="E60" i="10"/>
  <c r="C60" i="10"/>
  <c r="G60" i="10" s="1"/>
  <c r="B60" i="10"/>
  <c r="D60" i="10" s="1"/>
  <c r="E59" i="10"/>
  <c r="C59" i="10"/>
  <c r="B59" i="10"/>
  <c r="E58" i="10"/>
  <c r="F58" i="10" s="1"/>
  <c r="C58" i="10"/>
  <c r="D58" i="10" s="1"/>
  <c r="B58" i="10"/>
  <c r="E57" i="10"/>
  <c r="C57" i="10"/>
  <c r="G57" i="10" s="1"/>
  <c r="B57" i="10"/>
  <c r="F57" i="10" s="1"/>
  <c r="E56" i="10"/>
  <c r="C56" i="10"/>
  <c r="G56" i="10" s="1"/>
  <c r="B56" i="10"/>
  <c r="D56" i="10" s="1"/>
  <c r="E55" i="10"/>
  <c r="C55" i="10"/>
  <c r="B55" i="10"/>
  <c r="D55" i="10" s="1"/>
  <c r="E51" i="10"/>
  <c r="F51" i="10" s="1"/>
  <c r="C51" i="10"/>
  <c r="B51" i="10"/>
  <c r="D51" i="10" s="1"/>
  <c r="E50" i="10"/>
  <c r="F50" i="10" s="1"/>
  <c r="C50" i="10"/>
  <c r="G50" i="10" s="1"/>
  <c r="B50" i="10"/>
  <c r="E49" i="10"/>
  <c r="C49" i="10"/>
  <c r="B49" i="10"/>
  <c r="E48" i="10"/>
  <c r="C48" i="10"/>
  <c r="B48" i="10"/>
  <c r="D48" i="10" s="1"/>
  <c r="E47" i="10"/>
  <c r="C47" i="10"/>
  <c r="G47" i="10" s="1"/>
  <c r="B47" i="10"/>
  <c r="F47" i="10" s="1"/>
  <c r="G46" i="10"/>
  <c r="E46" i="10"/>
  <c r="F46" i="10" s="1"/>
  <c r="C46" i="10"/>
  <c r="B46" i="10"/>
  <c r="D46" i="10" s="1"/>
  <c r="E45" i="10"/>
  <c r="C45" i="10"/>
  <c r="D45" i="10" s="1"/>
  <c r="B45" i="10"/>
  <c r="E44" i="10"/>
  <c r="C44" i="10"/>
  <c r="B44" i="10"/>
  <c r="D44" i="10" s="1"/>
  <c r="E143" i="9"/>
  <c r="G143" i="9" s="1"/>
  <c r="C143" i="9"/>
  <c r="D143" i="9" s="1"/>
  <c r="B143" i="9"/>
  <c r="E142" i="9"/>
  <c r="C142" i="9"/>
  <c r="B142" i="9"/>
  <c r="E141" i="9"/>
  <c r="C141" i="9"/>
  <c r="G141" i="9" s="1"/>
  <c r="B141" i="9"/>
  <c r="D141" i="9" s="1"/>
  <c r="E140" i="9"/>
  <c r="C140" i="9"/>
  <c r="B140" i="9"/>
  <c r="D140" i="9" s="1"/>
  <c r="E139" i="9"/>
  <c r="F139" i="9" s="1"/>
  <c r="C139" i="9"/>
  <c r="D139" i="9" s="1"/>
  <c r="B139" i="9"/>
  <c r="E138" i="9"/>
  <c r="C138" i="9"/>
  <c r="B138" i="9"/>
  <c r="D138" i="9" s="1"/>
  <c r="E137" i="9"/>
  <c r="C137" i="9"/>
  <c r="B137" i="9"/>
  <c r="E136" i="9"/>
  <c r="C136" i="9"/>
  <c r="B136" i="9"/>
  <c r="E132" i="9"/>
  <c r="G132" i="9" s="1"/>
  <c r="C132" i="9"/>
  <c r="B132" i="9"/>
  <c r="G131" i="9"/>
  <c r="E131" i="9"/>
  <c r="C131" i="9"/>
  <c r="B131" i="9"/>
  <c r="D131" i="9" s="1"/>
  <c r="E130" i="9"/>
  <c r="C130" i="9"/>
  <c r="B130" i="9"/>
  <c r="E129" i="9"/>
  <c r="C129" i="9"/>
  <c r="D129" i="9" s="1"/>
  <c r="B129" i="9"/>
  <c r="E128" i="9"/>
  <c r="G128" i="9" s="1"/>
  <c r="C128" i="9"/>
  <c r="B128" i="9"/>
  <c r="D128" i="9" s="1"/>
  <c r="E127" i="9"/>
  <c r="C127" i="9"/>
  <c r="B127" i="9"/>
  <c r="D127" i="9" s="1"/>
  <c r="E126" i="9"/>
  <c r="C126" i="9"/>
  <c r="B126" i="9"/>
  <c r="E125" i="9"/>
  <c r="C125" i="9"/>
  <c r="B125" i="9"/>
  <c r="D125" i="9" s="1"/>
  <c r="G121" i="9"/>
  <c r="F121" i="9"/>
  <c r="E121" i="9"/>
  <c r="C121" i="9"/>
  <c r="B121" i="9"/>
  <c r="D121" i="9" s="1"/>
  <c r="E120" i="9"/>
  <c r="G120" i="9" s="1"/>
  <c r="C120" i="9"/>
  <c r="B120" i="9"/>
  <c r="D120" i="9" s="1"/>
  <c r="E119" i="9"/>
  <c r="C119" i="9"/>
  <c r="B119" i="9"/>
  <c r="E118" i="9"/>
  <c r="C118" i="9"/>
  <c r="B118" i="9"/>
  <c r="D118" i="9" s="1"/>
  <c r="E117" i="9"/>
  <c r="G117" i="9" s="1"/>
  <c r="C117" i="9"/>
  <c r="B117" i="9"/>
  <c r="E116" i="9"/>
  <c r="C116" i="9"/>
  <c r="B116" i="9"/>
  <c r="E115" i="9"/>
  <c r="C115" i="9"/>
  <c r="B115" i="9"/>
  <c r="D115" i="9" s="1"/>
  <c r="G114" i="9"/>
  <c r="E114" i="9"/>
  <c r="F114" i="9" s="1"/>
  <c r="C114" i="9"/>
  <c r="B114" i="9"/>
  <c r="D114" i="9" s="1"/>
  <c r="G110" i="9"/>
  <c r="E110" i="9"/>
  <c r="F110" i="9" s="1"/>
  <c r="C110" i="9"/>
  <c r="B110" i="9"/>
  <c r="D110" i="9" s="1"/>
  <c r="E109" i="9"/>
  <c r="C109" i="9"/>
  <c r="B109" i="9"/>
  <c r="D109" i="9" s="1"/>
  <c r="E108" i="9"/>
  <c r="C108" i="9"/>
  <c r="B108" i="9"/>
  <c r="D108" i="9" s="1"/>
  <c r="E107" i="9"/>
  <c r="C107" i="9"/>
  <c r="B107" i="9"/>
  <c r="D107" i="9" s="1"/>
  <c r="E106" i="9"/>
  <c r="C106" i="9"/>
  <c r="D106" i="9" s="1"/>
  <c r="B106" i="9"/>
  <c r="E105" i="9"/>
  <c r="C105" i="9"/>
  <c r="B105" i="9"/>
  <c r="D105" i="9" s="1"/>
  <c r="E104" i="9"/>
  <c r="C104" i="9"/>
  <c r="B104" i="9"/>
  <c r="D104" i="9" s="1"/>
  <c r="E103" i="9"/>
  <c r="G103" i="9" s="1"/>
  <c r="C103" i="9"/>
  <c r="B103" i="9"/>
  <c r="D103" i="9" s="1"/>
  <c r="E99" i="9"/>
  <c r="C99" i="9"/>
  <c r="B99" i="9"/>
  <c r="E98" i="9"/>
  <c r="C98" i="9"/>
  <c r="B98" i="9"/>
  <c r="D98" i="9" s="1"/>
  <c r="E97" i="9"/>
  <c r="C97" i="9"/>
  <c r="B97" i="9"/>
  <c r="E96" i="9"/>
  <c r="C96" i="9"/>
  <c r="D96" i="9" s="1"/>
  <c r="B96" i="9"/>
  <c r="E95" i="9"/>
  <c r="C95" i="9"/>
  <c r="B95" i="9"/>
  <c r="D95" i="9" s="1"/>
  <c r="E94" i="9"/>
  <c r="G94" i="9" s="1"/>
  <c r="C94" i="9"/>
  <c r="B94" i="9"/>
  <c r="D94" i="9" s="1"/>
  <c r="E93" i="9"/>
  <c r="G93" i="9" s="1"/>
  <c r="C93" i="9"/>
  <c r="B93" i="9"/>
  <c r="D93" i="9" s="1"/>
  <c r="E92" i="9"/>
  <c r="C92" i="9"/>
  <c r="B92" i="9"/>
  <c r="E84" i="9"/>
  <c r="C84" i="9"/>
  <c r="B84" i="9"/>
  <c r="D84" i="9" s="1"/>
  <c r="E83" i="9"/>
  <c r="C83" i="9"/>
  <c r="B83" i="9"/>
  <c r="D83" i="9" s="1"/>
  <c r="E82" i="9"/>
  <c r="C82" i="9"/>
  <c r="B82" i="9"/>
  <c r="E81" i="9"/>
  <c r="C81" i="9"/>
  <c r="B81" i="9"/>
  <c r="D81" i="9" s="1"/>
  <c r="G80" i="9"/>
  <c r="F80" i="9"/>
  <c r="E80" i="9"/>
  <c r="C80" i="9"/>
  <c r="B80" i="9"/>
  <c r="D80" i="9" s="1"/>
  <c r="E79" i="9"/>
  <c r="G79" i="9" s="1"/>
  <c r="C79" i="9"/>
  <c r="B79" i="9"/>
  <c r="D79" i="9" s="1"/>
  <c r="E78" i="9"/>
  <c r="C78" i="9"/>
  <c r="D78" i="9" s="1"/>
  <c r="B78" i="9"/>
  <c r="E77" i="9"/>
  <c r="C77" i="9"/>
  <c r="B77" i="9"/>
  <c r="E73" i="9"/>
  <c r="C73" i="9"/>
  <c r="B73" i="9"/>
  <c r="D73" i="9" s="1"/>
  <c r="E72" i="9"/>
  <c r="G72" i="9" s="1"/>
  <c r="C72" i="9"/>
  <c r="B72" i="9"/>
  <c r="E71" i="9"/>
  <c r="C71" i="9"/>
  <c r="B71" i="9"/>
  <c r="E70" i="9"/>
  <c r="C70" i="9"/>
  <c r="G70" i="9" s="1"/>
  <c r="B70" i="9"/>
  <c r="D70" i="9" s="1"/>
  <c r="E69" i="9"/>
  <c r="C69" i="9"/>
  <c r="G69" i="9" s="1"/>
  <c r="B69" i="9"/>
  <c r="D69" i="9" s="1"/>
  <c r="E68" i="9"/>
  <c r="G68" i="9" s="1"/>
  <c r="C68" i="9"/>
  <c r="B68" i="9"/>
  <c r="D68" i="9" s="1"/>
  <c r="E67" i="9"/>
  <c r="C67" i="9"/>
  <c r="B67" i="9"/>
  <c r="E66" i="9"/>
  <c r="C66" i="9"/>
  <c r="B66" i="9"/>
  <c r="D66" i="9" s="1"/>
  <c r="E62" i="9"/>
  <c r="G62" i="9" s="1"/>
  <c r="C62" i="9"/>
  <c r="D62" i="9" s="1"/>
  <c r="B62" i="9"/>
  <c r="E61" i="9"/>
  <c r="C61" i="9"/>
  <c r="B61" i="9"/>
  <c r="D61" i="9" s="1"/>
  <c r="E60" i="9"/>
  <c r="F60" i="9" s="1"/>
  <c r="C60" i="9"/>
  <c r="G60" i="9" s="1"/>
  <c r="B60" i="9"/>
  <c r="E59" i="9"/>
  <c r="F59" i="9" s="1"/>
  <c r="C59" i="9"/>
  <c r="G59" i="9" s="1"/>
  <c r="B59" i="9"/>
  <c r="D59" i="9" s="1"/>
  <c r="E58" i="9"/>
  <c r="C58" i="9"/>
  <c r="B58" i="9"/>
  <c r="D58" i="9" s="1"/>
  <c r="E57" i="9"/>
  <c r="C57" i="9"/>
  <c r="B57" i="9"/>
  <c r="E56" i="9"/>
  <c r="C56" i="9"/>
  <c r="D56" i="9" s="1"/>
  <c r="B56" i="9"/>
  <c r="E55" i="9"/>
  <c r="C55" i="9"/>
  <c r="D55" i="9" s="1"/>
  <c r="B55" i="9"/>
  <c r="E51" i="9"/>
  <c r="G51" i="9" s="1"/>
  <c r="C51" i="9"/>
  <c r="B51" i="9"/>
  <c r="D51" i="9" s="1"/>
  <c r="E50" i="9"/>
  <c r="C50" i="9"/>
  <c r="B50" i="9"/>
  <c r="E49" i="9"/>
  <c r="C49" i="9"/>
  <c r="G49" i="9" s="1"/>
  <c r="B49" i="9"/>
  <c r="E48" i="9"/>
  <c r="C48" i="9"/>
  <c r="B48" i="9"/>
  <c r="D48" i="9" s="1"/>
  <c r="E47" i="9"/>
  <c r="G47" i="9" s="1"/>
  <c r="C47" i="9"/>
  <c r="B47" i="9"/>
  <c r="D47" i="9" s="1"/>
  <c r="E46" i="9"/>
  <c r="C46" i="9"/>
  <c r="B46" i="9"/>
  <c r="E45" i="9"/>
  <c r="G45" i="9" s="1"/>
  <c r="C45" i="9"/>
  <c r="D45" i="9" s="1"/>
  <c r="B45" i="9"/>
  <c r="E44" i="9"/>
  <c r="G44" i="9" s="1"/>
  <c r="C44" i="9"/>
  <c r="B44" i="9"/>
  <c r="D44" i="9" s="1"/>
  <c r="C143" i="6"/>
  <c r="C84" i="6"/>
  <c r="C110" i="6"/>
  <c r="C62" i="6"/>
  <c r="C98" i="6"/>
  <c r="C46" i="6"/>
  <c r="E143" i="8"/>
  <c r="C143" i="8"/>
  <c r="B143" i="8"/>
  <c r="E142" i="8"/>
  <c r="C142" i="8"/>
  <c r="B142" i="8"/>
  <c r="D142" i="8" s="1"/>
  <c r="G141" i="8"/>
  <c r="E141" i="8"/>
  <c r="C141" i="8"/>
  <c r="B141" i="8"/>
  <c r="D141" i="8" s="1"/>
  <c r="E140" i="8"/>
  <c r="F140" i="8" s="1"/>
  <c r="C140" i="8"/>
  <c r="G140" i="8" s="1"/>
  <c r="B140" i="8"/>
  <c r="D140" i="8" s="1"/>
  <c r="E139" i="8"/>
  <c r="C139" i="8"/>
  <c r="B139" i="8"/>
  <c r="D139" i="8" s="1"/>
  <c r="E138" i="8"/>
  <c r="C138" i="8"/>
  <c r="B138" i="8"/>
  <c r="D138" i="8" s="1"/>
  <c r="E137" i="8"/>
  <c r="C137" i="8"/>
  <c r="B137" i="8"/>
  <c r="E136" i="8"/>
  <c r="C136" i="8"/>
  <c r="D136" i="8" s="1"/>
  <c r="B136" i="8"/>
  <c r="E132" i="8"/>
  <c r="C132" i="8"/>
  <c r="B132" i="8"/>
  <c r="D132" i="8" s="1"/>
  <c r="E131" i="8"/>
  <c r="G131" i="8" s="1"/>
  <c r="C131" i="8"/>
  <c r="B131" i="8"/>
  <c r="D131" i="8" s="1"/>
  <c r="E130" i="8"/>
  <c r="C130" i="8"/>
  <c r="G130" i="8" s="1"/>
  <c r="B130" i="8"/>
  <c r="E129" i="8"/>
  <c r="C129" i="8"/>
  <c r="D129" i="8" s="1"/>
  <c r="B129" i="8"/>
  <c r="E128" i="8"/>
  <c r="C128" i="8"/>
  <c r="B128" i="8"/>
  <c r="D128" i="8" s="1"/>
  <c r="E127" i="8"/>
  <c r="F127" i="8" s="1"/>
  <c r="C127" i="8"/>
  <c r="B127" i="8"/>
  <c r="E126" i="8"/>
  <c r="C126" i="8"/>
  <c r="B126" i="8"/>
  <c r="E125" i="8"/>
  <c r="C125" i="8"/>
  <c r="B125" i="8"/>
  <c r="D125" i="8" s="1"/>
  <c r="E121" i="8"/>
  <c r="C121" i="8"/>
  <c r="G121" i="8" s="1"/>
  <c r="B121" i="8"/>
  <c r="D121" i="8" s="1"/>
  <c r="E120" i="8"/>
  <c r="F120" i="8" s="1"/>
  <c r="C120" i="8"/>
  <c r="G120" i="8" s="1"/>
  <c r="B120" i="8"/>
  <c r="D120" i="8" s="1"/>
  <c r="E119" i="8"/>
  <c r="C119" i="8"/>
  <c r="B119" i="8"/>
  <c r="D119" i="8" s="1"/>
  <c r="E118" i="8"/>
  <c r="G118" i="8" s="1"/>
  <c r="C118" i="8"/>
  <c r="B118" i="8"/>
  <c r="D118" i="8" s="1"/>
  <c r="E117" i="8"/>
  <c r="C117" i="8"/>
  <c r="B117" i="8"/>
  <c r="D117" i="8" s="1"/>
  <c r="E116" i="8"/>
  <c r="C116" i="8"/>
  <c r="D116" i="8" s="1"/>
  <c r="B116" i="8"/>
  <c r="E115" i="8"/>
  <c r="C115" i="8"/>
  <c r="B115" i="8"/>
  <c r="G114" i="8"/>
  <c r="F114" i="8"/>
  <c r="E114" i="8"/>
  <c r="C114" i="8"/>
  <c r="B114" i="8"/>
  <c r="D114" i="8" s="1"/>
  <c r="E110" i="8"/>
  <c r="C110" i="8"/>
  <c r="G110" i="8" s="1"/>
  <c r="B110" i="8"/>
  <c r="D110" i="8" s="1"/>
  <c r="E109" i="8"/>
  <c r="C109" i="8"/>
  <c r="D109" i="8" s="1"/>
  <c r="B109" i="8"/>
  <c r="E108" i="8"/>
  <c r="G108" i="8" s="1"/>
  <c r="C108" i="8"/>
  <c r="B108" i="8"/>
  <c r="D108" i="8" s="1"/>
  <c r="E107" i="8"/>
  <c r="C107" i="8"/>
  <c r="B107" i="8"/>
  <c r="E106" i="8"/>
  <c r="C106" i="8"/>
  <c r="B106" i="8"/>
  <c r="E105" i="8"/>
  <c r="C105" i="8"/>
  <c r="B105" i="8"/>
  <c r="D105" i="8" s="1"/>
  <c r="E104" i="8"/>
  <c r="C104" i="8"/>
  <c r="G104" i="8" s="1"/>
  <c r="B104" i="8"/>
  <c r="E103" i="8"/>
  <c r="C103" i="8"/>
  <c r="G103" i="8" s="1"/>
  <c r="B103" i="8"/>
  <c r="D103" i="8" s="1"/>
  <c r="E99" i="8"/>
  <c r="C99" i="8"/>
  <c r="B99" i="8"/>
  <c r="D99" i="8" s="1"/>
  <c r="E98" i="8"/>
  <c r="C98" i="8"/>
  <c r="B98" i="8"/>
  <c r="D98" i="8" s="1"/>
  <c r="E97" i="8"/>
  <c r="F97" i="8" s="1"/>
  <c r="C97" i="8"/>
  <c r="B97" i="8"/>
  <c r="D97" i="8" s="1"/>
  <c r="E96" i="8"/>
  <c r="G96" i="8" s="1"/>
  <c r="C96" i="8"/>
  <c r="B96" i="8"/>
  <c r="E95" i="8"/>
  <c r="C95" i="8"/>
  <c r="B95" i="8"/>
  <c r="E94" i="8"/>
  <c r="F94" i="8" s="1"/>
  <c r="C94" i="8"/>
  <c r="G94" i="8" s="1"/>
  <c r="B94" i="8"/>
  <c r="D94" i="8" s="1"/>
  <c r="E93" i="8"/>
  <c r="F93" i="8" s="1"/>
  <c r="C93" i="8"/>
  <c r="B93" i="8"/>
  <c r="D93" i="8" s="1"/>
  <c r="E92" i="8"/>
  <c r="G92" i="8" s="1"/>
  <c r="C92" i="8"/>
  <c r="B92" i="8"/>
  <c r="D92" i="8" s="1"/>
  <c r="E84" i="8"/>
  <c r="C84" i="8"/>
  <c r="B84" i="8"/>
  <c r="E83" i="8"/>
  <c r="C83" i="8"/>
  <c r="B83" i="8"/>
  <c r="D83" i="8" s="1"/>
  <c r="E82" i="8"/>
  <c r="C82" i="8"/>
  <c r="D82" i="8" s="1"/>
  <c r="B82" i="8"/>
  <c r="E81" i="8"/>
  <c r="C81" i="8"/>
  <c r="B81" i="8"/>
  <c r="D81" i="8" s="1"/>
  <c r="E80" i="8"/>
  <c r="F80" i="8" s="1"/>
  <c r="C80" i="8"/>
  <c r="G80" i="8" s="1"/>
  <c r="B80" i="8"/>
  <c r="E79" i="8"/>
  <c r="C79" i="8"/>
  <c r="B79" i="8"/>
  <c r="D79" i="8" s="1"/>
  <c r="E78" i="8"/>
  <c r="C78" i="8"/>
  <c r="D78" i="8" s="1"/>
  <c r="B78" i="8"/>
  <c r="E77" i="8"/>
  <c r="C77" i="8"/>
  <c r="B77" i="8"/>
  <c r="E73" i="8"/>
  <c r="F73" i="8" s="1"/>
  <c r="C73" i="8"/>
  <c r="B73" i="8"/>
  <c r="D73" i="8" s="1"/>
  <c r="E72" i="8"/>
  <c r="C72" i="8"/>
  <c r="B72" i="8"/>
  <c r="E71" i="8"/>
  <c r="C71" i="8"/>
  <c r="B71" i="8"/>
  <c r="D71" i="8" s="1"/>
  <c r="E70" i="8"/>
  <c r="C70" i="8"/>
  <c r="B70" i="8"/>
  <c r="D70" i="8" s="1"/>
  <c r="E69" i="8"/>
  <c r="F69" i="8" s="1"/>
  <c r="C69" i="8"/>
  <c r="G69" i="8" s="1"/>
  <c r="B69" i="8"/>
  <c r="D69" i="8" s="1"/>
  <c r="E68" i="8"/>
  <c r="G68" i="8" s="1"/>
  <c r="C68" i="8"/>
  <c r="B68" i="8"/>
  <c r="D68" i="8" s="1"/>
  <c r="E67" i="8"/>
  <c r="C67" i="8"/>
  <c r="B67" i="8"/>
  <c r="D67" i="8" s="1"/>
  <c r="E66" i="8"/>
  <c r="C66" i="8"/>
  <c r="B66" i="8"/>
  <c r="D66" i="8" s="1"/>
  <c r="E62" i="8"/>
  <c r="C62" i="8"/>
  <c r="D62" i="8" s="1"/>
  <c r="B62" i="8"/>
  <c r="E61" i="8"/>
  <c r="C61" i="8"/>
  <c r="B61" i="8"/>
  <c r="D61" i="8" s="1"/>
  <c r="E60" i="8"/>
  <c r="F60" i="8" s="1"/>
  <c r="C60" i="8"/>
  <c r="G60" i="8" s="1"/>
  <c r="B60" i="8"/>
  <c r="D60" i="8" s="1"/>
  <c r="E59" i="8"/>
  <c r="C59" i="8"/>
  <c r="G59" i="8" s="1"/>
  <c r="B59" i="8"/>
  <c r="D59" i="8" s="1"/>
  <c r="E58" i="8"/>
  <c r="G58" i="8" s="1"/>
  <c r="D58" i="8"/>
  <c r="C58" i="8"/>
  <c r="B58" i="8"/>
  <c r="E57" i="8"/>
  <c r="C57" i="8"/>
  <c r="B57" i="8"/>
  <c r="E56" i="8"/>
  <c r="F56" i="8" s="1"/>
  <c r="C56" i="8"/>
  <c r="B56" i="8"/>
  <c r="D56" i="8" s="1"/>
  <c r="E55" i="8"/>
  <c r="C55" i="8"/>
  <c r="B55" i="8"/>
  <c r="E51" i="8"/>
  <c r="C51" i="8"/>
  <c r="B51" i="8"/>
  <c r="D51" i="8" s="1"/>
  <c r="E50" i="8"/>
  <c r="C50" i="8"/>
  <c r="B50" i="8"/>
  <c r="D50" i="8" s="1"/>
  <c r="E49" i="8"/>
  <c r="F49" i="8" s="1"/>
  <c r="C49" i="8"/>
  <c r="G49" i="8" s="1"/>
  <c r="B49" i="8"/>
  <c r="D49" i="8" s="1"/>
  <c r="E48" i="8"/>
  <c r="C48" i="8"/>
  <c r="B48" i="8"/>
  <c r="D48" i="8" s="1"/>
  <c r="E47" i="8"/>
  <c r="C47" i="8"/>
  <c r="B47" i="8"/>
  <c r="D47" i="8" s="1"/>
  <c r="E46" i="8"/>
  <c r="C46" i="8"/>
  <c r="B46" i="8"/>
  <c r="D46" i="8" s="1"/>
  <c r="E45" i="8"/>
  <c r="C45" i="8"/>
  <c r="D45" i="8" s="1"/>
  <c r="B45" i="8"/>
  <c r="E44" i="8"/>
  <c r="C44" i="8"/>
  <c r="B44" i="8"/>
  <c r="D44" i="8" s="1"/>
  <c r="E143" i="7"/>
  <c r="G143" i="7" s="1"/>
  <c r="D143" i="7"/>
  <c r="C143" i="7"/>
  <c r="B143" i="7"/>
  <c r="E142" i="7"/>
  <c r="F142" i="7" s="1"/>
  <c r="C142" i="7"/>
  <c r="B142" i="7"/>
  <c r="D142" i="7" s="1"/>
  <c r="G141" i="7"/>
  <c r="F141" i="7"/>
  <c r="E141" i="7"/>
  <c r="C141" i="7"/>
  <c r="B141" i="7"/>
  <c r="D141" i="7" s="1"/>
  <c r="E140" i="7"/>
  <c r="G140" i="7" s="1"/>
  <c r="C140" i="7"/>
  <c r="B140" i="7"/>
  <c r="D140" i="7" s="1"/>
  <c r="E139" i="7"/>
  <c r="F139" i="7" s="1"/>
  <c r="D139" i="7"/>
  <c r="C139" i="7"/>
  <c r="B139" i="7"/>
  <c r="G138" i="7"/>
  <c r="F138" i="7"/>
  <c r="E138" i="7"/>
  <c r="C138" i="7"/>
  <c r="B138" i="7"/>
  <c r="D138" i="7" s="1"/>
  <c r="E137" i="7"/>
  <c r="F137" i="7" s="1"/>
  <c r="C137" i="7"/>
  <c r="B137" i="7"/>
  <c r="D137" i="7" s="1"/>
  <c r="E136" i="7"/>
  <c r="G136" i="7" s="1"/>
  <c r="D136" i="7"/>
  <c r="C136" i="7"/>
  <c r="B136" i="7"/>
  <c r="E132" i="7"/>
  <c r="F132" i="7" s="1"/>
  <c r="C132" i="7"/>
  <c r="B132" i="7"/>
  <c r="D132" i="7" s="1"/>
  <c r="G131" i="7"/>
  <c r="F131" i="7"/>
  <c r="E131" i="7"/>
  <c r="C131" i="7"/>
  <c r="B131" i="7"/>
  <c r="D131" i="7" s="1"/>
  <c r="E130" i="7"/>
  <c r="G130" i="7" s="1"/>
  <c r="C130" i="7"/>
  <c r="B130" i="7"/>
  <c r="D130" i="7" s="1"/>
  <c r="E129" i="7"/>
  <c r="G129" i="7" s="1"/>
  <c r="D129" i="7"/>
  <c r="C129" i="7"/>
  <c r="B129" i="7"/>
  <c r="G128" i="7"/>
  <c r="F128" i="7"/>
  <c r="E128" i="7"/>
  <c r="C128" i="7"/>
  <c r="B128" i="7"/>
  <c r="D128" i="7" s="1"/>
  <c r="E127" i="7"/>
  <c r="G127" i="7" s="1"/>
  <c r="C127" i="7"/>
  <c r="B127" i="7"/>
  <c r="D127" i="7" s="1"/>
  <c r="E126" i="7"/>
  <c r="G126" i="7" s="1"/>
  <c r="D126" i="7"/>
  <c r="C126" i="7"/>
  <c r="B126" i="7"/>
  <c r="E125" i="7"/>
  <c r="G125" i="7" s="1"/>
  <c r="C125" i="7"/>
  <c r="B125" i="7"/>
  <c r="D125" i="7" s="1"/>
  <c r="G121" i="7"/>
  <c r="F121" i="7"/>
  <c r="E121" i="7"/>
  <c r="C121" i="7"/>
  <c r="B121" i="7"/>
  <c r="D121" i="7" s="1"/>
  <c r="E120" i="7"/>
  <c r="G120" i="7" s="1"/>
  <c r="C120" i="7"/>
  <c r="B120" i="7"/>
  <c r="D120" i="7" s="1"/>
  <c r="E119" i="7"/>
  <c r="G119" i="7" s="1"/>
  <c r="D119" i="7"/>
  <c r="C119" i="7"/>
  <c r="B119" i="7"/>
  <c r="G118" i="7"/>
  <c r="F118" i="7"/>
  <c r="E118" i="7"/>
  <c r="C118" i="7"/>
  <c r="B118" i="7"/>
  <c r="D118" i="7" s="1"/>
  <c r="E117" i="7"/>
  <c r="G117" i="7" s="1"/>
  <c r="C117" i="7"/>
  <c r="B117" i="7"/>
  <c r="D117" i="7" s="1"/>
  <c r="E116" i="7"/>
  <c r="G116" i="7" s="1"/>
  <c r="D116" i="7"/>
  <c r="C116" i="7"/>
  <c r="B116" i="7"/>
  <c r="E115" i="7"/>
  <c r="F115" i="7" s="1"/>
  <c r="C115" i="7"/>
  <c r="B115" i="7"/>
  <c r="D115" i="7" s="1"/>
  <c r="G114" i="7"/>
  <c r="F114" i="7"/>
  <c r="E114" i="7"/>
  <c r="C114" i="7"/>
  <c r="B114" i="7"/>
  <c r="D114" i="7" s="1"/>
  <c r="E110" i="7"/>
  <c r="G110" i="7" s="1"/>
  <c r="C110" i="7"/>
  <c r="B110" i="7"/>
  <c r="D110" i="7" s="1"/>
  <c r="E109" i="7"/>
  <c r="G109" i="7" s="1"/>
  <c r="D109" i="7"/>
  <c r="C109" i="7"/>
  <c r="B109" i="7"/>
  <c r="G108" i="7"/>
  <c r="F108" i="7"/>
  <c r="E108" i="7"/>
  <c r="C108" i="7"/>
  <c r="B108" i="7"/>
  <c r="D108" i="7" s="1"/>
  <c r="E107" i="7"/>
  <c r="G107" i="7" s="1"/>
  <c r="C107" i="7"/>
  <c r="B107" i="7"/>
  <c r="D107" i="7" s="1"/>
  <c r="E106" i="7"/>
  <c r="G106" i="7" s="1"/>
  <c r="D106" i="7"/>
  <c r="C106" i="7"/>
  <c r="B106" i="7"/>
  <c r="E105" i="7"/>
  <c r="G105" i="7" s="1"/>
  <c r="C105" i="7"/>
  <c r="B105" i="7"/>
  <c r="D105" i="7" s="1"/>
  <c r="G104" i="7"/>
  <c r="F104" i="7"/>
  <c r="E104" i="7"/>
  <c r="C104" i="7"/>
  <c r="B104" i="7"/>
  <c r="D104" i="7" s="1"/>
  <c r="E103" i="7"/>
  <c r="G103" i="7" s="1"/>
  <c r="C103" i="7"/>
  <c r="B103" i="7"/>
  <c r="D103" i="7" s="1"/>
  <c r="E99" i="7"/>
  <c r="G99" i="7" s="1"/>
  <c r="D99" i="7"/>
  <c r="C99" i="7"/>
  <c r="B99" i="7"/>
  <c r="G98" i="7"/>
  <c r="F98" i="7"/>
  <c r="E98" i="7"/>
  <c r="C98" i="7"/>
  <c r="B98" i="7"/>
  <c r="D98" i="7" s="1"/>
  <c r="E97" i="7"/>
  <c r="G97" i="7" s="1"/>
  <c r="C97" i="7"/>
  <c r="B97" i="7"/>
  <c r="D97" i="7" s="1"/>
  <c r="E96" i="7"/>
  <c r="G96" i="7" s="1"/>
  <c r="D96" i="7"/>
  <c r="C96" i="7"/>
  <c r="B96" i="7"/>
  <c r="E95" i="7"/>
  <c r="F95" i="7" s="1"/>
  <c r="C95" i="7"/>
  <c r="B95" i="7"/>
  <c r="D95" i="7" s="1"/>
  <c r="G94" i="7"/>
  <c r="F94" i="7"/>
  <c r="E94" i="7"/>
  <c r="C94" i="7"/>
  <c r="B94" i="7"/>
  <c r="D94" i="7" s="1"/>
  <c r="E93" i="7"/>
  <c r="G93" i="7" s="1"/>
  <c r="C93" i="7"/>
  <c r="B93" i="7"/>
  <c r="D93" i="7" s="1"/>
  <c r="E92" i="7"/>
  <c r="G92" i="7" s="1"/>
  <c r="D92" i="7"/>
  <c r="C92" i="7"/>
  <c r="B92" i="7"/>
  <c r="G84" i="7"/>
  <c r="F84" i="7"/>
  <c r="E84" i="7"/>
  <c r="C84" i="7"/>
  <c r="B84" i="7"/>
  <c r="D84" i="7" s="1"/>
  <c r="E83" i="7"/>
  <c r="G83" i="7" s="1"/>
  <c r="C83" i="7"/>
  <c r="B83" i="7"/>
  <c r="D83" i="7" s="1"/>
  <c r="E82" i="7"/>
  <c r="G82" i="7" s="1"/>
  <c r="D82" i="7"/>
  <c r="C82" i="7"/>
  <c r="B82" i="7"/>
  <c r="E81" i="7"/>
  <c r="G81" i="7" s="1"/>
  <c r="C81" i="7"/>
  <c r="B81" i="7"/>
  <c r="D81" i="7" s="1"/>
  <c r="G80" i="7"/>
  <c r="F80" i="7"/>
  <c r="E80" i="7"/>
  <c r="C80" i="7"/>
  <c r="B80" i="7"/>
  <c r="D80" i="7" s="1"/>
  <c r="E79" i="7"/>
  <c r="G79" i="7" s="1"/>
  <c r="C79" i="7"/>
  <c r="B79" i="7"/>
  <c r="D79" i="7" s="1"/>
  <c r="E78" i="7"/>
  <c r="G78" i="7" s="1"/>
  <c r="D78" i="7"/>
  <c r="C78" i="7"/>
  <c r="B78" i="7"/>
  <c r="G77" i="7"/>
  <c r="F77" i="7"/>
  <c r="E77" i="7"/>
  <c r="C77" i="7"/>
  <c r="B77" i="7"/>
  <c r="D77" i="7" s="1"/>
  <c r="E73" i="7"/>
  <c r="G73" i="7" s="1"/>
  <c r="C73" i="7"/>
  <c r="B73" i="7"/>
  <c r="D73" i="7" s="1"/>
  <c r="E72" i="7"/>
  <c r="G72" i="7" s="1"/>
  <c r="D72" i="7"/>
  <c r="C72" i="7"/>
  <c r="B72" i="7"/>
  <c r="E71" i="7"/>
  <c r="F71" i="7" s="1"/>
  <c r="C71" i="7"/>
  <c r="B71" i="7"/>
  <c r="D71" i="7" s="1"/>
  <c r="G70" i="7"/>
  <c r="F70" i="7"/>
  <c r="E70" i="7"/>
  <c r="C70" i="7"/>
  <c r="B70" i="7"/>
  <c r="D70" i="7" s="1"/>
  <c r="E69" i="7"/>
  <c r="G69" i="7" s="1"/>
  <c r="C69" i="7"/>
  <c r="B69" i="7"/>
  <c r="D69" i="7" s="1"/>
  <c r="E68" i="7"/>
  <c r="G68" i="7" s="1"/>
  <c r="D68" i="7"/>
  <c r="C68" i="7"/>
  <c r="B68" i="7"/>
  <c r="G67" i="7"/>
  <c r="F67" i="7"/>
  <c r="E67" i="7"/>
  <c r="C67" i="7"/>
  <c r="B67" i="7"/>
  <c r="D67" i="7" s="1"/>
  <c r="E66" i="7"/>
  <c r="G66" i="7" s="1"/>
  <c r="C66" i="7"/>
  <c r="B66" i="7"/>
  <c r="D66" i="7" s="1"/>
  <c r="E62" i="7"/>
  <c r="G62" i="7" s="1"/>
  <c r="D62" i="7"/>
  <c r="C62" i="7"/>
  <c r="B62" i="7"/>
  <c r="E61" i="7"/>
  <c r="G61" i="7" s="1"/>
  <c r="C61" i="7"/>
  <c r="B61" i="7"/>
  <c r="D61" i="7" s="1"/>
  <c r="G60" i="7"/>
  <c r="F60" i="7"/>
  <c r="E60" i="7"/>
  <c r="C60" i="7"/>
  <c r="B60" i="7"/>
  <c r="D60" i="7" s="1"/>
  <c r="E59" i="7"/>
  <c r="G59" i="7" s="1"/>
  <c r="C59" i="7"/>
  <c r="B59" i="7"/>
  <c r="D59" i="7" s="1"/>
  <c r="E58" i="7"/>
  <c r="G58" i="7" s="1"/>
  <c r="D58" i="7"/>
  <c r="C58" i="7"/>
  <c r="B58" i="7"/>
  <c r="G57" i="7"/>
  <c r="F57" i="7"/>
  <c r="E57" i="7"/>
  <c r="C57" i="7"/>
  <c r="B57" i="7"/>
  <c r="D57" i="7" s="1"/>
  <c r="E56" i="7"/>
  <c r="G56" i="7" s="1"/>
  <c r="C56" i="7"/>
  <c r="B56" i="7"/>
  <c r="D56" i="7" s="1"/>
  <c r="E55" i="7"/>
  <c r="G55" i="7" s="1"/>
  <c r="D55" i="7"/>
  <c r="C55" i="7"/>
  <c r="B55" i="7"/>
  <c r="E51" i="7"/>
  <c r="G51" i="7" s="1"/>
  <c r="C51" i="7"/>
  <c r="B51" i="7"/>
  <c r="D51" i="7" s="1"/>
  <c r="G50" i="7"/>
  <c r="F50" i="7"/>
  <c r="E50" i="7"/>
  <c r="C50" i="7"/>
  <c r="B50" i="7"/>
  <c r="D50" i="7" s="1"/>
  <c r="E49" i="7"/>
  <c r="G49" i="7" s="1"/>
  <c r="C49" i="7"/>
  <c r="B49" i="7"/>
  <c r="D49" i="7" s="1"/>
  <c r="E48" i="7"/>
  <c r="G48" i="7" s="1"/>
  <c r="D48" i="7"/>
  <c r="C48" i="7"/>
  <c r="B48" i="7"/>
  <c r="G47" i="7"/>
  <c r="F47" i="7"/>
  <c r="E47" i="7"/>
  <c r="C47" i="7"/>
  <c r="B47" i="7"/>
  <c r="D47" i="7" s="1"/>
  <c r="E46" i="7"/>
  <c r="F46" i="7" s="1"/>
  <c r="C46" i="7"/>
  <c r="B46" i="7"/>
  <c r="D46" i="7" s="1"/>
  <c r="E45" i="7"/>
  <c r="G45" i="7" s="1"/>
  <c r="D45" i="7"/>
  <c r="C45" i="7"/>
  <c r="B45" i="7"/>
  <c r="E44" i="7"/>
  <c r="G44" i="7" s="1"/>
  <c r="C44" i="7"/>
  <c r="B44" i="7"/>
  <c r="D44" i="7" s="1"/>
  <c r="E143" i="6"/>
  <c r="B143" i="6"/>
  <c r="E142" i="6"/>
  <c r="C142" i="6"/>
  <c r="B142" i="6"/>
  <c r="E141" i="6"/>
  <c r="C141" i="6"/>
  <c r="G141" i="6" s="1"/>
  <c r="B141" i="6"/>
  <c r="E140" i="6"/>
  <c r="C140" i="6"/>
  <c r="B140" i="6"/>
  <c r="E139" i="6"/>
  <c r="C139" i="6"/>
  <c r="B139" i="6"/>
  <c r="E138" i="6"/>
  <c r="C138" i="6"/>
  <c r="B138" i="6"/>
  <c r="E137" i="6"/>
  <c r="C137" i="6"/>
  <c r="G137" i="6" s="1"/>
  <c r="B137" i="6"/>
  <c r="E136" i="6"/>
  <c r="C136" i="6"/>
  <c r="D136" i="6" s="1"/>
  <c r="B136" i="6"/>
  <c r="E132" i="6"/>
  <c r="B132" i="6"/>
  <c r="E131" i="6"/>
  <c r="B131" i="6"/>
  <c r="E130" i="6"/>
  <c r="F130" i="6" s="1"/>
  <c r="C130" i="6"/>
  <c r="B130" i="6"/>
  <c r="E129" i="6"/>
  <c r="C129" i="6"/>
  <c r="B129" i="6"/>
  <c r="E128" i="6"/>
  <c r="C128" i="6"/>
  <c r="G128" i="6" s="1"/>
  <c r="B128" i="6"/>
  <c r="E127" i="6"/>
  <c r="C127" i="6"/>
  <c r="B127" i="6"/>
  <c r="F127" i="6" s="1"/>
  <c r="E126" i="6"/>
  <c r="C126" i="6"/>
  <c r="B126" i="6"/>
  <c r="E125" i="6"/>
  <c r="C125" i="6"/>
  <c r="B125" i="6"/>
  <c r="E121" i="6"/>
  <c r="C121" i="6"/>
  <c r="G121" i="6" s="1"/>
  <c r="B121" i="6"/>
  <c r="D121" i="6" s="1"/>
  <c r="E120" i="6"/>
  <c r="C120" i="6"/>
  <c r="B120" i="6"/>
  <c r="E119" i="6"/>
  <c r="C119" i="6"/>
  <c r="B119" i="6"/>
  <c r="E118" i="6"/>
  <c r="C118" i="6"/>
  <c r="G118" i="6" s="1"/>
  <c r="B118" i="6"/>
  <c r="F118" i="6" s="1"/>
  <c r="E117" i="6"/>
  <c r="C117" i="6"/>
  <c r="G117" i="6" s="1"/>
  <c r="B117" i="6"/>
  <c r="E116" i="6"/>
  <c r="C116" i="6"/>
  <c r="B116" i="6"/>
  <c r="D116" i="6" s="1"/>
  <c r="E115" i="6"/>
  <c r="C115" i="6"/>
  <c r="B115" i="6"/>
  <c r="E114" i="6"/>
  <c r="C114" i="6"/>
  <c r="B114" i="6"/>
  <c r="E110" i="6"/>
  <c r="F110" i="6" s="1"/>
  <c r="B110" i="6"/>
  <c r="E109" i="6"/>
  <c r="B109" i="6"/>
  <c r="E108" i="6"/>
  <c r="C108" i="6"/>
  <c r="B108" i="6"/>
  <c r="E107" i="6"/>
  <c r="C107" i="6"/>
  <c r="B107" i="6"/>
  <c r="E106" i="6"/>
  <c r="C106" i="6"/>
  <c r="B106" i="6"/>
  <c r="E105" i="6"/>
  <c r="C105" i="6"/>
  <c r="B105" i="6"/>
  <c r="D105" i="6" s="1"/>
  <c r="E104" i="6"/>
  <c r="F104" i="6" s="1"/>
  <c r="C104" i="6"/>
  <c r="B104" i="6"/>
  <c r="D104" i="6" s="1"/>
  <c r="E103" i="6"/>
  <c r="C103" i="6"/>
  <c r="B103" i="6"/>
  <c r="E99" i="6"/>
  <c r="B99" i="6"/>
  <c r="E98" i="6"/>
  <c r="F98" i="6" s="1"/>
  <c r="B98" i="6"/>
  <c r="E97" i="6"/>
  <c r="C97" i="6"/>
  <c r="B97" i="6"/>
  <c r="E96" i="6"/>
  <c r="C96" i="6"/>
  <c r="B96" i="6"/>
  <c r="E95" i="6"/>
  <c r="C95" i="6"/>
  <c r="B95" i="6"/>
  <c r="D95" i="6" s="1"/>
  <c r="E94" i="6"/>
  <c r="C94" i="6"/>
  <c r="G94" i="6" s="1"/>
  <c r="B94" i="6"/>
  <c r="E93" i="6"/>
  <c r="C93" i="6"/>
  <c r="B93" i="6"/>
  <c r="E92" i="6"/>
  <c r="C92" i="6"/>
  <c r="B92" i="6"/>
  <c r="D92" i="6" s="1"/>
  <c r="E84" i="6"/>
  <c r="F84" i="6" s="1"/>
  <c r="B84" i="6"/>
  <c r="E83" i="6"/>
  <c r="C83" i="6"/>
  <c r="B83" i="6"/>
  <c r="E82" i="6"/>
  <c r="C82" i="6"/>
  <c r="B82" i="6"/>
  <c r="E81" i="6"/>
  <c r="C81" i="6"/>
  <c r="B81" i="6"/>
  <c r="E80" i="6"/>
  <c r="C80" i="6"/>
  <c r="G80" i="6" s="1"/>
  <c r="B80" i="6"/>
  <c r="E79" i="6"/>
  <c r="C79" i="6"/>
  <c r="B79" i="6"/>
  <c r="E78" i="6"/>
  <c r="C78" i="6"/>
  <c r="B78" i="6"/>
  <c r="E77" i="6"/>
  <c r="C77" i="6"/>
  <c r="B77" i="6"/>
  <c r="E73" i="6"/>
  <c r="B73" i="6"/>
  <c r="E72" i="6"/>
  <c r="B72" i="6"/>
  <c r="E71" i="6"/>
  <c r="C71" i="6"/>
  <c r="B71" i="6"/>
  <c r="F70" i="6"/>
  <c r="E70" i="6"/>
  <c r="C70" i="6"/>
  <c r="G70" i="6" s="1"/>
  <c r="B70" i="6"/>
  <c r="E69" i="6"/>
  <c r="C69" i="6"/>
  <c r="B69" i="6"/>
  <c r="E68" i="6"/>
  <c r="C68" i="6"/>
  <c r="B68" i="6"/>
  <c r="E67" i="6"/>
  <c r="C67" i="6"/>
  <c r="B67" i="6"/>
  <c r="F67" i="6" s="1"/>
  <c r="E66" i="6"/>
  <c r="C66" i="6"/>
  <c r="G66" i="6" s="1"/>
  <c r="B66" i="6"/>
  <c r="E62" i="6"/>
  <c r="B62" i="6"/>
  <c r="E61" i="6"/>
  <c r="B61" i="6"/>
  <c r="E60" i="6"/>
  <c r="C60" i="6"/>
  <c r="G60" i="6" s="1"/>
  <c r="B60" i="6"/>
  <c r="E59" i="6"/>
  <c r="C59" i="6"/>
  <c r="B59" i="6"/>
  <c r="E58" i="6"/>
  <c r="C58" i="6"/>
  <c r="B58" i="6"/>
  <c r="D58" i="6" s="1"/>
  <c r="E57" i="6"/>
  <c r="C57" i="6"/>
  <c r="B57" i="6"/>
  <c r="E56" i="6"/>
  <c r="C56" i="6"/>
  <c r="G56" i="6" s="1"/>
  <c r="B56" i="6"/>
  <c r="F56" i="6" s="1"/>
  <c r="E55" i="6"/>
  <c r="C55" i="6"/>
  <c r="B55" i="6"/>
  <c r="D55" i="6" s="1"/>
  <c r="E51" i="6"/>
  <c r="B51" i="6"/>
  <c r="E50" i="6"/>
  <c r="B50" i="6"/>
  <c r="E49" i="6"/>
  <c r="C49" i="6"/>
  <c r="B49" i="6"/>
  <c r="E48" i="6"/>
  <c r="F48" i="6" s="1"/>
  <c r="C48" i="6"/>
  <c r="D48" i="6" s="1"/>
  <c r="B48" i="6"/>
  <c r="E47" i="6"/>
  <c r="C47" i="6"/>
  <c r="B47" i="6"/>
  <c r="E46" i="6"/>
  <c r="B46" i="6"/>
  <c r="F46" i="6" s="1"/>
  <c r="E45" i="6"/>
  <c r="C45" i="6"/>
  <c r="B45" i="6"/>
  <c r="E44" i="6"/>
  <c r="C44" i="6"/>
  <c r="B44" i="6"/>
  <c r="D44" i="6" s="1"/>
  <c r="E143" i="5"/>
  <c r="C143" i="5"/>
  <c r="B143" i="5"/>
  <c r="E142" i="5"/>
  <c r="C142" i="5"/>
  <c r="B142" i="5"/>
  <c r="D142" i="5" s="1"/>
  <c r="E141" i="5"/>
  <c r="C141" i="5"/>
  <c r="D141" i="5" s="1"/>
  <c r="B141" i="5"/>
  <c r="E140" i="5"/>
  <c r="C140" i="5"/>
  <c r="B140" i="5"/>
  <c r="E139" i="5"/>
  <c r="C139" i="5"/>
  <c r="B139" i="5"/>
  <c r="E138" i="5"/>
  <c r="C138" i="5"/>
  <c r="B138" i="5"/>
  <c r="D138" i="5" s="1"/>
  <c r="E137" i="5"/>
  <c r="C137" i="5"/>
  <c r="B137" i="5"/>
  <c r="E136" i="5"/>
  <c r="C136" i="5"/>
  <c r="B136" i="5"/>
  <c r="D136" i="5" s="1"/>
  <c r="E132" i="5"/>
  <c r="C132" i="5"/>
  <c r="B132" i="5"/>
  <c r="E131" i="5"/>
  <c r="C131" i="5"/>
  <c r="B131" i="5"/>
  <c r="E130" i="5"/>
  <c r="F130" i="5" s="1"/>
  <c r="C130" i="5"/>
  <c r="B130" i="5"/>
  <c r="E129" i="5"/>
  <c r="C129" i="5"/>
  <c r="B129" i="5"/>
  <c r="D129" i="5" s="1"/>
  <c r="E128" i="5"/>
  <c r="C128" i="5"/>
  <c r="B128" i="5"/>
  <c r="D128" i="5" s="1"/>
  <c r="E127" i="5"/>
  <c r="C127" i="5"/>
  <c r="B127" i="5"/>
  <c r="E126" i="5"/>
  <c r="C126" i="5"/>
  <c r="B126" i="5"/>
  <c r="E125" i="5"/>
  <c r="C125" i="5"/>
  <c r="B125" i="5"/>
  <c r="D125" i="5" s="1"/>
  <c r="E121" i="5"/>
  <c r="F121" i="5" s="1"/>
  <c r="C121" i="5"/>
  <c r="D121" i="5" s="1"/>
  <c r="B121" i="5"/>
  <c r="E120" i="5"/>
  <c r="C120" i="5"/>
  <c r="B120" i="5"/>
  <c r="E119" i="5"/>
  <c r="C119" i="5"/>
  <c r="B119" i="5"/>
  <c r="E118" i="5"/>
  <c r="C118" i="5"/>
  <c r="B118" i="5"/>
  <c r="D118" i="5" s="1"/>
  <c r="E117" i="5"/>
  <c r="C117" i="5"/>
  <c r="B117" i="5"/>
  <c r="E116" i="5"/>
  <c r="G116" i="5" s="1"/>
  <c r="C116" i="5"/>
  <c r="B116" i="5"/>
  <c r="D116" i="5" s="1"/>
  <c r="E115" i="5"/>
  <c r="C115" i="5"/>
  <c r="B115" i="5"/>
  <c r="D115" i="5" s="1"/>
  <c r="E114" i="5"/>
  <c r="C114" i="5"/>
  <c r="G114" i="5" s="1"/>
  <c r="B114" i="5"/>
  <c r="D114" i="5" s="1"/>
  <c r="E110" i="5"/>
  <c r="C110" i="5"/>
  <c r="B110" i="5"/>
  <c r="E109" i="5"/>
  <c r="C109" i="5"/>
  <c r="D109" i="5" s="1"/>
  <c r="B109" i="5"/>
  <c r="E108" i="5"/>
  <c r="C108" i="5"/>
  <c r="B108" i="5"/>
  <c r="E107" i="5"/>
  <c r="C107" i="5"/>
  <c r="B107" i="5"/>
  <c r="D107" i="5" s="1"/>
  <c r="E106" i="5"/>
  <c r="C106" i="5"/>
  <c r="B106" i="5"/>
  <c r="D106" i="5" s="1"/>
  <c r="E105" i="5"/>
  <c r="C105" i="5"/>
  <c r="B105" i="5"/>
  <c r="E104" i="5"/>
  <c r="C104" i="5"/>
  <c r="G104" i="5" s="1"/>
  <c r="B104" i="5"/>
  <c r="D104" i="5" s="1"/>
  <c r="E103" i="5"/>
  <c r="C103" i="5"/>
  <c r="B103" i="5"/>
  <c r="D103" i="5" s="1"/>
  <c r="E99" i="5"/>
  <c r="C99" i="5"/>
  <c r="B99" i="5"/>
  <c r="E98" i="5"/>
  <c r="C98" i="5"/>
  <c r="B98" i="5"/>
  <c r="E97" i="5"/>
  <c r="C97" i="5"/>
  <c r="B97" i="5"/>
  <c r="E96" i="5"/>
  <c r="C96" i="5"/>
  <c r="B96" i="5"/>
  <c r="D96" i="5" s="1"/>
  <c r="E95" i="5"/>
  <c r="C95" i="5"/>
  <c r="B95" i="5"/>
  <c r="D95" i="5" s="1"/>
  <c r="E94" i="5"/>
  <c r="F94" i="5" s="1"/>
  <c r="C94" i="5"/>
  <c r="G94" i="5" s="1"/>
  <c r="B94" i="5"/>
  <c r="E93" i="5"/>
  <c r="C93" i="5"/>
  <c r="B93" i="5"/>
  <c r="E92" i="5"/>
  <c r="C92" i="5"/>
  <c r="B92" i="5"/>
  <c r="E84" i="5"/>
  <c r="C84" i="5"/>
  <c r="B84" i="5"/>
  <c r="E83" i="5"/>
  <c r="C83" i="5"/>
  <c r="B83" i="5"/>
  <c r="D83" i="5" s="1"/>
  <c r="E82" i="5"/>
  <c r="C82" i="5"/>
  <c r="B82" i="5"/>
  <c r="E81" i="5"/>
  <c r="C81" i="5"/>
  <c r="B81" i="5"/>
  <c r="E80" i="5"/>
  <c r="C80" i="5"/>
  <c r="G80" i="5" s="1"/>
  <c r="B80" i="5"/>
  <c r="D80" i="5" s="1"/>
  <c r="E79" i="5"/>
  <c r="C79" i="5"/>
  <c r="B79" i="5"/>
  <c r="D79" i="5" s="1"/>
  <c r="E78" i="5"/>
  <c r="C78" i="5"/>
  <c r="B78" i="5"/>
  <c r="D78" i="5" s="1"/>
  <c r="E77" i="5"/>
  <c r="C77" i="5"/>
  <c r="B77" i="5"/>
  <c r="E73" i="5"/>
  <c r="C73" i="5"/>
  <c r="B73" i="5"/>
  <c r="D73" i="5" s="1"/>
  <c r="E72" i="5"/>
  <c r="C72" i="5"/>
  <c r="B72" i="5"/>
  <c r="D72" i="5" s="1"/>
  <c r="E71" i="5"/>
  <c r="C71" i="5"/>
  <c r="B71" i="5"/>
  <c r="D71" i="5" s="1"/>
  <c r="E70" i="5"/>
  <c r="C70" i="5"/>
  <c r="B70" i="5"/>
  <c r="E69" i="5"/>
  <c r="C69" i="5"/>
  <c r="B69" i="5"/>
  <c r="D69" i="5" s="1"/>
  <c r="E68" i="5"/>
  <c r="F68" i="5" s="1"/>
  <c r="C68" i="5"/>
  <c r="B68" i="5"/>
  <c r="E67" i="5"/>
  <c r="C67" i="5"/>
  <c r="B67" i="5"/>
  <c r="E66" i="5"/>
  <c r="C66" i="5"/>
  <c r="B66" i="5"/>
  <c r="E62" i="5"/>
  <c r="G62" i="5" s="1"/>
  <c r="C62" i="5"/>
  <c r="B62" i="5"/>
  <c r="D62" i="5" s="1"/>
  <c r="E61" i="5"/>
  <c r="F61" i="5" s="1"/>
  <c r="C61" i="5"/>
  <c r="B61" i="5"/>
  <c r="E60" i="5"/>
  <c r="C60" i="5"/>
  <c r="G60" i="5" s="1"/>
  <c r="B60" i="5"/>
  <c r="D60" i="5" s="1"/>
  <c r="E59" i="5"/>
  <c r="C59" i="5"/>
  <c r="B59" i="5"/>
  <c r="E58" i="5"/>
  <c r="C58" i="5"/>
  <c r="B58" i="5"/>
  <c r="D58" i="5" s="1"/>
  <c r="E57" i="5"/>
  <c r="C57" i="5"/>
  <c r="B57" i="5"/>
  <c r="E56" i="5"/>
  <c r="F56" i="5" s="1"/>
  <c r="C56" i="5"/>
  <c r="B56" i="5"/>
  <c r="E55" i="5"/>
  <c r="C55" i="5"/>
  <c r="B55" i="5"/>
  <c r="D55" i="5" s="1"/>
  <c r="E51" i="5"/>
  <c r="C51" i="5"/>
  <c r="B51" i="5"/>
  <c r="D51" i="5" s="1"/>
  <c r="E50" i="5"/>
  <c r="F50" i="5" s="1"/>
  <c r="C50" i="5"/>
  <c r="G50" i="5" s="1"/>
  <c r="B50" i="5"/>
  <c r="E49" i="5"/>
  <c r="C49" i="5"/>
  <c r="B49" i="5"/>
  <c r="D49" i="5" s="1"/>
  <c r="E48" i="5"/>
  <c r="C48" i="5"/>
  <c r="B48" i="5"/>
  <c r="E47" i="5"/>
  <c r="C47" i="5"/>
  <c r="B47" i="5"/>
  <c r="E46" i="5"/>
  <c r="C46" i="5"/>
  <c r="B46" i="5"/>
  <c r="D46" i="5" s="1"/>
  <c r="E45" i="5"/>
  <c r="C45" i="5"/>
  <c r="B45" i="5"/>
  <c r="D45" i="5" s="1"/>
  <c r="E44" i="5"/>
  <c r="C44" i="5"/>
  <c r="B44" i="5"/>
  <c r="D44" i="5" s="1"/>
  <c r="B44" i="1"/>
  <c r="F143" i="1"/>
  <c r="E143" i="1"/>
  <c r="G143" i="1" s="1"/>
  <c r="C143" i="1"/>
  <c r="D143" i="1" s="1"/>
  <c r="B143" i="1"/>
  <c r="E142" i="1"/>
  <c r="G142" i="1" s="1"/>
  <c r="C142" i="1"/>
  <c r="B142" i="1"/>
  <c r="D142" i="1" s="1"/>
  <c r="G141" i="1"/>
  <c r="E141" i="1"/>
  <c r="C141" i="1"/>
  <c r="B141" i="1"/>
  <c r="F141" i="1" s="1"/>
  <c r="E140" i="1"/>
  <c r="G140" i="1" s="1"/>
  <c r="C140" i="1"/>
  <c r="B140" i="1"/>
  <c r="D140" i="1" s="1"/>
  <c r="E139" i="1"/>
  <c r="G139" i="1" s="1"/>
  <c r="D139" i="1"/>
  <c r="C139" i="1"/>
  <c r="B139" i="1"/>
  <c r="E138" i="1"/>
  <c r="G138" i="1" s="1"/>
  <c r="C138" i="1"/>
  <c r="B138" i="1"/>
  <c r="D138" i="1" s="1"/>
  <c r="E137" i="1"/>
  <c r="G137" i="1" s="1"/>
  <c r="C137" i="1"/>
  <c r="B137" i="1"/>
  <c r="D137" i="1" s="1"/>
  <c r="F136" i="1"/>
  <c r="E136" i="1"/>
  <c r="G136" i="1" s="1"/>
  <c r="C136" i="1"/>
  <c r="D136" i="1" s="1"/>
  <c r="B136" i="1"/>
  <c r="E132" i="1"/>
  <c r="G132" i="1" s="1"/>
  <c r="C132" i="1"/>
  <c r="B132" i="1"/>
  <c r="F132" i="1" s="1"/>
  <c r="E131" i="1"/>
  <c r="G131" i="1" s="1"/>
  <c r="C131" i="1"/>
  <c r="B131" i="1"/>
  <c r="D131" i="1" s="1"/>
  <c r="G130" i="1"/>
  <c r="F130" i="1"/>
  <c r="E130" i="1"/>
  <c r="D130" i="1"/>
  <c r="C130" i="1"/>
  <c r="B130" i="1"/>
  <c r="E129" i="1"/>
  <c r="G129" i="1" s="1"/>
  <c r="C129" i="1"/>
  <c r="B129" i="1"/>
  <c r="D129" i="1" s="1"/>
  <c r="E128" i="1"/>
  <c r="G128" i="1" s="1"/>
  <c r="D128" i="1"/>
  <c r="C128" i="1"/>
  <c r="B128" i="1"/>
  <c r="E127" i="1"/>
  <c r="G127" i="1" s="1"/>
  <c r="C127" i="1"/>
  <c r="B127" i="1"/>
  <c r="D127" i="1" s="1"/>
  <c r="E126" i="1"/>
  <c r="G126" i="1" s="1"/>
  <c r="C126" i="1"/>
  <c r="B126" i="1"/>
  <c r="D126" i="1" s="1"/>
  <c r="E125" i="1"/>
  <c r="G125" i="1" s="1"/>
  <c r="C125" i="1"/>
  <c r="B125" i="1"/>
  <c r="F125" i="1" s="1"/>
  <c r="B115" i="1"/>
  <c r="C115" i="1"/>
  <c r="D115" i="1"/>
  <c r="E115" i="1"/>
  <c r="F115" i="1" s="1"/>
  <c r="G115" i="1"/>
  <c r="B116" i="1"/>
  <c r="F116" i="1" s="1"/>
  <c r="C116" i="1"/>
  <c r="E116" i="1"/>
  <c r="G116" i="1"/>
  <c r="B117" i="1"/>
  <c r="D117" i="1" s="1"/>
  <c r="C117" i="1"/>
  <c r="G117" i="1" s="1"/>
  <c r="E117" i="1"/>
  <c r="B118" i="1"/>
  <c r="C118" i="1"/>
  <c r="D118" i="1" s="1"/>
  <c r="E118" i="1"/>
  <c r="B119" i="1"/>
  <c r="C119" i="1"/>
  <c r="D119" i="1"/>
  <c r="E119" i="1"/>
  <c r="F119" i="1" s="1"/>
  <c r="B120" i="1"/>
  <c r="D120" i="1" s="1"/>
  <c r="C120" i="1"/>
  <c r="E120" i="1"/>
  <c r="F120" i="1" s="1"/>
  <c r="G120" i="1"/>
  <c r="B121" i="1"/>
  <c r="C121" i="1"/>
  <c r="D121" i="1"/>
  <c r="E121" i="1"/>
  <c r="F121" i="1"/>
  <c r="G121" i="1"/>
  <c r="E114" i="1"/>
  <c r="G114" i="1" s="1"/>
  <c r="C114" i="1"/>
  <c r="B114" i="1"/>
  <c r="D114" i="1" s="1"/>
  <c r="B104" i="1"/>
  <c r="C104" i="1"/>
  <c r="D104" i="1"/>
  <c r="E104" i="1"/>
  <c r="F104" i="1"/>
  <c r="G104" i="1"/>
  <c r="B105" i="1"/>
  <c r="C105" i="1"/>
  <c r="D105" i="1" s="1"/>
  <c r="E105" i="1"/>
  <c r="F105" i="1" s="1"/>
  <c r="G105" i="1"/>
  <c r="B106" i="1"/>
  <c r="D106" i="1" s="1"/>
  <c r="C106" i="1"/>
  <c r="G106" i="1" s="1"/>
  <c r="E106" i="1"/>
  <c r="B107" i="1"/>
  <c r="C107" i="1"/>
  <c r="D107" i="1" s="1"/>
  <c r="E107" i="1"/>
  <c r="F107" i="1" s="1"/>
  <c r="B108" i="1"/>
  <c r="C108" i="1"/>
  <c r="D108" i="1"/>
  <c r="E108" i="1"/>
  <c r="F108" i="1" s="1"/>
  <c r="B109" i="1"/>
  <c r="D109" i="1" s="1"/>
  <c r="C109" i="1"/>
  <c r="E109" i="1"/>
  <c r="F109" i="1" s="1"/>
  <c r="G109" i="1"/>
  <c r="B110" i="1"/>
  <c r="D110" i="1" s="1"/>
  <c r="C110" i="1"/>
  <c r="E110" i="1"/>
  <c r="G110" i="1" s="1"/>
  <c r="F110" i="1"/>
  <c r="E103" i="1"/>
  <c r="G103" i="1" s="1"/>
  <c r="C103" i="1"/>
  <c r="D103" i="1" s="1"/>
  <c r="B103" i="1"/>
  <c r="B93" i="1"/>
  <c r="C93" i="1"/>
  <c r="D93" i="1" s="1"/>
  <c r="E93" i="1"/>
  <c r="F93" i="1" s="1"/>
  <c r="B94" i="1"/>
  <c r="F94" i="1" s="1"/>
  <c r="C94" i="1"/>
  <c r="E94" i="1"/>
  <c r="G94" i="1"/>
  <c r="B95" i="1"/>
  <c r="D95" i="1" s="1"/>
  <c r="C95" i="1"/>
  <c r="E95" i="1"/>
  <c r="B96" i="1"/>
  <c r="F96" i="1" s="1"/>
  <c r="C96" i="1"/>
  <c r="D96" i="1" s="1"/>
  <c r="E96" i="1"/>
  <c r="B97" i="1"/>
  <c r="C97" i="1"/>
  <c r="G97" i="1" s="1"/>
  <c r="D97" i="1"/>
  <c r="E97" i="1"/>
  <c r="B98" i="1"/>
  <c r="D98" i="1" s="1"/>
  <c r="C98" i="1"/>
  <c r="E98" i="1"/>
  <c r="F98" i="1" s="1"/>
  <c r="B99" i="1"/>
  <c r="C99" i="1"/>
  <c r="D99" i="1"/>
  <c r="E99" i="1"/>
  <c r="G99" i="1" s="1"/>
  <c r="F99" i="1"/>
  <c r="E92" i="1"/>
  <c r="C92" i="1"/>
  <c r="G92" i="1" s="1"/>
  <c r="B92" i="1"/>
  <c r="F92" i="1" s="1"/>
  <c r="B78" i="1"/>
  <c r="C78" i="1"/>
  <c r="D78" i="1"/>
  <c r="E78" i="1"/>
  <c r="F78" i="1"/>
  <c r="G78" i="1"/>
  <c r="B79" i="1"/>
  <c r="D79" i="1" s="1"/>
  <c r="C79" i="1"/>
  <c r="E79" i="1"/>
  <c r="F79" i="1" s="1"/>
  <c r="B80" i="1"/>
  <c r="D80" i="1" s="1"/>
  <c r="C80" i="1"/>
  <c r="G80" i="1" s="1"/>
  <c r="E80" i="1"/>
  <c r="B81" i="1"/>
  <c r="C81" i="1"/>
  <c r="D81" i="1"/>
  <c r="E81" i="1"/>
  <c r="F81" i="1" s="1"/>
  <c r="B82" i="1"/>
  <c r="C82" i="1"/>
  <c r="D82" i="1"/>
  <c r="E82" i="1"/>
  <c r="G82" i="1" s="1"/>
  <c r="F82" i="1"/>
  <c r="B83" i="1"/>
  <c r="C83" i="1"/>
  <c r="D83" i="1"/>
  <c r="E83" i="1"/>
  <c r="F83" i="1"/>
  <c r="G83" i="1"/>
  <c r="B84" i="1"/>
  <c r="D84" i="1" s="1"/>
  <c r="C84" i="1"/>
  <c r="E84" i="1"/>
  <c r="F84" i="1"/>
  <c r="G84" i="1"/>
  <c r="E77" i="1"/>
  <c r="G77" i="1" s="1"/>
  <c r="C77" i="1"/>
  <c r="B77" i="1"/>
  <c r="F77" i="1" s="1"/>
  <c r="B67" i="1"/>
  <c r="D67" i="1" s="1"/>
  <c r="C67" i="1"/>
  <c r="E67" i="1"/>
  <c r="F67" i="1"/>
  <c r="G67" i="1"/>
  <c r="B68" i="1"/>
  <c r="C68" i="1"/>
  <c r="D68" i="1"/>
  <c r="E68" i="1"/>
  <c r="F68" i="1" s="1"/>
  <c r="G68" i="1"/>
  <c r="B69" i="1"/>
  <c r="D69" i="1" s="1"/>
  <c r="C69" i="1"/>
  <c r="E69" i="1"/>
  <c r="F69" i="1" s="1"/>
  <c r="B70" i="1"/>
  <c r="D70" i="1" s="1"/>
  <c r="C70" i="1"/>
  <c r="E70" i="1"/>
  <c r="F70" i="1"/>
  <c r="G70" i="1"/>
  <c r="B71" i="1"/>
  <c r="C71" i="1"/>
  <c r="D71" i="1"/>
  <c r="E71" i="1"/>
  <c r="F71" i="1" s="1"/>
  <c r="B72" i="1"/>
  <c r="C72" i="1"/>
  <c r="D72" i="1"/>
  <c r="E72" i="1"/>
  <c r="F72" i="1"/>
  <c r="G72" i="1"/>
  <c r="B73" i="1"/>
  <c r="D73" i="1" s="1"/>
  <c r="C73" i="1"/>
  <c r="E73" i="1"/>
  <c r="F73" i="1"/>
  <c r="G73" i="1"/>
  <c r="E66" i="1"/>
  <c r="G66" i="1" s="1"/>
  <c r="C66" i="1"/>
  <c r="D66" i="1" s="1"/>
  <c r="B66" i="1"/>
  <c r="B56" i="1"/>
  <c r="C56" i="1"/>
  <c r="D56" i="1"/>
  <c r="E56" i="1"/>
  <c r="F56" i="1"/>
  <c r="G56" i="1"/>
  <c r="B57" i="1"/>
  <c r="D57" i="1" s="1"/>
  <c r="C57" i="1"/>
  <c r="E57" i="1"/>
  <c r="F57" i="1"/>
  <c r="G57" i="1"/>
  <c r="B58" i="1"/>
  <c r="D58" i="1" s="1"/>
  <c r="C58" i="1"/>
  <c r="G58" i="1" s="1"/>
  <c r="E58" i="1"/>
  <c r="B59" i="1"/>
  <c r="C59" i="1"/>
  <c r="D59" i="1" s="1"/>
  <c r="E59" i="1"/>
  <c r="F59" i="1" s="1"/>
  <c r="B60" i="1"/>
  <c r="C60" i="1"/>
  <c r="D60" i="1"/>
  <c r="E60" i="1"/>
  <c r="F60" i="1" s="1"/>
  <c r="B61" i="1"/>
  <c r="C61" i="1"/>
  <c r="D61" i="1"/>
  <c r="E61" i="1"/>
  <c r="F61" i="1" s="1"/>
  <c r="B62" i="1"/>
  <c r="C62" i="1"/>
  <c r="D62" i="1"/>
  <c r="E62" i="1"/>
  <c r="F62" i="1"/>
  <c r="G62" i="1"/>
  <c r="E55" i="1"/>
  <c r="C55" i="1"/>
  <c r="G55" i="1" s="1"/>
  <c r="B55" i="1"/>
  <c r="F55" i="1" s="1"/>
  <c r="B45" i="1"/>
  <c r="C45" i="1"/>
  <c r="D45" i="1"/>
  <c r="E45" i="1"/>
  <c r="F45" i="1" s="1"/>
  <c r="B46" i="1"/>
  <c r="D46" i="1" s="1"/>
  <c r="C46" i="1"/>
  <c r="E46" i="1"/>
  <c r="F46" i="1"/>
  <c r="G46" i="1"/>
  <c r="B47" i="1"/>
  <c r="D47" i="1" s="1"/>
  <c r="C47" i="1"/>
  <c r="E47" i="1"/>
  <c r="G47" i="1" s="1"/>
  <c r="B48" i="1"/>
  <c r="C48" i="1"/>
  <c r="D48" i="1"/>
  <c r="E48" i="1"/>
  <c r="F48" i="1" s="1"/>
  <c r="B49" i="1"/>
  <c r="C49" i="1"/>
  <c r="D49" i="1"/>
  <c r="E49" i="1"/>
  <c r="F49" i="1" s="1"/>
  <c r="B50" i="1"/>
  <c r="D50" i="1" s="1"/>
  <c r="C50" i="1"/>
  <c r="E50" i="1"/>
  <c r="F50" i="1"/>
  <c r="G50" i="1"/>
  <c r="B51" i="1"/>
  <c r="C51" i="1"/>
  <c r="D51" i="1"/>
  <c r="E51" i="1"/>
  <c r="G51" i="1" s="1"/>
  <c r="F51" i="1"/>
  <c r="E44" i="1"/>
  <c r="G44" i="1" s="1"/>
  <c r="C44" i="1"/>
  <c r="D44" i="1" s="1"/>
  <c r="F62" i="15" l="1"/>
  <c r="F82" i="15"/>
  <c r="F118" i="15"/>
  <c r="G118" i="15"/>
  <c r="G138" i="15"/>
  <c r="G66" i="15"/>
  <c r="G83" i="15"/>
  <c r="G107" i="15"/>
  <c r="F55" i="15"/>
  <c r="G140" i="15"/>
  <c r="G93" i="15"/>
  <c r="G58" i="15"/>
  <c r="G62" i="15"/>
  <c r="G82" i="15"/>
  <c r="G129" i="15"/>
  <c r="G51" i="15"/>
  <c r="D66" i="15"/>
  <c r="G70" i="15"/>
  <c r="D83" i="15"/>
  <c r="D99" i="15"/>
  <c r="G106" i="15"/>
  <c r="G110" i="15"/>
  <c r="G125" i="15"/>
  <c r="G132" i="15"/>
  <c r="D44" i="15"/>
  <c r="G59" i="15"/>
  <c r="D95" i="15"/>
  <c r="G99" i="15"/>
  <c r="G130" i="15"/>
  <c r="G121" i="15"/>
  <c r="G49" i="15"/>
  <c r="G68" i="15"/>
  <c r="G104" i="15"/>
  <c r="G120" i="15"/>
  <c r="G92" i="15"/>
  <c r="G116" i="15"/>
  <c r="G61" i="15"/>
  <c r="G81" i="15"/>
  <c r="G50" i="15"/>
  <c r="G69" i="15"/>
  <c r="G105" i="15"/>
  <c r="G136" i="15"/>
  <c r="G44" i="15"/>
  <c r="D56" i="15"/>
  <c r="D60" i="15"/>
  <c r="G79" i="15"/>
  <c r="G95" i="15"/>
  <c r="D115" i="15"/>
  <c r="D127" i="15"/>
  <c r="G109" i="15"/>
  <c r="G48" i="15"/>
  <c r="D80" i="15"/>
  <c r="G119" i="15"/>
  <c r="D68" i="15"/>
  <c r="D104" i="15"/>
  <c r="D132" i="15"/>
  <c r="F56" i="15"/>
  <c r="D49" i="15"/>
  <c r="F83" i="15"/>
  <c r="D79" i="15"/>
  <c r="D118" i="15"/>
  <c r="D84" i="15"/>
  <c r="F137" i="15"/>
  <c r="F141" i="15"/>
  <c r="D140" i="15"/>
  <c r="F60" i="15"/>
  <c r="D110" i="15"/>
  <c r="F73" i="15"/>
  <c r="D103" i="15"/>
  <c r="F117" i="15"/>
  <c r="D77" i="15"/>
  <c r="F127" i="15"/>
  <c r="F131" i="15"/>
  <c r="D59" i="15"/>
  <c r="F97" i="15"/>
  <c r="D120" i="15"/>
  <c r="F98" i="15"/>
  <c r="F104" i="15"/>
  <c r="G127" i="15"/>
  <c r="F140" i="15"/>
  <c r="G56" i="15"/>
  <c r="F128" i="15"/>
  <c r="G128" i="15"/>
  <c r="F50" i="15"/>
  <c r="F72" i="15"/>
  <c r="G117" i="15"/>
  <c r="G47" i="15"/>
  <c r="F106" i="15"/>
  <c r="G141" i="15"/>
  <c r="F79" i="15"/>
  <c r="F121" i="15"/>
  <c r="G131" i="15"/>
  <c r="F69" i="15"/>
  <c r="G73" i="15"/>
  <c r="G108" i="15"/>
  <c r="F114" i="15"/>
  <c r="F130" i="15"/>
  <c r="F120" i="15"/>
  <c r="F110" i="15"/>
  <c r="F103" i="15"/>
  <c r="F93" i="15"/>
  <c r="F49" i="15"/>
  <c r="F94" i="15"/>
  <c r="G46" i="15"/>
  <c r="F67" i="15"/>
  <c r="G77" i="15"/>
  <c r="F80" i="15"/>
  <c r="F136" i="15"/>
  <c r="F57" i="15"/>
  <c r="G67" i="15"/>
  <c r="F70" i="15"/>
  <c r="F126" i="15"/>
  <c r="F47" i="15"/>
  <c r="G57" i="15"/>
  <c r="F116" i="15"/>
  <c r="G78" i="14"/>
  <c r="G51" i="14"/>
  <c r="F109" i="14"/>
  <c r="G109" i="14"/>
  <c r="G141" i="14"/>
  <c r="G96" i="14"/>
  <c r="G116" i="14"/>
  <c r="D56" i="14"/>
  <c r="G60" i="14"/>
  <c r="D73" i="14"/>
  <c r="G80" i="14"/>
  <c r="D97" i="14"/>
  <c r="D117" i="14"/>
  <c r="D57" i="14"/>
  <c r="D77" i="14"/>
  <c r="G81" i="14"/>
  <c r="D98" i="14"/>
  <c r="D118" i="14"/>
  <c r="G45" i="14"/>
  <c r="G107" i="14"/>
  <c r="G56" i="14"/>
  <c r="D45" i="14"/>
  <c r="D62" i="14"/>
  <c r="D82" i="14"/>
  <c r="D126" i="14"/>
  <c r="D138" i="14"/>
  <c r="F66" i="14"/>
  <c r="F139" i="14"/>
  <c r="F115" i="14"/>
  <c r="F73" i="14"/>
  <c r="F97" i="14"/>
  <c r="D110" i="14"/>
  <c r="F104" i="14"/>
  <c r="F142" i="14"/>
  <c r="F48" i="15"/>
  <c r="F58" i="15"/>
  <c r="F68" i="15"/>
  <c r="F78" i="15"/>
  <c r="F92" i="15"/>
  <c r="F99" i="15"/>
  <c r="F109" i="15"/>
  <c r="F119" i="15"/>
  <c r="F129" i="15"/>
  <c r="F139" i="15"/>
  <c r="F44" i="15"/>
  <c r="F51" i="15"/>
  <c r="F61" i="15"/>
  <c r="F71" i="15"/>
  <c r="F81" i="15"/>
  <c r="F95" i="15"/>
  <c r="F105" i="15"/>
  <c r="F115" i="15"/>
  <c r="F125" i="15"/>
  <c r="F132" i="15"/>
  <c r="F142" i="15"/>
  <c r="D45" i="15"/>
  <c r="D55" i="15"/>
  <c r="D62" i="15"/>
  <c r="D72" i="15"/>
  <c r="D82" i="15"/>
  <c r="D96" i="15"/>
  <c r="D106" i="15"/>
  <c r="D116" i="15"/>
  <c r="D126" i="15"/>
  <c r="D136" i="15"/>
  <c r="D143" i="15"/>
  <c r="G121" i="14"/>
  <c r="F60" i="14"/>
  <c r="F80" i="14"/>
  <c r="F92" i="14"/>
  <c r="G46" i="14"/>
  <c r="G58" i="14"/>
  <c r="G127" i="14"/>
  <c r="G139" i="14"/>
  <c r="G136" i="14"/>
  <c r="G130" i="14"/>
  <c r="D109" i="14"/>
  <c r="G83" i="14"/>
  <c r="G125" i="14"/>
  <c r="G126" i="14"/>
  <c r="D59" i="14"/>
  <c r="G62" i="14"/>
  <c r="D70" i="14"/>
  <c r="D84" i="14"/>
  <c r="G98" i="14"/>
  <c r="D116" i="14"/>
  <c r="G138" i="14"/>
  <c r="G119" i="14"/>
  <c r="D44" i="14"/>
  <c r="D55" i="14"/>
  <c r="D66" i="14"/>
  <c r="D95" i="14"/>
  <c r="D99" i="14"/>
  <c r="D106" i="14"/>
  <c r="D121" i="14"/>
  <c r="G71" i="14"/>
  <c r="D78" i="14"/>
  <c r="G140" i="14"/>
  <c r="G68" i="14"/>
  <c r="G72" i="14"/>
  <c r="G82" i="14"/>
  <c r="G44" i="14"/>
  <c r="G48" i="14"/>
  <c r="G55" i="14"/>
  <c r="G95" i="14"/>
  <c r="G99" i="14"/>
  <c r="G106" i="14"/>
  <c r="D139" i="14"/>
  <c r="G128" i="14"/>
  <c r="G118" i="14"/>
  <c r="D67" i="14"/>
  <c r="D71" i="14"/>
  <c r="D129" i="14"/>
  <c r="D136" i="14"/>
  <c r="G143" i="14"/>
  <c r="D46" i="14"/>
  <c r="F105" i="14"/>
  <c r="F46" i="14"/>
  <c r="F137" i="14"/>
  <c r="F50" i="14"/>
  <c r="D92" i="14"/>
  <c r="F61" i="14"/>
  <c r="F117" i="14"/>
  <c r="F121" i="14"/>
  <c r="F51" i="14"/>
  <c r="F58" i="14"/>
  <c r="F78" i="14"/>
  <c r="F81" i="14"/>
  <c r="F141" i="14"/>
  <c r="F127" i="14"/>
  <c r="F129" i="14"/>
  <c r="F125" i="14"/>
  <c r="G132" i="14"/>
  <c r="G105" i="14"/>
  <c r="G117" i="14"/>
  <c r="F95" i="14"/>
  <c r="F107" i="14"/>
  <c r="G110" i="14"/>
  <c r="F110" i="14"/>
  <c r="F119" i="14"/>
  <c r="G59" i="14"/>
  <c r="F59" i="14"/>
  <c r="F68" i="14"/>
  <c r="G77" i="14"/>
  <c r="G93" i="14"/>
  <c r="F93" i="14"/>
  <c r="F99" i="14"/>
  <c r="G108" i="14"/>
  <c r="F132" i="14"/>
  <c r="F48" i="14"/>
  <c r="G57" i="14"/>
  <c r="F44" i="14"/>
  <c r="F56" i="14"/>
  <c r="F71" i="14"/>
  <c r="F83" i="14"/>
  <c r="G120" i="14"/>
  <c r="F120" i="14"/>
  <c r="G129" i="14"/>
  <c r="G69" i="14"/>
  <c r="F69" i="14"/>
  <c r="G84" i="14"/>
  <c r="G142" i="14"/>
  <c r="G115" i="14"/>
  <c r="G79" i="14"/>
  <c r="F79" i="14"/>
  <c r="G47" i="14"/>
  <c r="G103" i="14"/>
  <c r="F103" i="14"/>
  <c r="G49" i="14"/>
  <c r="F49" i="14"/>
  <c r="G67" i="14"/>
  <c r="F130" i="14"/>
  <c r="F140" i="14"/>
  <c r="F47" i="14"/>
  <c r="F57" i="14"/>
  <c r="F67" i="14"/>
  <c r="F77" i="14"/>
  <c r="F84" i="14"/>
  <c r="F98" i="14"/>
  <c r="F108" i="14"/>
  <c r="F118" i="14"/>
  <c r="F128" i="14"/>
  <c r="F138" i="14"/>
  <c r="F45" i="14"/>
  <c r="F55" i="14"/>
  <c r="F62" i="14"/>
  <c r="F72" i="14"/>
  <c r="F82" i="14"/>
  <c r="F96" i="14"/>
  <c r="F106" i="14"/>
  <c r="F116" i="14"/>
  <c r="F126" i="14"/>
  <c r="F136" i="14"/>
  <c r="F143" i="14"/>
  <c r="F80" i="13"/>
  <c r="G114" i="13"/>
  <c r="G131" i="13"/>
  <c r="F94" i="13"/>
  <c r="F50" i="13"/>
  <c r="F96" i="13"/>
  <c r="G50" i="13"/>
  <c r="G127" i="13"/>
  <c r="D57" i="13"/>
  <c r="D61" i="13"/>
  <c r="D117" i="13"/>
  <c r="D99" i="13"/>
  <c r="D129" i="13"/>
  <c r="G136" i="13"/>
  <c r="G140" i="13"/>
  <c r="G103" i="13"/>
  <c r="G130" i="13"/>
  <c r="G84" i="13"/>
  <c r="G106" i="13"/>
  <c r="G59" i="13"/>
  <c r="G96" i="13"/>
  <c r="G126" i="13"/>
  <c r="G77" i="13"/>
  <c r="D97" i="13"/>
  <c r="D104" i="13"/>
  <c r="D127" i="13"/>
  <c r="D131" i="13"/>
  <c r="G47" i="13"/>
  <c r="D60" i="13"/>
  <c r="G82" i="13"/>
  <c r="G93" i="13"/>
  <c r="D109" i="13"/>
  <c r="G67" i="13"/>
  <c r="D94" i="13"/>
  <c r="D98" i="13"/>
  <c r="D128" i="13"/>
  <c r="D132" i="13"/>
  <c r="D83" i="13"/>
  <c r="D105" i="13"/>
  <c r="G143" i="13"/>
  <c r="D55" i="13"/>
  <c r="D59" i="13"/>
  <c r="F73" i="13"/>
  <c r="D45" i="13"/>
  <c r="D49" i="13"/>
  <c r="D70" i="13"/>
  <c r="F105" i="13"/>
  <c r="F109" i="13"/>
  <c r="D116" i="13"/>
  <c r="D120" i="13"/>
  <c r="D141" i="13"/>
  <c r="F66" i="13"/>
  <c r="F137" i="13"/>
  <c r="D50" i="13"/>
  <c r="F81" i="13"/>
  <c r="F92" i="13"/>
  <c r="D96" i="13"/>
  <c r="D103" i="13"/>
  <c r="D121" i="13"/>
  <c r="F46" i="13"/>
  <c r="F117" i="13"/>
  <c r="F71" i="13"/>
  <c r="F78" i="13"/>
  <c r="D82" i="13"/>
  <c r="D93" i="13"/>
  <c r="D130" i="13"/>
  <c r="D72" i="13"/>
  <c r="D79" i="13"/>
  <c r="D143" i="13"/>
  <c r="F97" i="13"/>
  <c r="D126" i="13"/>
  <c r="F99" i="13"/>
  <c r="F51" i="13"/>
  <c r="F58" i="13"/>
  <c r="F125" i="13"/>
  <c r="F129" i="13"/>
  <c r="G60" i="12"/>
  <c r="G67" i="12"/>
  <c r="G103" i="12"/>
  <c r="F120" i="12"/>
  <c r="G127" i="12"/>
  <c r="G131" i="12"/>
  <c r="F69" i="12"/>
  <c r="G73" i="12"/>
  <c r="G120" i="12"/>
  <c r="G108" i="12"/>
  <c r="G47" i="12"/>
  <c r="F59" i="12"/>
  <c r="G104" i="12"/>
  <c r="G121" i="12"/>
  <c r="D55" i="12"/>
  <c r="G58" i="12"/>
  <c r="G62" i="12"/>
  <c r="D142" i="12"/>
  <c r="G98" i="12"/>
  <c r="G51" i="12"/>
  <c r="G99" i="12"/>
  <c r="D45" i="12"/>
  <c r="G55" i="12"/>
  <c r="D81" i="12"/>
  <c r="D92" i="12"/>
  <c r="D96" i="12"/>
  <c r="D107" i="12"/>
  <c r="D114" i="12"/>
  <c r="D118" i="12"/>
  <c r="D132" i="12"/>
  <c r="D139" i="12"/>
  <c r="G142" i="12"/>
  <c r="G115" i="12"/>
  <c r="G119" i="12"/>
  <c r="G126" i="12"/>
  <c r="G72" i="12"/>
  <c r="G61" i="12"/>
  <c r="G68" i="12"/>
  <c r="G116" i="12"/>
  <c r="G109" i="12"/>
  <c r="G45" i="12"/>
  <c r="G81" i="12"/>
  <c r="G92" i="12"/>
  <c r="G139" i="12"/>
  <c r="G143" i="12"/>
  <c r="G105" i="12"/>
  <c r="G96" i="12"/>
  <c r="D50" i="12"/>
  <c r="D104" i="12"/>
  <c r="D108" i="12"/>
  <c r="D115" i="12"/>
  <c r="D119" i="12"/>
  <c r="D126" i="12"/>
  <c r="G129" i="12"/>
  <c r="F47" i="12"/>
  <c r="F137" i="12"/>
  <c r="F127" i="12"/>
  <c r="F117" i="12"/>
  <c r="F73" i="12"/>
  <c r="F104" i="12"/>
  <c r="F108" i="12"/>
  <c r="F66" i="12"/>
  <c r="F132" i="12"/>
  <c r="F97" i="12"/>
  <c r="F128" i="12"/>
  <c r="F83" i="12"/>
  <c r="F114" i="12"/>
  <c r="F118" i="12"/>
  <c r="F94" i="12"/>
  <c r="F46" i="12"/>
  <c r="F84" i="12"/>
  <c r="F70" i="12"/>
  <c r="F77" i="12"/>
  <c r="G47" i="11"/>
  <c r="G66" i="11"/>
  <c r="F110" i="11"/>
  <c r="F67" i="11"/>
  <c r="F103" i="11"/>
  <c r="G60" i="11"/>
  <c r="G83" i="11"/>
  <c r="F93" i="11"/>
  <c r="F114" i="11"/>
  <c r="F118" i="11"/>
  <c r="F138" i="11"/>
  <c r="F57" i="11"/>
  <c r="F94" i="11"/>
  <c r="F98" i="11"/>
  <c r="F84" i="11"/>
  <c r="F79" i="11"/>
  <c r="G138" i="11"/>
  <c r="D61" i="11"/>
  <c r="D83" i="11"/>
  <c r="D132" i="11"/>
  <c r="G125" i="11"/>
  <c r="G140" i="11"/>
  <c r="G61" i="11"/>
  <c r="G51" i="11"/>
  <c r="D84" i="11"/>
  <c r="G139" i="11"/>
  <c r="G143" i="11"/>
  <c r="G132" i="11"/>
  <c r="G44" i="11"/>
  <c r="D55" i="11"/>
  <c r="G58" i="11"/>
  <c r="G69" i="11"/>
  <c r="D125" i="11"/>
  <c r="D129" i="11"/>
  <c r="G55" i="11"/>
  <c r="G129" i="11"/>
  <c r="G45" i="11"/>
  <c r="G59" i="11"/>
  <c r="G105" i="11"/>
  <c r="G115" i="11"/>
  <c r="G49" i="11"/>
  <c r="D60" i="11"/>
  <c r="D71" i="11"/>
  <c r="G81" i="11"/>
  <c r="G95" i="11"/>
  <c r="D106" i="11"/>
  <c r="D116" i="11"/>
  <c r="G119" i="11"/>
  <c r="G130" i="11"/>
  <c r="G71" i="11"/>
  <c r="G106" i="11"/>
  <c r="G116" i="11"/>
  <c r="G78" i="11"/>
  <c r="G96" i="11"/>
  <c r="D107" i="11"/>
  <c r="D117" i="11"/>
  <c r="G120" i="11"/>
  <c r="D142" i="11"/>
  <c r="D68" i="11"/>
  <c r="G82" i="11"/>
  <c r="D97" i="11"/>
  <c r="D121" i="11"/>
  <c r="D120" i="11"/>
  <c r="D67" i="11"/>
  <c r="F97" i="11"/>
  <c r="F107" i="11"/>
  <c r="D130" i="11"/>
  <c r="F70" i="11"/>
  <c r="F117" i="11"/>
  <c r="D140" i="11"/>
  <c r="F80" i="11"/>
  <c r="F127" i="11"/>
  <c r="D128" i="11"/>
  <c r="F131" i="11"/>
  <c r="D138" i="11"/>
  <c r="D49" i="11"/>
  <c r="F141" i="11"/>
  <c r="F56" i="11"/>
  <c r="D79" i="11"/>
  <c r="D69" i="11"/>
  <c r="F66" i="11"/>
  <c r="D93" i="11"/>
  <c r="D103" i="11"/>
  <c r="F121" i="10"/>
  <c r="F98" i="10"/>
  <c r="G98" i="10"/>
  <c r="F118" i="10"/>
  <c r="G137" i="10"/>
  <c r="G107" i="10"/>
  <c r="G131" i="10"/>
  <c r="G49" i="10"/>
  <c r="G71" i="10"/>
  <c r="G93" i="10"/>
  <c r="G115" i="10"/>
  <c r="G119" i="10"/>
  <c r="G126" i="10"/>
  <c r="G130" i="10"/>
  <c r="G45" i="10"/>
  <c r="D50" i="10"/>
  <c r="D68" i="10"/>
  <c r="G82" i="10"/>
  <c r="D94" i="10"/>
  <c r="D127" i="10"/>
  <c r="D131" i="10"/>
  <c r="D142" i="10"/>
  <c r="G68" i="10"/>
  <c r="G120" i="10"/>
  <c r="G142" i="10"/>
  <c r="G72" i="10"/>
  <c r="G79" i="10"/>
  <c r="G105" i="10"/>
  <c r="G116" i="10"/>
  <c r="D121" i="10"/>
  <c r="D139" i="10"/>
  <c r="G62" i="10"/>
  <c r="G95" i="10"/>
  <c r="G99" i="10"/>
  <c r="G106" i="10"/>
  <c r="G110" i="10"/>
  <c r="G132" i="10"/>
  <c r="G140" i="10"/>
  <c r="G103" i="10"/>
  <c r="G136" i="10"/>
  <c r="G48" i="10"/>
  <c r="G55" i="10"/>
  <c r="G59" i="10"/>
  <c r="G96" i="10"/>
  <c r="G125" i="10"/>
  <c r="G129" i="10"/>
  <c r="G81" i="10"/>
  <c r="D62" i="10"/>
  <c r="D73" i="10"/>
  <c r="D80" i="10"/>
  <c r="D95" i="10"/>
  <c r="D99" i="10"/>
  <c r="D106" i="10"/>
  <c r="D117" i="10"/>
  <c r="D132" i="10"/>
  <c r="D69" i="10"/>
  <c r="F83" i="10"/>
  <c r="D140" i="10"/>
  <c r="F44" i="10"/>
  <c r="F94" i="10"/>
  <c r="D59" i="10"/>
  <c r="F73" i="10"/>
  <c r="D130" i="10"/>
  <c r="D49" i="10"/>
  <c r="D120" i="10"/>
  <c r="F56" i="10"/>
  <c r="D110" i="10"/>
  <c r="F127" i="10"/>
  <c r="F60" i="10"/>
  <c r="F131" i="10"/>
  <c r="D93" i="10"/>
  <c r="F107" i="10"/>
  <c r="F61" i="10"/>
  <c r="F114" i="10"/>
  <c r="G140" i="9"/>
  <c r="G130" i="9"/>
  <c r="G50" i="9"/>
  <c r="G104" i="9"/>
  <c r="G57" i="9"/>
  <c r="G84" i="9"/>
  <c r="G95" i="9"/>
  <c r="G118" i="9"/>
  <c r="G136" i="9"/>
  <c r="G106" i="9"/>
  <c r="G61" i="9"/>
  <c r="G58" i="9"/>
  <c r="D77" i="9"/>
  <c r="D92" i="9"/>
  <c r="G107" i="9"/>
  <c r="D119" i="9"/>
  <c r="G125" i="9"/>
  <c r="D130" i="9"/>
  <c r="D137" i="9"/>
  <c r="G77" i="9"/>
  <c r="G96" i="9"/>
  <c r="G108" i="9"/>
  <c r="G126" i="9"/>
  <c r="G48" i="9"/>
  <c r="G55" i="9"/>
  <c r="G66" i="9"/>
  <c r="G81" i="9"/>
  <c r="G115" i="9"/>
  <c r="D49" i="9"/>
  <c r="D60" i="9"/>
  <c r="D67" i="9"/>
  <c r="D71" i="9"/>
  <c r="G138" i="9"/>
  <c r="D142" i="9"/>
  <c r="G56" i="9"/>
  <c r="G98" i="9"/>
  <c r="G105" i="9"/>
  <c r="D117" i="9"/>
  <c r="D132" i="9"/>
  <c r="G67" i="9"/>
  <c r="G71" i="9"/>
  <c r="G82" i="9"/>
  <c r="G116" i="9"/>
  <c r="G142" i="9"/>
  <c r="D50" i="9"/>
  <c r="D57" i="9"/>
  <c r="D99" i="9"/>
  <c r="G139" i="9"/>
  <c r="D72" i="9"/>
  <c r="F94" i="9"/>
  <c r="D116" i="9"/>
  <c r="F120" i="9"/>
  <c r="F141" i="9"/>
  <c r="F79" i="9"/>
  <c r="F69" i="9"/>
  <c r="F131" i="9"/>
  <c r="D136" i="9"/>
  <c r="D46" i="9"/>
  <c r="D82" i="9"/>
  <c r="F93" i="9"/>
  <c r="F140" i="9"/>
  <c r="F50" i="9"/>
  <c r="F104" i="9"/>
  <c r="D126" i="9"/>
  <c r="F130" i="9"/>
  <c r="F49" i="9"/>
  <c r="F70" i="9"/>
  <c r="F103" i="9"/>
  <c r="G50" i="8"/>
  <c r="G93" i="8"/>
  <c r="G70" i="8"/>
  <c r="F131" i="8"/>
  <c r="G79" i="8"/>
  <c r="G55" i="8"/>
  <c r="G78" i="8"/>
  <c r="G82" i="8"/>
  <c r="G105" i="8"/>
  <c r="G132" i="8"/>
  <c r="G48" i="8"/>
  <c r="G71" i="8"/>
  <c r="G98" i="8"/>
  <c r="G67" i="8"/>
  <c r="G44" i="8"/>
  <c r="G106" i="8"/>
  <c r="G129" i="8"/>
  <c r="G136" i="8"/>
  <c r="D57" i="8"/>
  <c r="G72" i="8"/>
  <c r="D80" i="8"/>
  <c r="D84" i="8"/>
  <c r="D95" i="8"/>
  <c r="G99" i="8"/>
  <c r="D107" i="8"/>
  <c r="G125" i="8"/>
  <c r="D130" i="8"/>
  <c r="D137" i="8"/>
  <c r="G62" i="8"/>
  <c r="G77" i="8"/>
  <c r="G115" i="8"/>
  <c r="G51" i="8"/>
  <c r="G81" i="8"/>
  <c r="G143" i="8"/>
  <c r="G47" i="8"/>
  <c r="G139" i="8"/>
  <c r="G109" i="8"/>
  <c r="G116" i="8"/>
  <c r="G128" i="8"/>
  <c r="G45" i="8"/>
  <c r="G57" i="8"/>
  <c r="G84" i="8"/>
  <c r="G95" i="8"/>
  <c r="G137" i="8"/>
  <c r="G61" i="8"/>
  <c r="G126" i="8"/>
  <c r="D77" i="8"/>
  <c r="D104" i="8"/>
  <c r="D115" i="8"/>
  <c r="G119" i="8"/>
  <c r="D127" i="8"/>
  <c r="G142" i="8"/>
  <c r="F79" i="8"/>
  <c r="D143" i="8"/>
  <c r="D106" i="8"/>
  <c r="D72" i="8"/>
  <c r="F83" i="8"/>
  <c r="F46" i="8"/>
  <c r="F50" i="8"/>
  <c r="F110" i="8"/>
  <c r="F117" i="8"/>
  <c r="F121" i="8"/>
  <c r="D96" i="8"/>
  <c r="F103" i="8"/>
  <c r="F107" i="8"/>
  <c r="D55" i="8"/>
  <c r="F59" i="8"/>
  <c r="F66" i="8"/>
  <c r="F70" i="8"/>
  <c r="D126" i="8"/>
  <c r="F130" i="8"/>
  <c r="F141" i="8"/>
  <c r="F104" i="8"/>
  <c r="F138" i="8"/>
  <c r="G48" i="13"/>
  <c r="G58" i="13"/>
  <c r="G68" i="13"/>
  <c r="G78" i="13"/>
  <c r="G92" i="13"/>
  <c r="G99" i="13"/>
  <c r="G109" i="13"/>
  <c r="G119" i="13"/>
  <c r="G129" i="13"/>
  <c r="G139" i="13"/>
  <c r="F44" i="13"/>
  <c r="F142" i="13"/>
  <c r="G51" i="13"/>
  <c r="G61" i="13"/>
  <c r="G71" i="13"/>
  <c r="G81" i="13"/>
  <c r="G95" i="13"/>
  <c r="G105" i="13"/>
  <c r="G115" i="13"/>
  <c r="G125" i="13"/>
  <c r="G132" i="13"/>
  <c r="F49" i="13"/>
  <c r="F59" i="13"/>
  <c r="F69" i="13"/>
  <c r="F79" i="13"/>
  <c r="F93" i="13"/>
  <c r="F103" i="13"/>
  <c r="F110" i="13"/>
  <c r="F120" i="13"/>
  <c r="F130" i="13"/>
  <c r="F140" i="13"/>
  <c r="F47" i="13"/>
  <c r="F57" i="13"/>
  <c r="F67" i="13"/>
  <c r="F77" i="13"/>
  <c r="F84" i="13"/>
  <c r="F98" i="13"/>
  <c r="F108" i="13"/>
  <c r="F118" i="13"/>
  <c r="F128" i="13"/>
  <c r="F138" i="13"/>
  <c r="F48" i="12"/>
  <c r="F58" i="12"/>
  <c r="F68" i="12"/>
  <c r="F78" i="12"/>
  <c r="F92" i="12"/>
  <c r="F99" i="12"/>
  <c r="F109" i="12"/>
  <c r="F119" i="12"/>
  <c r="F129" i="12"/>
  <c r="F139" i="12"/>
  <c r="F44" i="12"/>
  <c r="F51" i="12"/>
  <c r="D59" i="12"/>
  <c r="F61" i="12"/>
  <c r="D69" i="12"/>
  <c r="F71" i="12"/>
  <c r="D79" i="12"/>
  <c r="F81" i="12"/>
  <c r="D93" i="12"/>
  <c r="F95" i="12"/>
  <c r="D103" i="12"/>
  <c r="F105" i="12"/>
  <c r="D110" i="12"/>
  <c r="F115" i="12"/>
  <c r="D120" i="12"/>
  <c r="F142" i="12"/>
  <c r="G125" i="12"/>
  <c r="G132" i="12"/>
  <c r="D49" i="12"/>
  <c r="D140" i="12"/>
  <c r="G130" i="12"/>
  <c r="F98" i="12"/>
  <c r="F45" i="12"/>
  <c r="F55" i="12"/>
  <c r="F62" i="12"/>
  <c r="F72" i="12"/>
  <c r="F82" i="12"/>
  <c r="F96" i="12"/>
  <c r="F106" i="12"/>
  <c r="F116" i="12"/>
  <c r="F126" i="12"/>
  <c r="F136" i="12"/>
  <c r="F143" i="12"/>
  <c r="F48" i="11"/>
  <c r="F58" i="11"/>
  <c r="F68" i="11"/>
  <c r="F78" i="11"/>
  <c r="F92" i="11"/>
  <c r="F99" i="11"/>
  <c r="F109" i="11"/>
  <c r="F119" i="11"/>
  <c r="F129" i="11"/>
  <c r="F139" i="11"/>
  <c r="F44" i="11"/>
  <c r="F51" i="11"/>
  <c r="F61" i="11"/>
  <c r="F71" i="11"/>
  <c r="F81" i="11"/>
  <c r="F95" i="11"/>
  <c r="F105" i="11"/>
  <c r="F115" i="11"/>
  <c r="F125" i="11"/>
  <c r="F132" i="11"/>
  <c r="F142" i="11"/>
  <c r="F45" i="11"/>
  <c r="F55" i="11"/>
  <c r="F62" i="11"/>
  <c r="F72" i="11"/>
  <c r="F82" i="11"/>
  <c r="F96" i="11"/>
  <c r="F106" i="11"/>
  <c r="F116" i="11"/>
  <c r="F126" i="11"/>
  <c r="F136" i="11"/>
  <c r="F143" i="11"/>
  <c r="F48" i="10"/>
  <c r="F68" i="10"/>
  <c r="F99" i="10"/>
  <c r="F119" i="10"/>
  <c r="F129" i="10"/>
  <c r="G58" i="10"/>
  <c r="G78" i="10"/>
  <c r="G92" i="10"/>
  <c r="G109" i="10"/>
  <c r="G139" i="10"/>
  <c r="F71" i="10"/>
  <c r="F81" i="10"/>
  <c r="F95" i="10"/>
  <c r="F105" i="10"/>
  <c r="F115" i="10"/>
  <c r="F125" i="10"/>
  <c r="F132" i="10"/>
  <c r="F142" i="10"/>
  <c r="G44" i="10"/>
  <c r="G51" i="10"/>
  <c r="G61" i="10"/>
  <c r="D47" i="10"/>
  <c r="F49" i="10"/>
  <c r="D57" i="10"/>
  <c r="F59" i="10"/>
  <c r="D67" i="10"/>
  <c r="F69" i="10"/>
  <c r="D77" i="10"/>
  <c r="F79" i="10"/>
  <c r="D84" i="10"/>
  <c r="F93" i="10"/>
  <c r="D98" i="10"/>
  <c r="F103" i="10"/>
  <c r="D108" i="10"/>
  <c r="F110" i="10"/>
  <c r="D118" i="10"/>
  <c r="F120" i="10"/>
  <c r="D128" i="10"/>
  <c r="F130" i="10"/>
  <c r="D138" i="10"/>
  <c r="F140" i="10"/>
  <c r="F45" i="10"/>
  <c r="F55" i="10"/>
  <c r="F62" i="10"/>
  <c r="F72" i="10"/>
  <c r="F82" i="10"/>
  <c r="F96" i="10"/>
  <c r="F106" i="10"/>
  <c r="F116" i="10"/>
  <c r="F126" i="10"/>
  <c r="F136" i="10"/>
  <c r="F143" i="10"/>
  <c r="F48" i="9"/>
  <c r="G109" i="9"/>
  <c r="F109" i="9"/>
  <c r="G127" i="9"/>
  <c r="G73" i="9"/>
  <c r="G99" i="9"/>
  <c r="F99" i="9"/>
  <c r="G78" i="9"/>
  <c r="F78" i="9"/>
  <c r="G97" i="9"/>
  <c r="G119" i="9"/>
  <c r="F119" i="9"/>
  <c r="F68" i="9"/>
  <c r="G46" i="9"/>
  <c r="G92" i="9"/>
  <c r="F92" i="9"/>
  <c r="F58" i="9"/>
  <c r="G83" i="9"/>
  <c r="G137" i="9"/>
  <c r="D97" i="9"/>
  <c r="G129" i="9"/>
  <c r="F129" i="9"/>
  <c r="F46" i="9"/>
  <c r="F56" i="9"/>
  <c r="F66" i="9"/>
  <c r="F73" i="9"/>
  <c r="F83" i="9"/>
  <c r="F97" i="9"/>
  <c r="F107" i="9"/>
  <c r="F117" i="9"/>
  <c r="F127" i="9"/>
  <c r="F137" i="9"/>
  <c r="F44" i="9"/>
  <c r="F51" i="9"/>
  <c r="F61" i="9"/>
  <c r="F71" i="9"/>
  <c r="F81" i="9"/>
  <c r="F95" i="9"/>
  <c r="F105" i="9"/>
  <c r="F115" i="9"/>
  <c r="F125" i="9"/>
  <c r="F132" i="9"/>
  <c r="F142" i="9"/>
  <c r="F47" i="9"/>
  <c r="F57" i="9"/>
  <c r="F67" i="9"/>
  <c r="F77" i="9"/>
  <c r="F84" i="9"/>
  <c r="F98" i="9"/>
  <c r="F108" i="9"/>
  <c r="F118" i="9"/>
  <c r="F128" i="9"/>
  <c r="F138" i="9"/>
  <c r="F45" i="9"/>
  <c r="F55" i="9"/>
  <c r="F62" i="9"/>
  <c r="F72" i="9"/>
  <c r="F82" i="9"/>
  <c r="F96" i="9"/>
  <c r="F106" i="9"/>
  <c r="F116" i="9"/>
  <c r="F126" i="9"/>
  <c r="F136" i="9"/>
  <c r="F143" i="9"/>
  <c r="G98" i="6"/>
  <c r="F49" i="6"/>
  <c r="F83" i="6"/>
  <c r="F66" i="6"/>
  <c r="G83" i="6"/>
  <c r="F137" i="6"/>
  <c r="F79" i="6"/>
  <c r="G84" i="6"/>
  <c r="G104" i="6"/>
  <c r="F117" i="6"/>
  <c r="D81" i="6"/>
  <c r="D70" i="6"/>
  <c r="D78" i="6"/>
  <c r="D141" i="6"/>
  <c r="G95" i="6"/>
  <c r="G103" i="6"/>
  <c r="D71" i="6"/>
  <c r="D96" i="6"/>
  <c r="C73" i="6"/>
  <c r="D73" i="6" s="1"/>
  <c r="C132" i="6"/>
  <c r="D132" i="6" s="1"/>
  <c r="D143" i="6"/>
  <c r="C99" i="6"/>
  <c r="G99" i="6" s="1"/>
  <c r="D119" i="6"/>
  <c r="C131" i="6"/>
  <c r="G131" i="6" s="1"/>
  <c r="G138" i="6"/>
  <c r="G143" i="6"/>
  <c r="G47" i="6"/>
  <c r="G67" i="6"/>
  <c r="D84" i="6"/>
  <c r="D115" i="6"/>
  <c r="D68" i="6"/>
  <c r="C72" i="6"/>
  <c r="D72" i="6" s="1"/>
  <c r="D80" i="6"/>
  <c r="D45" i="6"/>
  <c r="D62" i="6"/>
  <c r="D77" i="6"/>
  <c r="C109" i="6"/>
  <c r="D109" i="6" s="1"/>
  <c r="C50" i="6"/>
  <c r="G50" i="6" s="1"/>
  <c r="C61" i="6"/>
  <c r="G61" i="6" s="1"/>
  <c r="G44" i="6"/>
  <c r="G116" i="6"/>
  <c r="D94" i="6"/>
  <c r="F77" i="6"/>
  <c r="D110" i="6"/>
  <c r="D126" i="6"/>
  <c r="F94" i="6"/>
  <c r="D67" i="6"/>
  <c r="F114" i="6"/>
  <c r="D139" i="6"/>
  <c r="D108" i="6"/>
  <c r="F108" i="6"/>
  <c r="F140" i="6"/>
  <c r="F129" i="8"/>
  <c r="G46" i="8"/>
  <c r="G56" i="8"/>
  <c r="G66" i="8"/>
  <c r="G73" i="8"/>
  <c r="G83" i="8"/>
  <c r="G97" i="8"/>
  <c r="G107" i="8"/>
  <c r="G117" i="8"/>
  <c r="G127" i="8"/>
  <c r="F44" i="8"/>
  <c r="F51" i="8"/>
  <c r="F61" i="8"/>
  <c r="F71" i="8"/>
  <c r="F81" i="8"/>
  <c r="F95" i="8"/>
  <c r="F105" i="8"/>
  <c r="F115" i="8"/>
  <c r="F125" i="8"/>
  <c r="F132" i="8"/>
  <c r="F142" i="8"/>
  <c r="F47" i="8"/>
  <c r="F57" i="8"/>
  <c r="F67" i="8"/>
  <c r="F77" i="8"/>
  <c r="F84" i="8"/>
  <c r="F98" i="8"/>
  <c r="F108" i="8"/>
  <c r="F118" i="8"/>
  <c r="F128" i="8"/>
  <c r="F48" i="8"/>
  <c r="F58" i="8"/>
  <c r="F68" i="8"/>
  <c r="F78" i="8"/>
  <c r="F92" i="8"/>
  <c r="F99" i="8"/>
  <c r="F109" i="8"/>
  <c r="F119" i="8"/>
  <c r="F137" i="8"/>
  <c r="G138" i="8"/>
  <c r="F45" i="8"/>
  <c r="F55" i="8"/>
  <c r="F62" i="8"/>
  <c r="F72" i="8"/>
  <c r="F82" i="8"/>
  <c r="F96" i="8"/>
  <c r="F106" i="8"/>
  <c r="F116" i="8"/>
  <c r="F126" i="8"/>
  <c r="F136" i="8"/>
  <c r="F143" i="8"/>
  <c r="F139" i="8"/>
  <c r="G139" i="7"/>
  <c r="F56" i="7"/>
  <c r="F66" i="7"/>
  <c r="F73" i="7"/>
  <c r="F83" i="7"/>
  <c r="F97" i="7"/>
  <c r="F107" i="7"/>
  <c r="F117" i="7"/>
  <c r="F127" i="7"/>
  <c r="G46" i="7"/>
  <c r="G137" i="7"/>
  <c r="F51" i="7"/>
  <c r="F61" i="7"/>
  <c r="F81" i="7"/>
  <c r="F105" i="7"/>
  <c r="F125" i="7"/>
  <c r="G71" i="7"/>
  <c r="G95" i="7"/>
  <c r="G115" i="7"/>
  <c r="G132" i="7"/>
  <c r="G142" i="7"/>
  <c r="F49" i="7"/>
  <c r="F59" i="7"/>
  <c r="F69" i="7"/>
  <c r="F79" i="7"/>
  <c r="F93" i="7"/>
  <c r="F103" i="7"/>
  <c r="F110" i="7"/>
  <c r="F120" i="7"/>
  <c r="F130" i="7"/>
  <c r="F140" i="7"/>
  <c r="F44" i="7"/>
  <c r="F48" i="7"/>
  <c r="F58" i="7"/>
  <c r="F68" i="7"/>
  <c r="F78" i="7"/>
  <c r="F92" i="7"/>
  <c r="F99" i="7"/>
  <c r="F109" i="7"/>
  <c r="F119" i="7"/>
  <c r="F129" i="7"/>
  <c r="F45" i="7"/>
  <c r="F55" i="7"/>
  <c r="F62" i="7"/>
  <c r="F72" i="7"/>
  <c r="F82" i="7"/>
  <c r="F96" i="7"/>
  <c r="F106" i="7"/>
  <c r="F116" i="7"/>
  <c r="F126" i="7"/>
  <c r="F136" i="7"/>
  <c r="F143" i="7"/>
  <c r="F57" i="6"/>
  <c r="F73" i="6"/>
  <c r="F107" i="6"/>
  <c r="G57" i="6"/>
  <c r="F69" i="6"/>
  <c r="F103" i="6"/>
  <c r="G107" i="6"/>
  <c r="G114" i="6"/>
  <c r="F138" i="6"/>
  <c r="G46" i="6"/>
  <c r="G77" i="6"/>
  <c r="G127" i="6"/>
  <c r="F97" i="6"/>
  <c r="F120" i="6"/>
  <c r="F47" i="6"/>
  <c r="F59" i="6"/>
  <c r="F93" i="6"/>
  <c r="G97" i="6"/>
  <c r="F128" i="6"/>
  <c r="G136" i="6"/>
  <c r="D57" i="6"/>
  <c r="D98" i="6"/>
  <c r="G130" i="6"/>
  <c r="G79" i="6"/>
  <c r="G108" i="6"/>
  <c r="G126" i="6"/>
  <c r="G115" i="6"/>
  <c r="G105" i="6"/>
  <c r="G62" i="6"/>
  <c r="G69" i="6"/>
  <c r="D99" i="6"/>
  <c r="D106" i="6"/>
  <c r="G120" i="6"/>
  <c r="D142" i="6"/>
  <c r="G55" i="6"/>
  <c r="G59" i="6"/>
  <c r="G81" i="6"/>
  <c r="G96" i="6"/>
  <c r="G132" i="6"/>
  <c r="G82" i="6"/>
  <c r="G93" i="6"/>
  <c r="G125" i="6"/>
  <c r="G45" i="6"/>
  <c r="G49" i="6"/>
  <c r="G71" i="6"/>
  <c r="G140" i="6"/>
  <c r="G106" i="6"/>
  <c r="G142" i="6"/>
  <c r="G110" i="6"/>
  <c r="D60" i="6"/>
  <c r="D82" i="6"/>
  <c r="D114" i="6"/>
  <c r="D125" i="6"/>
  <c r="D129" i="6"/>
  <c r="G139" i="6"/>
  <c r="D138" i="6"/>
  <c r="D69" i="6"/>
  <c r="F92" i="6"/>
  <c r="D79" i="6"/>
  <c r="F99" i="6"/>
  <c r="D93" i="6"/>
  <c r="F109" i="6"/>
  <c r="D47" i="6"/>
  <c r="D103" i="6"/>
  <c r="F119" i="6"/>
  <c r="F131" i="6"/>
  <c r="D130" i="6"/>
  <c r="D118" i="6"/>
  <c r="F58" i="6"/>
  <c r="F121" i="6"/>
  <c r="D128" i="6"/>
  <c r="D49" i="6"/>
  <c r="F68" i="6"/>
  <c r="D59" i="6"/>
  <c r="F78" i="6"/>
  <c r="F141" i="6"/>
  <c r="F50" i="6"/>
  <c r="F129" i="6"/>
  <c r="F60" i="6"/>
  <c r="D120" i="6"/>
  <c r="F80" i="6"/>
  <c r="D140" i="6"/>
  <c r="F139" i="6"/>
  <c r="G48" i="6"/>
  <c r="G58" i="6"/>
  <c r="G68" i="6"/>
  <c r="G78" i="6"/>
  <c r="G92" i="6"/>
  <c r="G119" i="6"/>
  <c r="G129" i="6"/>
  <c r="D46" i="6"/>
  <c r="D56" i="6"/>
  <c r="D66" i="6"/>
  <c r="D83" i="6"/>
  <c r="D97" i="6"/>
  <c r="D107" i="6"/>
  <c r="D117" i="6"/>
  <c r="D127" i="6"/>
  <c r="D137" i="6"/>
  <c r="F44" i="6"/>
  <c r="F51" i="6"/>
  <c r="F61" i="6"/>
  <c r="F71" i="6"/>
  <c r="F81" i="6"/>
  <c r="F95" i="6"/>
  <c r="F105" i="6"/>
  <c r="F115" i="6"/>
  <c r="F125" i="6"/>
  <c r="F132" i="6"/>
  <c r="F142" i="6"/>
  <c r="F45" i="6"/>
  <c r="F55" i="6"/>
  <c r="F62" i="6"/>
  <c r="F72" i="6"/>
  <c r="F82" i="6"/>
  <c r="F96" i="6"/>
  <c r="F106" i="6"/>
  <c r="F116" i="6"/>
  <c r="F126" i="6"/>
  <c r="F136" i="6"/>
  <c r="F143" i="6"/>
  <c r="G70" i="5"/>
  <c r="D47" i="5"/>
  <c r="D67" i="5"/>
  <c r="D84" i="5"/>
  <c r="D108" i="5"/>
  <c r="D140" i="5"/>
  <c r="G47" i="5"/>
  <c r="D48" i="5"/>
  <c r="D68" i="5"/>
  <c r="D92" i="5"/>
  <c r="D61" i="5"/>
  <c r="D81" i="5"/>
  <c r="D105" i="5"/>
  <c r="D117" i="5"/>
  <c r="D137" i="5"/>
  <c r="D56" i="5"/>
  <c r="D57" i="5"/>
  <c r="G81" i="5"/>
  <c r="D98" i="5"/>
  <c r="D110" i="5"/>
  <c r="D130" i="5"/>
  <c r="D50" i="5"/>
  <c r="D94" i="5"/>
  <c r="D126" i="5"/>
  <c r="D99" i="5"/>
  <c r="F120" i="5"/>
  <c r="F99" i="5"/>
  <c r="F51" i="5"/>
  <c r="F60" i="5"/>
  <c r="F141" i="5"/>
  <c r="F117" i="5"/>
  <c r="F71" i="5"/>
  <c r="F142" i="5"/>
  <c r="D119" i="5"/>
  <c r="F119" i="5"/>
  <c r="F127" i="5"/>
  <c r="F70" i="5"/>
  <c r="F131" i="5"/>
  <c r="G131" i="5"/>
  <c r="G66" i="5"/>
  <c r="G132" i="5"/>
  <c r="G98" i="5"/>
  <c r="G44" i="5"/>
  <c r="G118" i="5"/>
  <c r="G125" i="5"/>
  <c r="G141" i="5"/>
  <c r="G45" i="5"/>
  <c r="G73" i="5"/>
  <c r="G96" i="5"/>
  <c r="G126" i="5"/>
  <c r="G46" i="5"/>
  <c r="D70" i="5"/>
  <c r="D77" i="5"/>
  <c r="D93" i="5"/>
  <c r="D97" i="5"/>
  <c r="G108" i="5"/>
  <c r="G115" i="5"/>
  <c r="D120" i="5"/>
  <c r="D127" i="5"/>
  <c r="D139" i="5"/>
  <c r="D143" i="5"/>
  <c r="G82" i="5"/>
  <c r="G78" i="5"/>
  <c r="G105" i="5"/>
  <c r="G55" i="5"/>
  <c r="G83" i="5"/>
  <c r="G110" i="5"/>
  <c r="G136" i="5"/>
  <c r="G79" i="5"/>
  <c r="G84" i="5"/>
  <c r="G59" i="5"/>
  <c r="G128" i="5"/>
  <c r="G67" i="5"/>
  <c r="G121" i="5"/>
  <c r="G106" i="5"/>
  <c r="G49" i="5"/>
  <c r="G72" i="5"/>
  <c r="G95" i="5"/>
  <c r="G137" i="5"/>
  <c r="G57" i="5"/>
  <c r="G92" i="5"/>
  <c r="G138" i="5"/>
  <c r="D59" i="5"/>
  <c r="D66" i="5"/>
  <c r="G77" i="5"/>
  <c r="D82" i="5"/>
  <c r="G97" i="5"/>
  <c r="D132" i="5"/>
  <c r="G139" i="5"/>
  <c r="G143" i="5"/>
  <c r="F69" i="5"/>
  <c r="F80" i="5"/>
  <c r="F129" i="5"/>
  <c r="F140" i="5"/>
  <c r="F58" i="5"/>
  <c r="F103" i="5"/>
  <c r="F107" i="5"/>
  <c r="F114" i="5"/>
  <c r="F93" i="5"/>
  <c r="F104" i="5"/>
  <c r="D131" i="5"/>
  <c r="F48" i="5"/>
  <c r="F109" i="5"/>
  <c r="F92" i="5"/>
  <c r="G48" i="5"/>
  <c r="G58" i="5"/>
  <c r="G99" i="5"/>
  <c r="G109" i="5"/>
  <c r="G129" i="5"/>
  <c r="G56" i="5"/>
  <c r="G107" i="5"/>
  <c r="G127" i="5"/>
  <c r="G51" i="5"/>
  <c r="G61" i="5"/>
  <c r="G142" i="5"/>
  <c r="F79" i="5"/>
  <c r="F110" i="5"/>
  <c r="G69" i="5"/>
  <c r="G93" i="5"/>
  <c r="G103" i="5"/>
  <c r="G120" i="5"/>
  <c r="G130" i="5"/>
  <c r="G140" i="5"/>
  <c r="F47" i="5"/>
  <c r="F57" i="5"/>
  <c r="F67" i="5"/>
  <c r="F77" i="5"/>
  <c r="F84" i="5"/>
  <c r="F98" i="5"/>
  <c r="F108" i="5"/>
  <c r="F118" i="5"/>
  <c r="F128" i="5"/>
  <c r="F138" i="5"/>
  <c r="F78" i="5"/>
  <c r="F83" i="5"/>
  <c r="G117" i="5"/>
  <c r="F81" i="5"/>
  <c r="F95" i="5"/>
  <c r="F105" i="5"/>
  <c r="F125" i="5"/>
  <c r="F132" i="5"/>
  <c r="G71" i="5"/>
  <c r="F49" i="5"/>
  <c r="G68" i="5"/>
  <c r="G119" i="5"/>
  <c r="F137" i="5"/>
  <c r="F139" i="5"/>
  <c r="F46" i="5"/>
  <c r="F66" i="5"/>
  <c r="F73" i="5"/>
  <c r="F97" i="5"/>
  <c r="F44" i="5"/>
  <c r="F115" i="5"/>
  <c r="F59" i="5"/>
  <c r="F45" i="5"/>
  <c r="F55" i="5"/>
  <c r="F62" i="5"/>
  <c r="F72" i="5"/>
  <c r="F82" i="5"/>
  <c r="F96" i="5"/>
  <c r="F106" i="5"/>
  <c r="F116" i="5"/>
  <c r="F126" i="5"/>
  <c r="F136" i="5"/>
  <c r="F143" i="5"/>
  <c r="D141" i="1"/>
  <c r="F118" i="1"/>
  <c r="F95" i="1"/>
  <c r="F97" i="1"/>
  <c r="D94" i="1"/>
  <c r="D116" i="1"/>
  <c r="F139" i="1"/>
  <c r="F137" i="1"/>
  <c r="F142" i="1"/>
  <c r="F140" i="1"/>
  <c r="F138" i="1"/>
  <c r="F128" i="1"/>
  <c r="F126" i="1"/>
  <c r="F131" i="1"/>
  <c r="F129" i="1"/>
  <c r="D125" i="1"/>
  <c r="F127" i="1"/>
  <c r="D132" i="1"/>
  <c r="G118" i="1"/>
  <c r="F117" i="1"/>
  <c r="G119" i="1"/>
  <c r="F114" i="1"/>
  <c r="G107" i="1"/>
  <c r="F106" i="1"/>
  <c r="G108" i="1"/>
  <c r="F103" i="1"/>
  <c r="G96" i="1"/>
  <c r="G98" i="1"/>
  <c r="G93" i="1"/>
  <c r="G95" i="1"/>
  <c r="D92" i="1"/>
  <c r="G79" i="1"/>
  <c r="G81" i="1"/>
  <c r="F80" i="1"/>
  <c r="D77" i="1"/>
  <c r="G69" i="1"/>
  <c r="G71" i="1"/>
  <c r="F66" i="1"/>
  <c r="G59" i="1"/>
  <c r="G61" i="1"/>
  <c r="F58" i="1"/>
  <c r="G60" i="1"/>
  <c r="D55" i="1"/>
  <c r="G48" i="1"/>
  <c r="G45" i="1"/>
  <c r="F47" i="1"/>
  <c r="G49" i="1"/>
  <c r="F44" i="1"/>
  <c r="G73" i="6" l="1"/>
  <c r="G72" i="6"/>
  <c r="D61" i="6"/>
  <c r="D131" i="6"/>
  <c r="D50" i="6"/>
  <c r="C51" i="6"/>
  <c r="G109" i="6"/>
  <c r="D51" i="6" l="1"/>
  <c r="G51" i="6"/>
</calcChain>
</file>

<file path=xl/sharedStrings.xml><?xml version="1.0" encoding="utf-8"?>
<sst xmlns="http://schemas.openxmlformats.org/spreadsheetml/2006/main" count="2527" uniqueCount="83">
  <si>
    <t>Section 1: Number of Participants Receiving SNAP Benefits, Number of Households Receiving SNAP Benefits, and SNAP Benefits Issued, by Island/Branch and Category/Programs</t>
  </si>
  <si>
    <t>Number of Participants Receiving SNAP Benefits, by Island/Branch and Category/Programs</t>
  </si>
  <si>
    <t>Island/Branch</t>
  </si>
  <si>
    <t>TANF</t>
  </si>
  <si>
    <t>TAONF</t>
  </si>
  <si>
    <t>GA</t>
  </si>
  <si>
    <t>SSI</t>
  </si>
  <si>
    <t>ABD</t>
  </si>
  <si>
    <t>SNAP ONLY</t>
  </si>
  <si>
    <t>TOTAL</t>
  </si>
  <si>
    <t>Oahu Branch</t>
  </si>
  <si>
    <t>Hawaii Branch</t>
  </si>
  <si>
    <t>Kauai Branch</t>
  </si>
  <si>
    <t>Maui Island</t>
  </si>
  <si>
    <t>Molokai Island</t>
  </si>
  <si>
    <t>Lanai Island</t>
  </si>
  <si>
    <t>Maui Branch</t>
  </si>
  <si>
    <t>STATE</t>
  </si>
  <si>
    <t>Number of Households Receiving SNAP Benefits, by Island/Branch and Category/Programs</t>
  </si>
  <si>
    <t>SNAP Benefits Issued, by Island/Branch and Category/Programs</t>
  </si>
  <si>
    <t>Number of Participants</t>
  </si>
  <si>
    <t>Number of Households</t>
  </si>
  <si>
    <t>Average Household Size</t>
  </si>
  <si>
    <t>Total Benefits</t>
  </si>
  <si>
    <t>Average Benefits per Participant</t>
  </si>
  <si>
    <t>Average Benefits per Household</t>
  </si>
  <si>
    <t>The Supplemental Nutrition Assistance Program (SNAP) Participation Report for March 2026, by Island/Branch</t>
  </si>
  <si>
    <t>Section 2: SNAP - Category Average Household Size, Benefits Per Participant And Benefits Per Household By Area</t>
  </si>
  <si>
    <t>SNAP - All Categories Average Household Size, Benefits Per Participants And Benefits Per Household By Area</t>
  </si>
  <si>
    <t>SNAP Only Average Household Size, Benefits Per Participants And Benefits Per Household By Area</t>
  </si>
  <si>
    <t>SNAP - Financial Assistance Average Household Size, Benefits Per Participants And Benefits Per Household By Area</t>
  </si>
  <si>
    <t>SNAP - SSI Average Household Size, Benefits Per Participants And Benefits Per Household By Area</t>
  </si>
  <si>
    <t>SNAP - All Financial Assistance Programs Average Household Size, Benefits Per Participants And Benefits Per Household By Area</t>
  </si>
  <si>
    <t>SNAP - TANF Average Household Size, Benefits Per Participants And Benefits Per Household By Area</t>
  </si>
  <si>
    <t>SNAP - TAONF Average Household Size, Benefits Per Participants And Benefits Per Household By Area</t>
  </si>
  <si>
    <t>SNAP - GA Average Household Size, Benefits Per Participants And Benefits Per Household By Area</t>
  </si>
  <si>
    <t>SNAP - ABD Average Household Size, Benefits Per Participants And Benefits Per Household By Area</t>
  </si>
  <si>
    <t>Section 3: SNAP - Financial Assistance Programs Average Household Size, Benefits Per Participants And Benefits Per Household By Area</t>
  </si>
  <si>
    <t>This worksheet contains the Supplemental Nutrition Assistance Program (SNAP) monthly summary tables in three sections:
Section 1: Number of Participants Receiving SNAP Benefits, Number of Households Receiving SNAP Benefits, and SNAP Benefits Issued, by Island/Branch and Category/Programs;
Section 2: SNAP - Category Average Household Size, Benefits Per Participant And Benefits Per Household By Area; and 
Section 3: SNAP - Financial Assistance Programs Average Household Size, Benefits Per Participants And Benefits Per Household By Area. 
Category/Program refer to other assistance programs in which the Participant/Household may be receiving aid.</t>
  </si>
  <si>
    <r>
      <t xml:space="preserve">This section contains </t>
    </r>
    <r>
      <rPr>
        <b/>
        <sz val="14"/>
        <color rgb="FF005E00"/>
        <rFont val="Arial"/>
        <family val="2"/>
      </rPr>
      <t>three tables</t>
    </r>
    <r>
      <rPr>
        <sz val="14"/>
        <color rgb="FF005E00"/>
        <rFont val="Arial"/>
        <family val="2"/>
      </rPr>
      <t xml:space="preserve"> (Number of Participants Receiving SNAP Benefits, Number of Households Receiving SNAP Benefits, and SNAP Benefits Issued) </t>
    </r>
    <r>
      <rPr>
        <b/>
        <sz val="14"/>
        <color rgb="FF005E00"/>
        <rFont val="Arial"/>
        <family val="2"/>
      </rPr>
      <t>each with eight rows</t>
    </r>
    <r>
      <rPr>
        <sz val="14"/>
        <color rgb="FF005E00"/>
        <rFont val="Arial"/>
        <family val="2"/>
      </rPr>
      <t xml:space="preserve"> (Oahu Branch, Hawaii Branch, Kauai Branch, Maui Island, Molokai Island, Lanai Island, Maui Branch (includes Maui Island, Molokai Island, and Lanai Island), and STATE) </t>
    </r>
    <r>
      <rPr>
        <b/>
        <sz val="14"/>
        <color rgb="FF005E00"/>
        <rFont val="Arial"/>
        <family val="2"/>
      </rPr>
      <t>and eight columns</t>
    </r>
    <r>
      <rPr>
        <sz val="14"/>
        <color rgb="FF005E00"/>
        <rFont val="Arial"/>
        <family val="2"/>
      </rPr>
      <t xml:space="preserve"> (Island/Branch, Temporary Assistance for Needy Families (TANF), Temporary Assistance to Other Needy Families (TAONF), General Assistance (GA), Supplemental Security Income (SSI), Aid to the Aged, Blind, and Disabled (ABD), SNAP ONLY, and TOTAL). 
Category/Program refer to other assistance programs in which the Participant/Household may be receiving aid.</t>
    </r>
  </si>
  <si>
    <r>
      <t xml:space="preserve">This section contains data of SNAP Participants, Households, and Benefits by Category. 
There are </t>
    </r>
    <r>
      <rPr>
        <b/>
        <sz val="14"/>
        <color rgb="FF005E00"/>
        <rFont val="Arial"/>
        <family val="2"/>
      </rPr>
      <t>four tables</t>
    </r>
    <r>
      <rPr>
        <sz val="14"/>
        <color rgb="FF005E00"/>
        <rFont val="Arial"/>
        <family val="2"/>
      </rPr>
      <t xml:space="preserve"> (ALL CATEGORIES, SNAP ONLY, FINANCIAL ASSISTANCE (including TANF, TAONF, GA, and ABD), and SSI), </t>
    </r>
    <r>
      <rPr>
        <b/>
        <sz val="14"/>
        <color rgb="FF005E00"/>
        <rFont val="Arial"/>
        <family val="2"/>
      </rPr>
      <t>each with eight rows</t>
    </r>
    <r>
      <rPr>
        <sz val="14"/>
        <color rgb="FF005E00"/>
        <rFont val="Arial"/>
        <family val="2"/>
      </rPr>
      <t xml:space="preserve"> (Oahu Branch, Hawaii Branch, Kauai Branch, Maui Island, Molokai Island, Lanai Island, Maui Branch (includes Maui Island, Molokai Island, and Lanai Island), and STATE) </t>
    </r>
    <r>
      <rPr>
        <b/>
        <sz val="14"/>
        <color rgb="FF005E00"/>
        <rFont val="Arial"/>
        <family val="2"/>
      </rPr>
      <t xml:space="preserve">and seven columns </t>
    </r>
    <r>
      <rPr>
        <sz val="14"/>
        <color rgb="FF005E00"/>
        <rFont val="Arial"/>
        <family val="2"/>
      </rPr>
      <t>(Island/Branch, Number of Persons, Number of Households, Average Household Size, Total Benefits, Average Benefit per Person, and Average Benefit per Household)</t>
    </r>
  </si>
  <si>
    <r>
      <t xml:space="preserve">This section contains data of SNAP Participants, Households, and Benefits who also receive Financial Assistance Program aid. 
There are </t>
    </r>
    <r>
      <rPr>
        <b/>
        <sz val="14"/>
        <color rgb="FF005E00"/>
        <rFont val="Arial"/>
        <family val="2"/>
      </rPr>
      <t>five tables</t>
    </r>
    <r>
      <rPr>
        <sz val="14"/>
        <color rgb="FF005E00"/>
        <rFont val="Arial"/>
        <family val="2"/>
      </rPr>
      <t xml:space="preserve"> (ALL FINANCIAL ASSISTANCE PROGRAMS, Temporary Assistance for Needy Families (TANF), Temporary Assistance to Other Needy Families (TAONF), General Assistance (GA), and Aid to the Aged, Blind, and Disabled (ABD), </t>
    </r>
    <r>
      <rPr>
        <b/>
        <sz val="14"/>
        <color rgb="FF005E00"/>
        <rFont val="Arial"/>
        <family val="2"/>
      </rPr>
      <t>each with eight rows</t>
    </r>
    <r>
      <rPr>
        <sz val="14"/>
        <color rgb="FF005E00"/>
        <rFont val="Arial"/>
        <family val="2"/>
      </rPr>
      <t xml:space="preserve"> (Oahu Branch, Hawaii Branch, Kauai Branch, Maui Island, Molokai Island, Lanai Island, Maui Branch (includes Maui Island, Molokai Island, and Lanai Island), and STATE) </t>
    </r>
    <r>
      <rPr>
        <b/>
        <sz val="14"/>
        <color rgb="FF005E00"/>
        <rFont val="Arial"/>
        <family val="2"/>
      </rPr>
      <t>and seven columns</t>
    </r>
    <r>
      <rPr>
        <sz val="14"/>
        <color rgb="FF005E00"/>
        <rFont val="Arial"/>
        <family val="2"/>
      </rPr>
      <t xml:space="preserve"> (Island/Branch, Number of Participants, Number of Households, Average Household Size, Total Benefits, Average Benefits per Participant, and Average Benefits per Household)</t>
    </r>
  </si>
  <si>
    <t>The Supplemental Nutrition Assistance Program (SNAP) Participation Report for July 2025, by Island/Branch</t>
  </si>
  <si>
    <t>The Supplemental Nutrition Assistance Program (SNAP) Participation Report for August 2025, by Island/Branch</t>
  </si>
  <si>
    <t>The Supplemental Nutrition Assistance Program (SNAP) Participation Report for September 2025, by Island/Branch</t>
  </si>
  <si>
    <t>The Supplemental Nutrition Assistance Program (SNAP) Participation Report for October 2025, by Island/Branch</t>
  </si>
  <si>
    <t>The Supplemental Nutrition Assistance Program (SNAP) Participation Report for November 2025, by Island/Branch</t>
  </si>
  <si>
    <t>The Supplemental Nutrition Assistance Program (SNAP) Participation Report for December 2025, by Island/Branch</t>
  </si>
  <si>
    <t>The Supplemental Nutrition Assistance Program (SNAP) Participation Report for January 2026, by Island/Branch</t>
  </si>
  <si>
    <t>The Supplemental Nutrition Assistance Program (SNAP) Participation Report for February 2026, by Island/Branch</t>
  </si>
  <si>
    <t>The Supplemental Nutrition Assistance Program (SNAP) Participation Report for April 2026, by Island/Branch</t>
  </si>
  <si>
    <t>The Supplemental Nutrition Assistance Program (SNAP) Participation Report for May 2026, by Island/Branch</t>
  </si>
  <si>
    <t>The Supplemental Nutrition Assistance Program (SNAP) Participation Report for June 2026, by Island/Branch</t>
  </si>
  <si>
    <t>Title Page</t>
  </si>
  <si>
    <t>The Supplemental Nutrition Assistance Program (SNAP) Participation Report for State Fiscal Year 2026</t>
  </si>
  <si>
    <t>State of Hawaii</t>
  </si>
  <si>
    <t>Department of Human Services</t>
  </si>
  <si>
    <t>Benefit, Employment And Support Services Division</t>
  </si>
  <si>
    <t>Supplemental Nutrition Assistance Program</t>
  </si>
  <si>
    <t>The Supplemental Nutrition Assistance Program (SNAP) Participation Report Year-to-Date Summary for State Fiscal Year 2026, Statewide</t>
  </si>
  <si>
    <t>Number of Participants Receiving SNAP Benefits, Number of Households Receiving SNAP Benefits, and SNAP Benefits Issued, by Month and Category/Programs</t>
  </si>
  <si>
    <t>Table 1: Number of Participants Receiving SNAP Benefits, by Month and Category/Programs</t>
  </si>
  <si>
    <t>MONTH</t>
  </si>
  <si>
    <t>July</t>
  </si>
  <si>
    <t>August</t>
  </si>
  <si>
    <t>September</t>
  </si>
  <si>
    <t>October</t>
  </si>
  <si>
    <t>November</t>
  </si>
  <si>
    <t>December</t>
  </si>
  <si>
    <t>January</t>
  </si>
  <si>
    <t>February</t>
  </si>
  <si>
    <t>March</t>
  </si>
  <si>
    <t>April</t>
  </si>
  <si>
    <t>May</t>
  </si>
  <si>
    <t>June</t>
  </si>
  <si>
    <t>Table 2: Number of Households Receiving SNAP Benefits, by Month and Category/Programs</t>
  </si>
  <si>
    <t>Table 3: SNAP Benefits Issued by Month and Category/Programs</t>
  </si>
  <si>
    <t>End of worksheet</t>
  </si>
  <si>
    <t>Click the month below to view monthly data, or  'SFY 2026 Summary' for annual summary:</t>
  </si>
  <si>
    <t>Summary of monthly participation data for State Fiscal Year 2026, along with a year-to-date summary.</t>
  </si>
  <si>
    <t>Monthly Average</t>
  </si>
  <si>
    <r>
      <t xml:space="preserve">This worksheet contains Supplemental Nutrition Assistance Program (SNAP) Participation year-to-date monthly summary tables for the State Fiscal Year, Statewide. 
It contains </t>
    </r>
    <r>
      <rPr>
        <b/>
        <sz val="18"/>
        <color rgb="FF005E00"/>
        <rFont val="Arial"/>
        <family val="2"/>
      </rPr>
      <t>three tables</t>
    </r>
    <r>
      <rPr>
        <sz val="18"/>
        <color rgb="FF005E00"/>
        <rFont val="Arial"/>
        <family val="2"/>
      </rPr>
      <t xml:space="preserve">: 
Table 1: Number of Participants Receiving SNAP Benefits, by Month and Category/Programs; 
Table 2: Number of Households Receiving SNAP Benefits, by Month and Category/Programs; and 
Table 3: SNAP Benefits Issued by Month and Category/Programs. 
</t>
    </r>
    <r>
      <rPr>
        <b/>
        <sz val="18"/>
        <color rgb="FF005E00"/>
        <rFont val="Arial"/>
        <family val="2"/>
      </rPr>
      <t>Each with thirteen rows</t>
    </r>
    <r>
      <rPr>
        <sz val="18"/>
        <color rgb="FF005E00"/>
        <rFont val="Arial"/>
        <family val="2"/>
      </rPr>
      <t xml:space="preserve"> (July through June, and Monthly Average)</t>
    </r>
    <r>
      <rPr>
        <b/>
        <sz val="18"/>
        <color rgb="FF005E00"/>
        <rFont val="Arial"/>
        <family val="2"/>
      </rPr>
      <t xml:space="preserve"> and eight columns</t>
    </r>
    <r>
      <rPr>
        <sz val="18"/>
        <color rgb="FF005E00"/>
        <rFont val="Arial"/>
        <family val="2"/>
      </rPr>
      <t xml:space="preserve"> (Island/Branch, Temporary Assistance for Needy Families (TANF), Temporary Assistance to Other Needy Families (TAONF), General Assistance (GA), Supplemental Security Income (SSI), Aid to the Aged, Blind, and Disabled (ABD), SNAP ONLY, and TOTAL). 
Category/Program refers to other assistance programs in which the Participant/Household may be receiving aid.</t>
    </r>
  </si>
  <si>
    <t>End of Title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</si>
</sst>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0"/>
      <name val="Arial"/>
      <family val="2"/>
    </font>
    <font>
      <sz val="11"/>
      <color theme="1"/>
      <name val="Calibri"/>
      <family val="2"/>
      <scheme val="minor"/>
    </font>
    <font>
      <b/>
      <sz val="18"/>
      <name val="Arial"/>
      <family val="2"/>
    </font>
    <font>
      <sz val="14"/>
      <name val="Arial"/>
      <family val="2"/>
    </font>
    <font>
      <b/>
      <sz val="16"/>
      <name val="Arial"/>
      <family val="2"/>
    </font>
    <font>
      <b/>
      <sz val="14"/>
      <name val="Arial"/>
      <family val="2"/>
    </font>
    <font>
      <b/>
      <sz val="14"/>
      <color rgb="FF005E00"/>
      <name val="Arial"/>
      <family val="2"/>
    </font>
    <font>
      <sz val="14"/>
      <color rgb="FF005E00"/>
      <name val="Arial"/>
      <family val="2"/>
    </font>
    <font>
      <sz val="10"/>
      <name val="Arial"/>
      <family val="2"/>
    </font>
    <font>
      <sz val="18"/>
      <name val="Arial"/>
      <family val="2"/>
    </font>
    <font>
      <b/>
      <sz val="22"/>
      <name val="Arial"/>
      <family val="2"/>
    </font>
    <font>
      <u/>
      <sz val="10"/>
      <color theme="10"/>
      <name val="Arial"/>
      <family val="2"/>
    </font>
    <font>
      <sz val="18"/>
      <color rgb="FF004E9A"/>
      <name val="Arial"/>
      <family val="2"/>
    </font>
    <font>
      <sz val="18"/>
      <color rgb="FF005E00"/>
      <name val="Arial"/>
      <family val="2"/>
    </font>
    <font>
      <b/>
      <sz val="18"/>
      <color rgb="FF005E0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1" fillId="0" borderId="0" applyNumberFormat="0" applyFill="0" applyBorder="0" applyAlignment="0" applyProtection="0"/>
    <xf numFmtId="43" fontId="8" fillId="0" borderId="0" applyFont="0" applyFill="0" applyBorder="0" applyAlignment="0" applyProtection="0"/>
  </cellStyleXfs>
  <cellXfs count="22">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center"/>
    </xf>
    <xf numFmtId="0" fontId="5" fillId="0" borderId="1" xfId="0" applyFont="1" applyBorder="1"/>
    <xf numFmtId="0" fontId="5"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applyAlignment="1">
      <alignment vertical="top" wrapText="1"/>
    </xf>
    <xf numFmtId="3" fontId="3" fillId="0" borderId="1" xfId="1" applyNumberFormat="1" applyFont="1" applyBorder="1"/>
    <xf numFmtId="3" fontId="3" fillId="0" borderId="1" xfId="1" applyNumberFormat="1" applyFont="1" applyBorder="1" applyAlignment="1"/>
    <xf numFmtId="3" fontId="3" fillId="0" borderId="1" xfId="1" quotePrefix="1" applyNumberFormat="1" applyFont="1" applyBorder="1"/>
    <xf numFmtId="3" fontId="3" fillId="0" borderId="1" xfId="0" applyNumberFormat="1" applyFont="1" applyBorder="1"/>
    <xf numFmtId="0" fontId="7" fillId="0" borderId="0" xfId="0" applyFont="1"/>
    <xf numFmtId="0" fontId="9" fillId="0" borderId="0" xfId="0" applyFont="1"/>
    <xf numFmtId="0" fontId="10" fillId="0" borderId="0" xfId="0" applyFont="1"/>
    <xf numFmtId="0" fontId="12" fillId="0" borderId="0" xfId="2" applyFont="1"/>
    <xf numFmtId="14" fontId="9" fillId="0" borderId="0" xfId="0" applyNumberFormat="1" applyFont="1"/>
    <xf numFmtId="0" fontId="5" fillId="0" borderId="1" xfId="0" applyFont="1" applyBorder="1" applyAlignment="1">
      <alignment horizontal="center"/>
    </xf>
    <xf numFmtId="3" fontId="3" fillId="0" borderId="1" xfId="3" applyNumberFormat="1" applyFont="1" applyBorder="1"/>
    <xf numFmtId="0" fontId="13" fillId="0" borderId="0" xfId="0" applyFont="1" applyAlignment="1">
      <alignment horizontal="left" vertical="top" wrapText="1"/>
    </xf>
  </cellXfs>
  <cellStyles count="4">
    <cellStyle name="Comma" xfId="1" builtinId="3"/>
    <cellStyle name="Comma 2" xfId="3" xr:uid="{B672F09B-5B95-4FF9-88A1-E71E02EC066B}"/>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4FEB-2149-43E3-A52C-2501865E61D8}">
  <sheetPr>
    <pageSetUpPr fitToPage="1"/>
  </sheetPr>
  <dimension ref="A1:G28"/>
  <sheetViews>
    <sheetView showGridLines="0" tabSelected="1" zoomScaleNormal="100" workbookViewId="0"/>
  </sheetViews>
  <sheetFormatPr defaultColWidth="9.1796875" defaultRowHeight="22.5" x14ac:dyDescent="0.45"/>
  <cols>
    <col min="1" max="1" width="9.1796875" style="15"/>
    <col min="2" max="2" width="40" style="15" customWidth="1"/>
    <col min="3" max="3" width="38" style="15" customWidth="1"/>
    <col min="4" max="7" width="9.1796875" style="15"/>
    <col min="8" max="8" width="12.1796875" style="15" bestFit="1" customWidth="1"/>
    <col min="9" max="16384" width="9.1796875" style="15"/>
  </cols>
  <sheetData>
    <row r="1" spans="1:7" x14ac:dyDescent="0.45">
      <c r="A1" s="15" t="s">
        <v>53</v>
      </c>
    </row>
    <row r="3" spans="1:7" ht="28" x14ac:dyDescent="0.6">
      <c r="B3" s="16" t="s">
        <v>54</v>
      </c>
    </row>
    <row r="4" spans="1:7" ht="28" x14ac:dyDescent="0.6">
      <c r="B4" s="16"/>
    </row>
    <row r="5" spans="1:7" x14ac:dyDescent="0.45">
      <c r="B5" s="15" t="s">
        <v>79</v>
      </c>
    </row>
    <row r="7" spans="1:7" x14ac:dyDescent="0.45">
      <c r="B7" s="15" t="s">
        <v>78</v>
      </c>
    </row>
    <row r="9" spans="1:7" x14ac:dyDescent="0.45">
      <c r="B9" s="17" t="str">
        <f>HYPERLINK("#'JUL 2025'!A1","July 2025")</f>
        <v>July 2025</v>
      </c>
      <c r="G9" s="18"/>
    </row>
    <row r="10" spans="1:7" x14ac:dyDescent="0.45">
      <c r="B10" s="17" t="str">
        <f>HYPERLINK("#'AUG 2025'!A1","August 2025")</f>
        <v>August 2025</v>
      </c>
      <c r="G10" s="18"/>
    </row>
    <row r="11" spans="1:7" x14ac:dyDescent="0.45">
      <c r="B11" s="17" t="str">
        <f>HYPERLINK("#'SEP 2025'!A1","September 2025")</f>
        <v>September 2025</v>
      </c>
      <c r="G11" s="18"/>
    </row>
    <row r="12" spans="1:7" x14ac:dyDescent="0.45">
      <c r="B12" s="17" t="str">
        <f>HYPERLINK("#'OCT 2025'!A1","October 2025")</f>
        <v>October 2025</v>
      </c>
      <c r="G12" s="18"/>
    </row>
    <row r="13" spans="1:7" x14ac:dyDescent="0.45">
      <c r="B13" s="17" t="str">
        <f>HYPERLINK("#'NOV 2025'!A1","November 2025")</f>
        <v>November 2025</v>
      </c>
      <c r="G13" s="18"/>
    </row>
    <row r="14" spans="1:7" x14ac:dyDescent="0.45">
      <c r="B14" s="17" t="str">
        <f>HYPERLINK("#'DEC 2025'!A1","December 2025")</f>
        <v>December 2025</v>
      </c>
      <c r="G14" s="18"/>
    </row>
    <row r="15" spans="1:7" x14ac:dyDescent="0.45">
      <c r="B15" s="17" t="str">
        <f>HYPERLINK("#'JAN 2026'!A1","January 2026")</f>
        <v>January 2026</v>
      </c>
      <c r="G15" s="18"/>
    </row>
    <row r="16" spans="1:7" x14ac:dyDescent="0.45">
      <c r="B16" s="17" t="str">
        <f>HYPERLINK("#'FEB 2026'!A1","February 2026")</f>
        <v>February 2026</v>
      </c>
      <c r="G16" s="18"/>
    </row>
    <row r="17" spans="1:7" x14ac:dyDescent="0.45">
      <c r="B17" s="17" t="str">
        <f>HYPERLINK("#'MAR 2026'!A1","March 2026")</f>
        <v>March 2026</v>
      </c>
      <c r="G17" s="18"/>
    </row>
    <row r="18" spans="1:7" x14ac:dyDescent="0.45">
      <c r="B18" s="17" t="str">
        <f>HYPERLINK("#'APR 2026'!A1","April 2026")</f>
        <v>April 2026</v>
      </c>
      <c r="G18" s="18"/>
    </row>
    <row r="19" spans="1:7" x14ac:dyDescent="0.45">
      <c r="B19" s="17" t="str">
        <f>HYPERLINK("#'MAY 2026'!A1","May 2026")</f>
        <v>May 2026</v>
      </c>
      <c r="G19" s="18"/>
    </row>
    <row r="20" spans="1:7" x14ac:dyDescent="0.45">
      <c r="B20" s="17" t="str">
        <f>HYPERLINK("#'JUN 2026'!A1","June 2026")</f>
        <v>June 2026</v>
      </c>
      <c r="G20" s="18"/>
    </row>
    <row r="21" spans="1:7" x14ac:dyDescent="0.45">
      <c r="B21" s="17" t="str">
        <f>HYPERLINK("#'SFY 2026 Summary'!A1","SFY 2026 Summary")</f>
        <v>SFY 2026 Summary</v>
      </c>
    </row>
    <row r="23" spans="1:7" x14ac:dyDescent="0.45">
      <c r="B23" s="15" t="s">
        <v>55</v>
      </c>
    </row>
    <row r="24" spans="1:7" x14ac:dyDescent="0.45">
      <c r="B24" s="15" t="s">
        <v>56</v>
      </c>
    </row>
    <row r="25" spans="1:7" x14ac:dyDescent="0.45">
      <c r="B25" s="15" t="s">
        <v>57</v>
      </c>
    </row>
    <row r="26" spans="1:7" x14ac:dyDescent="0.45">
      <c r="B26" s="15" t="s">
        <v>58</v>
      </c>
    </row>
    <row r="28" spans="1:7" x14ac:dyDescent="0.45">
      <c r="A28" s="15" t="s">
        <v>82</v>
      </c>
    </row>
  </sheetData>
  <pageMargins left="0.7" right="0.7" top="0.75" bottom="0.75" header="0.3" footer="0.3"/>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55443-3DB1-475F-9582-E64C610B8FBE}">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9.1796875" style="2"/>
  </cols>
  <sheetData>
    <row r="1" spans="1:8" ht="23" x14ac:dyDescent="0.5">
      <c r="A1" s="14" t="s">
        <v>38</v>
      </c>
      <c r="B1" s="1" t="s">
        <v>26</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2315</v>
      </c>
      <c r="C8" s="11">
        <v>11</v>
      </c>
      <c r="D8" s="10">
        <v>1743</v>
      </c>
      <c r="E8" s="10">
        <v>8010</v>
      </c>
      <c r="F8" s="10">
        <v>376</v>
      </c>
      <c r="G8" s="10">
        <v>81588</v>
      </c>
      <c r="H8" s="10">
        <v>94043</v>
      </c>
    </row>
    <row r="9" spans="1:8" ht="18" x14ac:dyDescent="0.4">
      <c r="A9" s="5" t="s">
        <v>11</v>
      </c>
      <c r="B9" s="10">
        <v>1444</v>
      </c>
      <c r="C9" s="12">
        <v>0</v>
      </c>
      <c r="D9" s="10">
        <v>787</v>
      </c>
      <c r="E9" s="10">
        <v>3070</v>
      </c>
      <c r="F9" s="10">
        <v>105</v>
      </c>
      <c r="G9" s="10">
        <v>33280</v>
      </c>
      <c r="H9" s="10">
        <v>38686</v>
      </c>
    </row>
    <row r="10" spans="1:8" ht="18" x14ac:dyDescent="0.4">
      <c r="A10" s="5" t="s">
        <v>12</v>
      </c>
      <c r="B10" s="10">
        <v>186</v>
      </c>
      <c r="C10" s="12">
        <v>0</v>
      </c>
      <c r="D10" s="10">
        <v>147</v>
      </c>
      <c r="E10" s="10">
        <v>482</v>
      </c>
      <c r="F10" s="10">
        <v>24</v>
      </c>
      <c r="G10" s="10">
        <v>7060</v>
      </c>
      <c r="H10" s="10">
        <v>7899</v>
      </c>
    </row>
    <row r="11" spans="1:8" ht="18" x14ac:dyDescent="0.4">
      <c r="A11" s="5" t="s">
        <v>13</v>
      </c>
      <c r="B11" s="10">
        <v>326</v>
      </c>
      <c r="C11" s="12">
        <v>0</v>
      </c>
      <c r="D11" s="10">
        <v>237</v>
      </c>
      <c r="E11" s="10">
        <v>902</v>
      </c>
      <c r="F11" s="10">
        <v>21</v>
      </c>
      <c r="G11" s="10">
        <v>12930</v>
      </c>
      <c r="H11" s="10">
        <v>14416</v>
      </c>
    </row>
    <row r="12" spans="1:8" ht="18" x14ac:dyDescent="0.4">
      <c r="A12" s="5" t="s">
        <v>14</v>
      </c>
      <c r="B12" s="10">
        <v>69</v>
      </c>
      <c r="C12" s="12">
        <v>0</v>
      </c>
      <c r="D12" s="10">
        <v>29</v>
      </c>
      <c r="E12" s="10">
        <v>116</v>
      </c>
      <c r="F12" s="10">
        <v>3</v>
      </c>
      <c r="G12" s="10">
        <v>1992</v>
      </c>
      <c r="H12" s="10">
        <v>2209</v>
      </c>
    </row>
    <row r="13" spans="1:8" ht="18" x14ac:dyDescent="0.4">
      <c r="A13" s="5" t="s">
        <v>15</v>
      </c>
      <c r="B13" s="10">
        <v>5</v>
      </c>
      <c r="C13" s="12">
        <v>0</v>
      </c>
      <c r="D13" s="10">
        <v>8</v>
      </c>
      <c r="E13" s="10">
        <v>18</v>
      </c>
      <c r="F13" s="12">
        <v>0</v>
      </c>
      <c r="G13" s="10">
        <v>320</v>
      </c>
      <c r="H13" s="10">
        <v>351</v>
      </c>
    </row>
    <row r="14" spans="1:8" ht="18" x14ac:dyDescent="0.4">
      <c r="A14" s="5" t="s">
        <v>16</v>
      </c>
      <c r="B14" s="10">
        <v>400</v>
      </c>
      <c r="C14" s="12">
        <v>0</v>
      </c>
      <c r="D14" s="10">
        <v>274</v>
      </c>
      <c r="E14" s="10">
        <v>1036</v>
      </c>
      <c r="F14" s="10">
        <v>24</v>
      </c>
      <c r="G14" s="10">
        <v>15242</v>
      </c>
      <c r="H14" s="10">
        <v>16976</v>
      </c>
    </row>
    <row r="15" spans="1:8" ht="18" x14ac:dyDescent="0.4">
      <c r="A15" s="5" t="s">
        <v>17</v>
      </c>
      <c r="B15" s="10">
        <v>4345</v>
      </c>
      <c r="C15" s="10">
        <v>11</v>
      </c>
      <c r="D15" s="10">
        <v>2951</v>
      </c>
      <c r="E15" s="10">
        <v>12598</v>
      </c>
      <c r="F15" s="10">
        <v>529</v>
      </c>
      <c r="G15" s="10">
        <v>137170</v>
      </c>
      <c r="H15" s="10">
        <v>157604</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725</v>
      </c>
      <c r="C19" s="10">
        <v>3</v>
      </c>
      <c r="D19" s="10">
        <v>1725</v>
      </c>
      <c r="E19" s="10">
        <v>7495</v>
      </c>
      <c r="F19" s="10">
        <v>341</v>
      </c>
      <c r="G19" s="10">
        <v>36473</v>
      </c>
      <c r="H19" s="10">
        <v>46762</v>
      </c>
    </row>
    <row r="20" spans="1:8" ht="18" x14ac:dyDescent="0.4">
      <c r="A20" s="5" t="s">
        <v>11</v>
      </c>
      <c r="B20" s="10">
        <v>444</v>
      </c>
      <c r="C20" s="10">
        <v>0</v>
      </c>
      <c r="D20" s="10">
        <v>772</v>
      </c>
      <c r="E20" s="10">
        <v>2996</v>
      </c>
      <c r="F20" s="10">
        <v>94</v>
      </c>
      <c r="G20" s="10">
        <v>15205</v>
      </c>
      <c r="H20" s="10">
        <v>19511</v>
      </c>
    </row>
    <row r="21" spans="1:8" ht="18" x14ac:dyDescent="0.4">
      <c r="A21" s="5" t="s">
        <v>12</v>
      </c>
      <c r="B21" s="10">
        <v>63</v>
      </c>
      <c r="C21" s="10">
        <v>0</v>
      </c>
      <c r="D21" s="10">
        <v>146</v>
      </c>
      <c r="E21" s="10">
        <v>461</v>
      </c>
      <c r="F21" s="10">
        <v>20</v>
      </c>
      <c r="G21" s="10">
        <v>3214</v>
      </c>
      <c r="H21" s="10">
        <v>3904</v>
      </c>
    </row>
    <row r="22" spans="1:8" ht="18" x14ac:dyDescent="0.4">
      <c r="A22" s="5" t="s">
        <v>13</v>
      </c>
      <c r="B22" s="10">
        <v>107</v>
      </c>
      <c r="C22" s="10">
        <v>0</v>
      </c>
      <c r="D22" s="10">
        <v>236</v>
      </c>
      <c r="E22" s="10">
        <v>872</v>
      </c>
      <c r="F22" s="10">
        <v>19</v>
      </c>
      <c r="G22" s="10">
        <v>6012</v>
      </c>
      <c r="H22" s="10">
        <v>7246</v>
      </c>
    </row>
    <row r="23" spans="1:8" ht="18" x14ac:dyDescent="0.4">
      <c r="A23" s="5" t="s">
        <v>14</v>
      </c>
      <c r="B23" s="10">
        <v>23</v>
      </c>
      <c r="C23" s="10">
        <v>0</v>
      </c>
      <c r="D23" s="10">
        <v>29</v>
      </c>
      <c r="E23" s="10">
        <v>116</v>
      </c>
      <c r="F23" s="10">
        <v>3</v>
      </c>
      <c r="G23" s="10">
        <v>857</v>
      </c>
      <c r="H23" s="10">
        <v>1028</v>
      </c>
    </row>
    <row r="24" spans="1:8" ht="18" x14ac:dyDescent="0.4">
      <c r="A24" s="5" t="s">
        <v>15</v>
      </c>
      <c r="B24" s="10">
        <v>2</v>
      </c>
      <c r="C24" s="10">
        <v>0</v>
      </c>
      <c r="D24" s="10">
        <v>8</v>
      </c>
      <c r="E24" s="10">
        <v>16</v>
      </c>
      <c r="F24" s="10">
        <v>0</v>
      </c>
      <c r="G24" s="10">
        <v>119</v>
      </c>
      <c r="H24" s="10">
        <v>145</v>
      </c>
    </row>
    <row r="25" spans="1:8" ht="18" x14ac:dyDescent="0.4">
      <c r="A25" s="5" t="s">
        <v>16</v>
      </c>
      <c r="B25" s="10">
        <v>132</v>
      </c>
      <c r="C25" s="10">
        <v>0</v>
      </c>
      <c r="D25" s="10">
        <v>273</v>
      </c>
      <c r="E25" s="10">
        <v>1004</v>
      </c>
      <c r="F25" s="10">
        <v>22</v>
      </c>
      <c r="G25" s="10">
        <v>6988</v>
      </c>
      <c r="H25" s="10">
        <v>8419</v>
      </c>
    </row>
    <row r="26" spans="1:8" ht="18" x14ac:dyDescent="0.4">
      <c r="A26" s="5" t="s">
        <v>17</v>
      </c>
      <c r="B26" s="10">
        <v>1364</v>
      </c>
      <c r="C26" s="10">
        <v>3</v>
      </c>
      <c r="D26" s="10">
        <v>2916</v>
      </c>
      <c r="E26" s="10">
        <v>11956</v>
      </c>
      <c r="F26" s="10">
        <v>477</v>
      </c>
      <c r="G26" s="10">
        <v>61880</v>
      </c>
      <c r="H26" s="10">
        <v>78596</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835778</v>
      </c>
      <c r="C30" s="10">
        <v>3824</v>
      </c>
      <c r="D30" s="10">
        <v>835378</v>
      </c>
      <c r="E30" s="10">
        <v>2691194</v>
      </c>
      <c r="F30" s="10">
        <v>180875</v>
      </c>
      <c r="G30" s="10">
        <v>26081443</v>
      </c>
      <c r="H30" s="10">
        <v>30628492</v>
      </c>
    </row>
    <row r="31" spans="1:8" ht="18" x14ac:dyDescent="0.4">
      <c r="A31" s="5" t="s">
        <v>11</v>
      </c>
      <c r="B31" s="10">
        <v>507997</v>
      </c>
      <c r="C31" s="10">
        <v>0</v>
      </c>
      <c r="D31" s="10">
        <v>375227</v>
      </c>
      <c r="E31" s="10">
        <v>1010093</v>
      </c>
      <c r="F31" s="10">
        <v>50062</v>
      </c>
      <c r="G31" s="10">
        <v>10737409</v>
      </c>
      <c r="H31" s="10">
        <v>12680788</v>
      </c>
    </row>
    <row r="32" spans="1:8" ht="18" x14ac:dyDescent="0.4">
      <c r="A32" s="5" t="s">
        <v>12</v>
      </c>
      <c r="B32" s="10">
        <v>66675</v>
      </c>
      <c r="C32" s="10">
        <v>0</v>
      </c>
      <c r="D32" s="10">
        <v>69187</v>
      </c>
      <c r="E32" s="10">
        <v>154944</v>
      </c>
      <c r="F32" s="10">
        <v>11744</v>
      </c>
      <c r="G32" s="10">
        <v>2203203</v>
      </c>
      <c r="H32" s="10">
        <v>2505753</v>
      </c>
    </row>
    <row r="33" spans="1:8" ht="18" x14ac:dyDescent="0.4">
      <c r="A33" s="5" t="s">
        <v>13</v>
      </c>
      <c r="B33" s="10">
        <v>117657</v>
      </c>
      <c r="C33" s="10">
        <v>0</v>
      </c>
      <c r="D33" s="10">
        <v>113621</v>
      </c>
      <c r="E33" s="10">
        <v>304318</v>
      </c>
      <c r="F33" s="10">
        <v>10068</v>
      </c>
      <c r="G33" s="10">
        <v>4106843</v>
      </c>
      <c r="H33" s="10">
        <v>4652507</v>
      </c>
    </row>
    <row r="34" spans="1:8" ht="18" x14ac:dyDescent="0.4">
      <c r="A34" s="5" t="s">
        <v>14</v>
      </c>
      <c r="B34" s="10">
        <v>25050</v>
      </c>
      <c r="C34" s="10">
        <v>0</v>
      </c>
      <c r="D34" s="10">
        <v>13825</v>
      </c>
      <c r="E34" s="10">
        <v>37686</v>
      </c>
      <c r="F34" s="10">
        <v>1462</v>
      </c>
      <c r="G34" s="10">
        <v>655767</v>
      </c>
      <c r="H34" s="10">
        <v>733790</v>
      </c>
    </row>
    <row r="35" spans="1:8" ht="18" x14ac:dyDescent="0.4">
      <c r="A35" s="5" t="s">
        <v>15</v>
      </c>
      <c r="B35" s="10">
        <v>2084</v>
      </c>
      <c r="C35" s="10">
        <v>0</v>
      </c>
      <c r="D35" s="10">
        <v>3844</v>
      </c>
      <c r="E35" s="10">
        <v>5868</v>
      </c>
      <c r="F35" s="10">
        <v>0</v>
      </c>
      <c r="G35" s="10">
        <v>86423</v>
      </c>
      <c r="H35" s="10">
        <v>98219</v>
      </c>
    </row>
    <row r="36" spans="1:8" ht="18" x14ac:dyDescent="0.4">
      <c r="A36" s="5" t="s">
        <v>16</v>
      </c>
      <c r="B36" s="10">
        <v>144791</v>
      </c>
      <c r="C36" s="10">
        <v>0</v>
      </c>
      <c r="D36" s="10">
        <v>131290</v>
      </c>
      <c r="E36" s="10">
        <v>347872</v>
      </c>
      <c r="F36" s="10">
        <v>11530</v>
      </c>
      <c r="G36" s="10">
        <v>4849033</v>
      </c>
      <c r="H36" s="10">
        <v>5484516</v>
      </c>
    </row>
    <row r="37" spans="1:8" ht="18" x14ac:dyDescent="0.4">
      <c r="A37" s="5" t="s">
        <v>17</v>
      </c>
      <c r="B37" s="10">
        <v>1555241</v>
      </c>
      <c r="C37" s="10">
        <v>3824</v>
      </c>
      <c r="D37" s="10">
        <v>1411082</v>
      </c>
      <c r="E37" s="10">
        <v>4204103</v>
      </c>
      <c r="F37" s="10">
        <v>254211</v>
      </c>
      <c r="G37" s="10">
        <v>43871088</v>
      </c>
      <c r="H37" s="10">
        <v>51299549</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94043</v>
      </c>
      <c r="C44" s="13">
        <f>H19</f>
        <v>46762</v>
      </c>
      <c r="D44" s="13">
        <f>B44/C44</f>
        <v>2.0110987553996833</v>
      </c>
      <c r="E44" s="13">
        <f>H30</f>
        <v>30628492</v>
      </c>
      <c r="F44" s="13">
        <f>E44/B44</f>
        <v>325.6860372382846</v>
      </c>
      <c r="G44" s="13">
        <f>E44/C44</f>
        <v>654.98678414096912</v>
      </c>
    </row>
    <row r="45" spans="1:8" ht="18" x14ac:dyDescent="0.4">
      <c r="A45" s="5" t="s">
        <v>11</v>
      </c>
      <c r="B45" s="13">
        <f t="shared" ref="B45:B51" si="0">H9</f>
        <v>38686</v>
      </c>
      <c r="C45" s="13">
        <f t="shared" ref="C45:C51" si="1">H20</f>
        <v>19511</v>
      </c>
      <c r="D45" s="13">
        <f t="shared" ref="D45:D51" si="2">B45/C45</f>
        <v>1.9827789452103941</v>
      </c>
      <c r="E45" s="13">
        <f t="shared" ref="E45:E51" si="3">H31</f>
        <v>12680788</v>
      </c>
      <c r="F45" s="13">
        <f t="shared" ref="F45:F51" si="4">E45/B45</f>
        <v>327.78752003308688</v>
      </c>
      <c r="G45" s="13">
        <f t="shared" ref="G45:G51" si="5">E45/C45</f>
        <v>649.93019322433497</v>
      </c>
    </row>
    <row r="46" spans="1:8" ht="18" x14ac:dyDescent="0.4">
      <c r="A46" s="5" t="s">
        <v>12</v>
      </c>
      <c r="B46" s="13">
        <f t="shared" si="0"/>
        <v>7899</v>
      </c>
      <c r="C46" s="13">
        <f t="shared" si="1"/>
        <v>3904</v>
      </c>
      <c r="D46" s="13">
        <f t="shared" si="2"/>
        <v>2.0233094262295084</v>
      </c>
      <c r="E46" s="13">
        <f t="shared" si="3"/>
        <v>2505753</v>
      </c>
      <c r="F46" s="13">
        <f t="shared" si="4"/>
        <v>317.22407899734145</v>
      </c>
      <c r="G46" s="13">
        <f t="shared" si="5"/>
        <v>641.84246926229503</v>
      </c>
    </row>
    <row r="47" spans="1:8" ht="18" x14ac:dyDescent="0.4">
      <c r="A47" s="5" t="s">
        <v>13</v>
      </c>
      <c r="B47" s="13">
        <f t="shared" si="0"/>
        <v>14416</v>
      </c>
      <c r="C47" s="13">
        <f t="shared" si="1"/>
        <v>7246</v>
      </c>
      <c r="D47" s="13">
        <f t="shared" si="2"/>
        <v>1.9895114545956389</v>
      </c>
      <c r="E47" s="13">
        <f t="shared" si="3"/>
        <v>4652507</v>
      </c>
      <c r="F47" s="13">
        <f t="shared" si="4"/>
        <v>322.73217258601557</v>
      </c>
      <c r="G47" s="13">
        <f t="shared" si="5"/>
        <v>642.07935412641461</v>
      </c>
    </row>
    <row r="48" spans="1:8" ht="18" x14ac:dyDescent="0.4">
      <c r="A48" s="5" t="s">
        <v>14</v>
      </c>
      <c r="B48" s="13">
        <f t="shared" si="0"/>
        <v>2209</v>
      </c>
      <c r="C48" s="13">
        <f t="shared" si="1"/>
        <v>1028</v>
      </c>
      <c r="D48" s="13">
        <f t="shared" si="2"/>
        <v>2.1488326848249026</v>
      </c>
      <c r="E48" s="13">
        <f t="shared" si="3"/>
        <v>733790</v>
      </c>
      <c r="F48" s="13">
        <f t="shared" si="4"/>
        <v>332.18198279764601</v>
      </c>
      <c r="G48" s="13">
        <f t="shared" si="5"/>
        <v>713.80350194552534</v>
      </c>
    </row>
    <row r="49" spans="1:7" ht="18" x14ac:dyDescent="0.4">
      <c r="A49" s="5" t="s">
        <v>15</v>
      </c>
      <c r="B49" s="13">
        <f t="shared" si="0"/>
        <v>351</v>
      </c>
      <c r="C49" s="13">
        <f t="shared" si="1"/>
        <v>145</v>
      </c>
      <c r="D49" s="13">
        <f t="shared" si="2"/>
        <v>2.420689655172414</v>
      </c>
      <c r="E49" s="13">
        <f t="shared" si="3"/>
        <v>98219</v>
      </c>
      <c r="F49" s="13">
        <f t="shared" si="4"/>
        <v>279.82621082621085</v>
      </c>
      <c r="G49" s="13">
        <f t="shared" si="5"/>
        <v>677.37241379310342</v>
      </c>
    </row>
    <row r="50" spans="1:7" ht="18" x14ac:dyDescent="0.4">
      <c r="A50" s="5" t="s">
        <v>16</v>
      </c>
      <c r="B50" s="13">
        <f t="shared" si="0"/>
        <v>16976</v>
      </c>
      <c r="C50" s="13">
        <f t="shared" si="1"/>
        <v>8419</v>
      </c>
      <c r="D50" s="13">
        <f t="shared" si="2"/>
        <v>2.0163914954270101</v>
      </c>
      <c r="E50" s="13">
        <f t="shared" si="3"/>
        <v>5484516</v>
      </c>
      <c r="F50" s="13">
        <f t="shared" si="4"/>
        <v>323.07469368520265</v>
      </c>
      <c r="G50" s="13">
        <f t="shared" si="5"/>
        <v>651.44506473452907</v>
      </c>
    </row>
    <row r="51" spans="1:7" ht="18" x14ac:dyDescent="0.4">
      <c r="A51" s="5" t="s">
        <v>17</v>
      </c>
      <c r="B51" s="13">
        <f t="shared" si="0"/>
        <v>157604</v>
      </c>
      <c r="C51" s="13">
        <f t="shared" si="1"/>
        <v>78596</v>
      </c>
      <c r="D51" s="13">
        <f t="shared" si="2"/>
        <v>2.0052419970481958</v>
      </c>
      <c r="E51" s="13">
        <f t="shared" si="3"/>
        <v>51299549</v>
      </c>
      <c r="F51" s="13">
        <f t="shared" si="4"/>
        <v>325.49649120580693</v>
      </c>
      <c r="G51" s="13">
        <f t="shared" si="5"/>
        <v>652.69923405771283</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81588</v>
      </c>
      <c r="C55" s="13">
        <f>G19</f>
        <v>36473</v>
      </c>
      <c r="D55" s="13">
        <f>B55/C55</f>
        <v>2.2369423957447974</v>
      </c>
      <c r="E55" s="13">
        <f>G30</f>
        <v>26081443</v>
      </c>
      <c r="F55" s="13">
        <f>E55/B55</f>
        <v>319.67253762808258</v>
      </c>
      <c r="G55" s="13">
        <f>E55/C55</f>
        <v>715.08905217558197</v>
      </c>
    </row>
    <row r="56" spans="1:7" ht="18" x14ac:dyDescent="0.4">
      <c r="A56" s="5" t="s">
        <v>11</v>
      </c>
      <c r="B56" s="13">
        <f t="shared" ref="B56:B62" si="6">G9</f>
        <v>33280</v>
      </c>
      <c r="C56" s="13">
        <f t="shared" ref="C56:C62" si="7">G20</f>
        <v>15205</v>
      </c>
      <c r="D56" s="13">
        <f t="shared" ref="D56:D62" si="8">B56/C56</f>
        <v>2.1887536994409733</v>
      </c>
      <c r="E56" s="13">
        <f t="shared" ref="E56:E62" si="9">G31</f>
        <v>10737409</v>
      </c>
      <c r="F56" s="13">
        <f t="shared" ref="F56:F62" si="10">E56/B56</f>
        <v>322.63849158653846</v>
      </c>
      <c r="G56" s="13">
        <f t="shared" ref="G56:G62" si="11">E56/C56</f>
        <v>706.17619204209143</v>
      </c>
    </row>
    <row r="57" spans="1:7" ht="18" x14ac:dyDescent="0.4">
      <c r="A57" s="5" t="s">
        <v>12</v>
      </c>
      <c r="B57" s="13">
        <f t="shared" si="6"/>
        <v>7060</v>
      </c>
      <c r="C57" s="13">
        <f t="shared" si="7"/>
        <v>3214</v>
      </c>
      <c r="D57" s="13">
        <f t="shared" si="8"/>
        <v>2.1966397013067827</v>
      </c>
      <c r="E57" s="13">
        <f t="shared" si="9"/>
        <v>2203203</v>
      </c>
      <c r="F57" s="13">
        <f t="shared" si="10"/>
        <v>312.0684135977337</v>
      </c>
      <c r="G57" s="13">
        <f t="shared" si="11"/>
        <v>685.50186683260733</v>
      </c>
    </row>
    <row r="58" spans="1:7" ht="18" x14ac:dyDescent="0.4">
      <c r="A58" s="5" t="s">
        <v>13</v>
      </c>
      <c r="B58" s="13">
        <f t="shared" si="6"/>
        <v>12930</v>
      </c>
      <c r="C58" s="13">
        <f t="shared" si="7"/>
        <v>6012</v>
      </c>
      <c r="D58" s="13">
        <f t="shared" si="8"/>
        <v>2.1506986027944111</v>
      </c>
      <c r="E58" s="13">
        <f t="shared" si="9"/>
        <v>4106843</v>
      </c>
      <c r="F58" s="13">
        <f t="shared" si="10"/>
        <v>317.6212683681361</v>
      </c>
      <c r="G58" s="13">
        <f t="shared" si="11"/>
        <v>683.10761809713904</v>
      </c>
    </row>
    <row r="59" spans="1:7" ht="18" x14ac:dyDescent="0.4">
      <c r="A59" s="5" t="s">
        <v>14</v>
      </c>
      <c r="B59" s="13">
        <f t="shared" si="6"/>
        <v>1992</v>
      </c>
      <c r="C59" s="13">
        <f t="shared" si="7"/>
        <v>857</v>
      </c>
      <c r="D59" s="13">
        <f t="shared" si="8"/>
        <v>2.3243873978996499</v>
      </c>
      <c r="E59" s="13">
        <f t="shared" si="9"/>
        <v>655767</v>
      </c>
      <c r="F59" s="13">
        <f t="shared" si="10"/>
        <v>329.20030120481925</v>
      </c>
      <c r="G59" s="13">
        <f t="shared" si="11"/>
        <v>765.18903150525091</v>
      </c>
    </row>
    <row r="60" spans="1:7" ht="18" x14ac:dyDescent="0.4">
      <c r="A60" s="5" t="s">
        <v>15</v>
      </c>
      <c r="B60" s="13">
        <f t="shared" si="6"/>
        <v>320</v>
      </c>
      <c r="C60" s="13">
        <f t="shared" si="7"/>
        <v>119</v>
      </c>
      <c r="D60" s="13">
        <f t="shared" si="8"/>
        <v>2.6890756302521011</v>
      </c>
      <c r="E60" s="13">
        <f t="shared" si="9"/>
        <v>86423</v>
      </c>
      <c r="F60" s="13">
        <f t="shared" si="10"/>
        <v>270.07187499999998</v>
      </c>
      <c r="G60" s="13">
        <f t="shared" si="11"/>
        <v>726.24369747899163</v>
      </c>
    </row>
    <row r="61" spans="1:7" ht="18" x14ac:dyDescent="0.4">
      <c r="A61" s="5" t="s">
        <v>16</v>
      </c>
      <c r="B61" s="13">
        <f t="shared" si="6"/>
        <v>15242</v>
      </c>
      <c r="C61" s="13">
        <f t="shared" si="7"/>
        <v>6988</v>
      </c>
      <c r="D61" s="13">
        <f t="shared" si="8"/>
        <v>2.1811677160847167</v>
      </c>
      <c r="E61" s="13">
        <f t="shared" si="9"/>
        <v>4849033</v>
      </c>
      <c r="F61" s="13">
        <f t="shared" si="10"/>
        <v>318.13626820627212</v>
      </c>
      <c r="G61" s="13">
        <f t="shared" si="11"/>
        <v>693.90855752718949</v>
      </c>
    </row>
    <row r="62" spans="1:7" ht="18" x14ac:dyDescent="0.4">
      <c r="A62" s="5" t="s">
        <v>17</v>
      </c>
      <c r="B62" s="13">
        <f t="shared" si="6"/>
        <v>137170</v>
      </c>
      <c r="C62" s="13">
        <f t="shared" si="7"/>
        <v>61880</v>
      </c>
      <c r="D62" s="13">
        <f t="shared" si="8"/>
        <v>2.216709760827408</v>
      </c>
      <c r="E62" s="13">
        <f t="shared" si="9"/>
        <v>43871088</v>
      </c>
      <c r="F62" s="13">
        <f t="shared" si="10"/>
        <v>319.83005030254429</v>
      </c>
      <c r="G62" s="13">
        <f t="shared" si="11"/>
        <v>708.97039431157077</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4445</v>
      </c>
      <c r="C66" s="13">
        <f>B19+C19+D19+F19</f>
        <v>2794</v>
      </c>
      <c r="D66" s="13">
        <f>B66/C66</f>
        <v>1.5909090909090908</v>
      </c>
      <c r="E66" s="13">
        <f>B30+C30+D30+F30</f>
        <v>1855855</v>
      </c>
      <c r="F66" s="13">
        <f t="shared" ref="F66" si="12">E66/B66</f>
        <v>417.51518560179977</v>
      </c>
      <c r="G66" s="13">
        <f t="shared" ref="G66" si="13">E66/C66</f>
        <v>664.22870436649964</v>
      </c>
    </row>
    <row r="67" spans="1:7" ht="18" x14ac:dyDescent="0.4">
      <c r="A67" s="5" t="s">
        <v>11</v>
      </c>
      <c r="B67" s="13">
        <f t="shared" ref="B67:B73" si="14">B9+C9+D9+F9</f>
        <v>2336</v>
      </c>
      <c r="C67" s="13">
        <f t="shared" ref="C67:C73" si="15">B20+C20+D20+F20</f>
        <v>1310</v>
      </c>
      <c r="D67" s="13">
        <f t="shared" ref="D67:D73" si="16">B67/C67</f>
        <v>1.783206106870229</v>
      </c>
      <c r="E67" s="13">
        <f t="shared" ref="E67:E73" si="17">B31+C31+D31+F31</f>
        <v>933286</v>
      </c>
      <c r="F67" s="13">
        <f t="shared" ref="F67:F73" si="18">E67/B67</f>
        <v>399.52311643835617</v>
      </c>
      <c r="G67" s="13">
        <f t="shared" ref="G67:G73" si="19">E67/C67</f>
        <v>712.4320610687023</v>
      </c>
    </row>
    <row r="68" spans="1:7" ht="18" x14ac:dyDescent="0.4">
      <c r="A68" s="5" t="s">
        <v>12</v>
      </c>
      <c r="B68" s="13">
        <f t="shared" si="14"/>
        <v>357</v>
      </c>
      <c r="C68" s="13">
        <f t="shared" si="15"/>
        <v>229</v>
      </c>
      <c r="D68" s="13">
        <f t="shared" si="16"/>
        <v>1.5589519650655022</v>
      </c>
      <c r="E68" s="13">
        <f t="shared" si="17"/>
        <v>147606</v>
      </c>
      <c r="F68" s="13">
        <f t="shared" si="18"/>
        <v>413.46218487394958</v>
      </c>
      <c r="G68" s="13">
        <f t="shared" si="19"/>
        <v>644.56768558951967</v>
      </c>
    </row>
    <row r="69" spans="1:7" ht="18" x14ac:dyDescent="0.4">
      <c r="A69" s="5" t="s">
        <v>13</v>
      </c>
      <c r="B69" s="13">
        <f t="shared" si="14"/>
        <v>584</v>
      </c>
      <c r="C69" s="13">
        <f t="shared" si="15"/>
        <v>362</v>
      </c>
      <c r="D69" s="13">
        <f t="shared" si="16"/>
        <v>1.6132596685082874</v>
      </c>
      <c r="E69" s="13">
        <f t="shared" si="17"/>
        <v>241346</v>
      </c>
      <c r="F69" s="13">
        <f t="shared" si="18"/>
        <v>413.26369863013701</v>
      </c>
      <c r="G69" s="13">
        <f t="shared" si="19"/>
        <v>666.70165745856355</v>
      </c>
    </row>
    <row r="70" spans="1:7" ht="18" x14ac:dyDescent="0.4">
      <c r="A70" s="5" t="s">
        <v>14</v>
      </c>
      <c r="B70" s="13">
        <f t="shared" si="14"/>
        <v>101</v>
      </c>
      <c r="C70" s="13">
        <f t="shared" si="15"/>
        <v>55</v>
      </c>
      <c r="D70" s="13">
        <f t="shared" si="16"/>
        <v>1.8363636363636364</v>
      </c>
      <c r="E70" s="13">
        <f t="shared" si="17"/>
        <v>40337</v>
      </c>
      <c r="F70" s="13">
        <f t="shared" si="18"/>
        <v>399.37623762376239</v>
      </c>
      <c r="G70" s="13">
        <f t="shared" si="19"/>
        <v>733.4</v>
      </c>
    </row>
    <row r="71" spans="1:7" ht="18" x14ac:dyDescent="0.4">
      <c r="A71" s="5" t="s">
        <v>15</v>
      </c>
      <c r="B71" s="13">
        <f t="shared" si="14"/>
        <v>13</v>
      </c>
      <c r="C71" s="13">
        <f t="shared" si="15"/>
        <v>10</v>
      </c>
      <c r="D71" s="13">
        <f t="shared" si="16"/>
        <v>1.3</v>
      </c>
      <c r="E71" s="13">
        <f t="shared" si="17"/>
        <v>5928</v>
      </c>
      <c r="F71" s="13">
        <f t="shared" si="18"/>
        <v>456</v>
      </c>
      <c r="G71" s="13">
        <f t="shared" si="19"/>
        <v>592.79999999999995</v>
      </c>
    </row>
    <row r="72" spans="1:7" ht="18" x14ac:dyDescent="0.4">
      <c r="A72" s="5" t="s">
        <v>16</v>
      </c>
      <c r="B72" s="13">
        <f t="shared" si="14"/>
        <v>698</v>
      </c>
      <c r="C72" s="13">
        <f t="shared" si="15"/>
        <v>427</v>
      </c>
      <c r="D72" s="13">
        <f t="shared" si="16"/>
        <v>1.6346604215456675</v>
      </c>
      <c r="E72" s="13">
        <f t="shared" si="17"/>
        <v>287611</v>
      </c>
      <c r="F72" s="13">
        <f t="shared" si="18"/>
        <v>412.05014326647563</v>
      </c>
      <c r="G72" s="13">
        <f t="shared" si="19"/>
        <v>673.56206088992974</v>
      </c>
    </row>
    <row r="73" spans="1:7" ht="18" x14ac:dyDescent="0.4">
      <c r="A73" s="5" t="s">
        <v>17</v>
      </c>
      <c r="B73" s="13">
        <f t="shared" si="14"/>
        <v>7836</v>
      </c>
      <c r="C73" s="13">
        <f t="shared" si="15"/>
        <v>4760</v>
      </c>
      <c r="D73" s="13">
        <f t="shared" si="16"/>
        <v>1.6462184873949579</v>
      </c>
      <c r="E73" s="13">
        <f t="shared" si="17"/>
        <v>3224358</v>
      </c>
      <c r="F73" s="13">
        <f t="shared" si="18"/>
        <v>411.48009188361408</v>
      </c>
      <c r="G73" s="13">
        <f t="shared" si="19"/>
        <v>677.38613445378155</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8010</v>
      </c>
      <c r="C77" s="13">
        <f>E19</f>
        <v>7495</v>
      </c>
      <c r="D77" s="13">
        <f t="shared" ref="D77" si="20">B77/C77</f>
        <v>1.0687124749833221</v>
      </c>
      <c r="E77" s="13">
        <f>E30</f>
        <v>2691194</v>
      </c>
      <c r="F77" s="13">
        <f t="shared" ref="F77" si="21">E77/B77</f>
        <v>335.97927590511858</v>
      </c>
      <c r="G77" s="13">
        <f t="shared" ref="G77" si="22">E77/C77</f>
        <v>359.06524349566376</v>
      </c>
    </row>
    <row r="78" spans="1:7" ht="18" x14ac:dyDescent="0.4">
      <c r="A78" s="5" t="s">
        <v>11</v>
      </c>
      <c r="B78" s="13">
        <f t="shared" ref="B78:B84" si="23">E9</f>
        <v>3070</v>
      </c>
      <c r="C78" s="13">
        <f t="shared" ref="C78:C84" si="24">E20</f>
        <v>2996</v>
      </c>
      <c r="D78" s="13">
        <f t="shared" ref="D78:D84" si="25">B78/C78</f>
        <v>1.0246995994659547</v>
      </c>
      <c r="E78" s="13">
        <f t="shared" ref="E78:E84" si="26">E31</f>
        <v>1010093</v>
      </c>
      <c r="F78" s="13">
        <f t="shared" ref="F78:F84" si="27">E78/B78</f>
        <v>329.02052117263844</v>
      </c>
      <c r="G78" s="13">
        <f t="shared" ref="G78:G84" si="28">E78/C78</f>
        <v>337.14719626168227</v>
      </c>
    </row>
    <row r="79" spans="1:7" ht="18" x14ac:dyDescent="0.4">
      <c r="A79" s="5" t="s">
        <v>12</v>
      </c>
      <c r="B79" s="13">
        <f t="shared" si="23"/>
        <v>482</v>
      </c>
      <c r="C79" s="13">
        <f t="shared" si="24"/>
        <v>461</v>
      </c>
      <c r="D79" s="13">
        <f t="shared" si="25"/>
        <v>1.0455531453362257</v>
      </c>
      <c r="E79" s="13">
        <f t="shared" si="26"/>
        <v>154944</v>
      </c>
      <c r="F79" s="13">
        <f t="shared" si="27"/>
        <v>321.46058091286307</v>
      </c>
      <c r="G79" s="13">
        <f t="shared" si="28"/>
        <v>336.10412147505423</v>
      </c>
    </row>
    <row r="80" spans="1:7" ht="18" x14ac:dyDescent="0.4">
      <c r="A80" s="5" t="s">
        <v>13</v>
      </c>
      <c r="B80" s="13">
        <f t="shared" si="23"/>
        <v>902</v>
      </c>
      <c r="C80" s="13">
        <f t="shared" si="24"/>
        <v>872</v>
      </c>
      <c r="D80" s="13">
        <f t="shared" si="25"/>
        <v>1.0344036697247707</v>
      </c>
      <c r="E80" s="13">
        <f t="shared" si="26"/>
        <v>304318</v>
      </c>
      <c r="F80" s="13">
        <f t="shared" si="27"/>
        <v>337.38137472283813</v>
      </c>
      <c r="G80" s="13">
        <f t="shared" si="28"/>
        <v>348.98853211009174</v>
      </c>
    </row>
    <row r="81" spans="1:7" ht="18" x14ac:dyDescent="0.4">
      <c r="A81" s="5" t="s">
        <v>14</v>
      </c>
      <c r="B81" s="13">
        <f t="shared" si="23"/>
        <v>116</v>
      </c>
      <c r="C81" s="13">
        <f t="shared" si="24"/>
        <v>116</v>
      </c>
      <c r="D81" s="13">
        <f t="shared" si="25"/>
        <v>1</v>
      </c>
      <c r="E81" s="13">
        <f t="shared" si="26"/>
        <v>37686</v>
      </c>
      <c r="F81" s="13">
        <f t="shared" si="27"/>
        <v>324.87931034482756</v>
      </c>
      <c r="G81" s="13">
        <f t="shared" si="28"/>
        <v>324.87931034482756</v>
      </c>
    </row>
    <row r="82" spans="1:7" ht="18" x14ac:dyDescent="0.4">
      <c r="A82" s="5" t="s">
        <v>15</v>
      </c>
      <c r="B82" s="13">
        <f t="shared" si="23"/>
        <v>18</v>
      </c>
      <c r="C82" s="13">
        <f t="shared" si="24"/>
        <v>16</v>
      </c>
      <c r="D82" s="13">
        <f t="shared" si="25"/>
        <v>1.125</v>
      </c>
      <c r="E82" s="13">
        <f t="shared" si="26"/>
        <v>5868</v>
      </c>
      <c r="F82" s="13">
        <f t="shared" si="27"/>
        <v>326</v>
      </c>
      <c r="G82" s="13">
        <f t="shared" si="28"/>
        <v>366.75</v>
      </c>
    </row>
    <row r="83" spans="1:7" ht="18" x14ac:dyDescent="0.4">
      <c r="A83" s="5" t="s">
        <v>16</v>
      </c>
      <c r="B83" s="13">
        <f t="shared" si="23"/>
        <v>1036</v>
      </c>
      <c r="C83" s="13">
        <f t="shared" si="24"/>
        <v>1004</v>
      </c>
      <c r="D83" s="13">
        <f t="shared" si="25"/>
        <v>1.0318725099601593</v>
      </c>
      <c r="E83" s="13">
        <f t="shared" si="26"/>
        <v>347872</v>
      </c>
      <c r="F83" s="13">
        <f t="shared" si="27"/>
        <v>335.7837837837838</v>
      </c>
      <c r="G83" s="13">
        <f t="shared" si="28"/>
        <v>346.48605577689244</v>
      </c>
    </row>
    <row r="84" spans="1:7" ht="18" x14ac:dyDescent="0.4">
      <c r="A84" s="5" t="s">
        <v>17</v>
      </c>
      <c r="B84" s="13">
        <f t="shared" si="23"/>
        <v>12598</v>
      </c>
      <c r="C84" s="13">
        <f t="shared" si="24"/>
        <v>11956</v>
      </c>
      <c r="D84" s="13">
        <f t="shared" si="25"/>
        <v>1.0536968885915021</v>
      </c>
      <c r="E84" s="13">
        <f t="shared" si="26"/>
        <v>4204103</v>
      </c>
      <c r="F84" s="13">
        <f t="shared" si="27"/>
        <v>333.71193840292108</v>
      </c>
      <c r="G84" s="13">
        <f t="shared" si="28"/>
        <v>351.63123118099696</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4445</v>
      </c>
      <c r="C92" s="13">
        <f>B19+C19+D19+F19</f>
        <v>2794</v>
      </c>
      <c r="D92" s="13">
        <f>B92/C92</f>
        <v>1.5909090909090908</v>
      </c>
      <c r="E92" s="13">
        <f>B30+C30+D30+F30</f>
        <v>1855855</v>
      </c>
      <c r="F92" s="13">
        <f t="shared" ref="F92" si="29">E92/B92</f>
        <v>417.51518560179977</v>
      </c>
      <c r="G92" s="13">
        <f t="shared" ref="G92" si="30">E92/C92</f>
        <v>664.22870436649964</v>
      </c>
    </row>
    <row r="93" spans="1:7" ht="18" x14ac:dyDescent="0.4">
      <c r="A93" s="5" t="s">
        <v>11</v>
      </c>
      <c r="B93" s="13">
        <f t="shared" ref="B93:B99" si="31">B9+C9+D9+F9</f>
        <v>2336</v>
      </c>
      <c r="C93" s="13">
        <f t="shared" ref="C93:C99" si="32">B20+C20+D20+F20</f>
        <v>1310</v>
      </c>
      <c r="D93" s="13">
        <f t="shared" ref="D93:D99" si="33">B93/C93</f>
        <v>1.783206106870229</v>
      </c>
      <c r="E93" s="13">
        <f t="shared" ref="E93:E99" si="34">B31+C31+D31+F31</f>
        <v>933286</v>
      </c>
      <c r="F93" s="13">
        <f t="shared" ref="F93:F99" si="35">E93/B93</f>
        <v>399.52311643835617</v>
      </c>
      <c r="G93" s="13">
        <f t="shared" ref="G93:G99" si="36">E93/C93</f>
        <v>712.4320610687023</v>
      </c>
    </row>
    <row r="94" spans="1:7" ht="18" x14ac:dyDescent="0.4">
      <c r="A94" s="5" t="s">
        <v>12</v>
      </c>
      <c r="B94" s="13">
        <f t="shared" si="31"/>
        <v>357</v>
      </c>
      <c r="C94" s="13">
        <f t="shared" si="32"/>
        <v>229</v>
      </c>
      <c r="D94" s="13">
        <f t="shared" si="33"/>
        <v>1.5589519650655022</v>
      </c>
      <c r="E94" s="13">
        <f t="shared" si="34"/>
        <v>147606</v>
      </c>
      <c r="F94" s="13">
        <f t="shared" si="35"/>
        <v>413.46218487394958</v>
      </c>
      <c r="G94" s="13">
        <f t="shared" si="36"/>
        <v>644.56768558951967</v>
      </c>
    </row>
    <row r="95" spans="1:7" ht="18" x14ac:dyDescent="0.4">
      <c r="A95" s="5" t="s">
        <v>13</v>
      </c>
      <c r="B95" s="13">
        <f t="shared" si="31"/>
        <v>584</v>
      </c>
      <c r="C95" s="13">
        <f t="shared" si="32"/>
        <v>362</v>
      </c>
      <c r="D95" s="13">
        <f t="shared" si="33"/>
        <v>1.6132596685082874</v>
      </c>
      <c r="E95" s="13">
        <f t="shared" si="34"/>
        <v>241346</v>
      </c>
      <c r="F95" s="13">
        <f t="shared" si="35"/>
        <v>413.26369863013701</v>
      </c>
      <c r="G95" s="13">
        <f t="shared" si="36"/>
        <v>666.70165745856355</v>
      </c>
    </row>
    <row r="96" spans="1:7" ht="18" x14ac:dyDescent="0.4">
      <c r="A96" s="5" t="s">
        <v>14</v>
      </c>
      <c r="B96" s="13">
        <f t="shared" si="31"/>
        <v>101</v>
      </c>
      <c r="C96" s="13">
        <f t="shared" si="32"/>
        <v>55</v>
      </c>
      <c r="D96" s="13">
        <f t="shared" si="33"/>
        <v>1.8363636363636364</v>
      </c>
      <c r="E96" s="13">
        <f t="shared" si="34"/>
        <v>40337</v>
      </c>
      <c r="F96" s="13">
        <f t="shared" si="35"/>
        <v>399.37623762376239</v>
      </c>
      <c r="G96" s="13">
        <f t="shared" si="36"/>
        <v>733.4</v>
      </c>
    </row>
    <row r="97" spans="1:7" ht="18" x14ac:dyDescent="0.4">
      <c r="A97" s="5" t="s">
        <v>15</v>
      </c>
      <c r="B97" s="13">
        <f t="shared" si="31"/>
        <v>13</v>
      </c>
      <c r="C97" s="13">
        <f t="shared" si="32"/>
        <v>10</v>
      </c>
      <c r="D97" s="13">
        <f t="shared" si="33"/>
        <v>1.3</v>
      </c>
      <c r="E97" s="13">
        <f t="shared" si="34"/>
        <v>5928</v>
      </c>
      <c r="F97" s="13">
        <f t="shared" si="35"/>
        <v>456</v>
      </c>
      <c r="G97" s="13">
        <f t="shared" si="36"/>
        <v>592.79999999999995</v>
      </c>
    </row>
    <row r="98" spans="1:7" ht="18" x14ac:dyDescent="0.4">
      <c r="A98" s="5" t="s">
        <v>16</v>
      </c>
      <c r="B98" s="13">
        <f t="shared" si="31"/>
        <v>698</v>
      </c>
      <c r="C98" s="13">
        <f t="shared" si="32"/>
        <v>427</v>
      </c>
      <c r="D98" s="13">
        <f t="shared" si="33"/>
        <v>1.6346604215456675</v>
      </c>
      <c r="E98" s="13">
        <f t="shared" si="34"/>
        <v>287611</v>
      </c>
      <c r="F98" s="13">
        <f t="shared" si="35"/>
        <v>412.05014326647563</v>
      </c>
      <c r="G98" s="13">
        <f t="shared" si="36"/>
        <v>673.56206088992974</v>
      </c>
    </row>
    <row r="99" spans="1:7" ht="18" x14ac:dyDescent="0.4">
      <c r="A99" s="5" t="s">
        <v>17</v>
      </c>
      <c r="B99" s="13">
        <f t="shared" si="31"/>
        <v>7836</v>
      </c>
      <c r="C99" s="13">
        <f t="shared" si="32"/>
        <v>4760</v>
      </c>
      <c r="D99" s="13">
        <f t="shared" si="33"/>
        <v>1.6462184873949579</v>
      </c>
      <c r="E99" s="13">
        <f t="shared" si="34"/>
        <v>3224358</v>
      </c>
      <c r="F99" s="13">
        <f t="shared" si="35"/>
        <v>411.48009188361408</v>
      </c>
      <c r="G99" s="13">
        <f t="shared" si="36"/>
        <v>677.38613445378155</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2315</v>
      </c>
      <c r="C103" s="13">
        <f>B19</f>
        <v>725</v>
      </c>
      <c r="D103" s="13">
        <f t="shared" ref="D103" si="37">B103/C103</f>
        <v>3.193103448275862</v>
      </c>
      <c r="E103" s="13">
        <f>B30</f>
        <v>835778</v>
      </c>
      <c r="F103" s="13">
        <f t="shared" ref="F103" si="38">E103/B103</f>
        <v>361.02721382289417</v>
      </c>
      <c r="G103" s="13">
        <f t="shared" ref="G103" si="39">E103/C103</f>
        <v>1152.7972413793104</v>
      </c>
    </row>
    <row r="104" spans="1:7" ht="18" x14ac:dyDescent="0.4">
      <c r="A104" s="5" t="s">
        <v>11</v>
      </c>
      <c r="B104" s="13">
        <f t="shared" ref="B104:B110" si="40">B9</f>
        <v>1444</v>
      </c>
      <c r="C104" s="13">
        <f t="shared" ref="C104:C110" si="41">B20</f>
        <v>444</v>
      </c>
      <c r="D104" s="13">
        <f t="shared" ref="D104:D110" si="42">B104/C104</f>
        <v>3.2522522522522523</v>
      </c>
      <c r="E104" s="13">
        <f t="shared" ref="E104:E110" si="43">B31</f>
        <v>507997</v>
      </c>
      <c r="F104" s="13">
        <f t="shared" ref="F104:F110" si="44">E104/B104</f>
        <v>351.79847645429362</v>
      </c>
      <c r="G104" s="13">
        <f t="shared" ref="G104:G110" si="45">E104/C104</f>
        <v>1144.1373873873874</v>
      </c>
    </row>
    <row r="105" spans="1:7" ht="18" x14ac:dyDescent="0.4">
      <c r="A105" s="5" t="s">
        <v>12</v>
      </c>
      <c r="B105" s="13">
        <f t="shared" si="40"/>
        <v>186</v>
      </c>
      <c r="C105" s="13">
        <f t="shared" si="41"/>
        <v>63</v>
      </c>
      <c r="D105" s="13">
        <f t="shared" si="42"/>
        <v>2.9523809523809526</v>
      </c>
      <c r="E105" s="13">
        <f t="shared" si="43"/>
        <v>66675</v>
      </c>
      <c r="F105" s="13">
        <f t="shared" si="44"/>
        <v>358.46774193548384</v>
      </c>
      <c r="G105" s="13">
        <f t="shared" si="45"/>
        <v>1058.3333333333333</v>
      </c>
    </row>
    <row r="106" spans="1:7" ht="18" x14ac:dyDescent="0.4">
      <c r="A106" s="5" t="s">
        <v>13</v>
      </c>
      <c r="B106" s="13">
        <f t="shared" si="40"/>
        <v>326</v>
      </c>
      <c r="C106" s="13">
        <f t="shared" si="41"/>
        <v>107</v>
      </c>
      <c r="D106" s="13">
        <f t="shared" si="42"/>
        <v>3.0467289719626169</v>
      </c>
      <c r="E106" s="13">
        <f t="shared" si="43"/>
        <v>117657</v>
      </c>
      <c r="F106" s="13">
        <f t="shared" si="44"/>
        <v>360.91104294478527</v>
      </c>
      <c r="G106" s="13">
        <f t="shared" si="45"/>
        <v>1099.5981308411215</v>
      </c>
    </row>
    <row r="107" spans="1:7" ht="18" x14ac:dyDescent="0.4">
      <c r="A107" s="5" t="s">
        <v>14</v>
      </c>
      <c r="B107" s="13">
        <f t="shared" si="40"/>
        <v>69</v>
      </c>
      <c r="C107" s="13">
        <f t="shared" si="41"/>
        <v>23</v>
      </c>
      <c r="D107" s="13">
        <f t="shared" si="42"/>
        <v>3</v>
      </c>
      <c r="E107" s="13">
        <f t="shared" si="43"/>
        <v>25050</v>
      </c>
      <c r="F107" s="13">
        <f t="shared" si="44"/>
        <v>363.04347826086956</v>
      </c>
      <c r="G107" s="13">
        <f t="shared" si="45"/>
        <v>1089.1304347826087</v>
      </c>
    </row>
    <row r="108" spans="1:7" ht="18" x14ac:dyDescent="0.4">
      <c r="A108" s="5" t="s">
        <v>15</v>
      </c>
      <c r="B108" s="13">
        <f t="shared" si="40"/>
        <v>5</v>
      </c>
      <c r="C108" s="13">
        <f t="shared" si="41"/>
        <v>2</v>
      </c>
      <c r="D108" s="13">
        <f t="shared" si="42"/>
        <v>2.5</v>
      </c>
      <c r="E108" s="13">
        <f t="shared" si="43"/>
        <v>2084</v>
      </c>
      <c r="F108" s="13">
        <f t="shared" si="44"/>
        <v>416.8</v>
      </c>
      <c r="G108" s="13">
        <f t="shared" si="45"/>
        <v>1042</v>
      </c>
    </row>
    <row r="109" spans="1:7" ht="18" x14ac:dyDescent="0.4">
      <c r="A109" s="5" t="s">
        <v>16</v>
      </c>
      <c r="B109" s="13">
        <f t="shared" si="40"/>
        <v>400</v>
      </c>
      <c r="C109" s="13">
        <f t="shared" si="41"/>
        <v>132</v>
      </c>
      <c r="D109" s="13">
        <f t="shared" si="42"/>
        <v>3.0303030303030303</v>
      </c>
      <c r="E109" s="13">
        <f t="shared" si="43"/>
        <v>144791</v>
      </c>
      <c r="F109" s="13">
        <f t="shared" si="44"/>
        <v>361.97750000000002</v>
      </c>
      <c r="G109" s="13">
        <f t="shared" si="45"/>
        <v>1096.9015151515152</v>
      </c>
    </row>
    <row r="110" spans="1:7" ht="18" x14ac:dyDescent="0.4">
      <c r="A110" s="5" t="s">
        <v>17</v>
      </c>
      <c r="B110" s="13">
        <f t="shared" si="40"/>
        <v>4345</v>
      </c>
      <c r="C110" s="13">
        <f t="shared" si="41"/>
        <v>1364</v>
      </c>
      <c r="D110" s="13">
        <f t="shared" si="42"/>
        <v>3.185483870967742</v>
      </c>
      <c r="E110" s="13">
        <f t="shared" si="43"/>
        <v>1555241</v>
      </c>
      <c r="F110" s="13">
        <f t="shared" si="44"/>
        <v>357.93808975834293</v>
      </c>
      <c r="G110" s="13">
        <f t="shared" si="45"/>
        <v>1140.2060117302053</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11</v>
      </c>
      <c r="C114" s="13">
        <f>C19</f>
        <v>3</v>
      </c>
      <c r="D114" s="13">
        <f t="shared" ref="D114" si="46">B114/C114</f>
        <v>3.6666666666666665</v>
      </c>
      <c r="E114" s="13">
        <f>C30</f>
        <v>3824</v>
      </c>
      <c r="F114" s="13">
        <f t="shared" ref="F114" si="47">E114/B114</f>
        <v>347.63636363636363</v>
      </c>
      <c r="G114" s="13">
        <f t="shared" ref="G114" si="48">E114/C114</f>
        <v>1274.6666666666667</v>
      </c>
    </row>
    <row r="115" spans="1:7" ht="18" x14ac:dyDescent="0.4">
      <c r="A115" s="5" t="s">
        <v>11</v>
      </c>
      <c r="B115" s="13">
        <f t="shared" ref="B115:B121" si="49">C9</f>
        <v>0</v>
      </c>
      <c r="C115" s="13">
        <f t="shared" ref="C115:C121" si="50">C20</f>
        <v>0</v>
      </c>
      <c r="D115" s="13" t="e">
        <f t="shared" ref="D115:D121" si="51">B115/C115</f>
        <v>#DIV/0!</v>
      </c>
      <c r="E115" s="13">
        <f t="shared" ref="E115:E121" si="52">C31</f>
        <v>0</v>
      </c>
      <c r="F115" s="13" t="e">
        <f t="shared" ref="F115:F121" si="53">E115/B115</f>
        <v>#DIV/0!</v>
      </c>
      <c r="G115" s="13" t="e">
        <f t="shared" ref="G115:G121" si="54">E115/C115</f>
        <v>#DIV/0!</v>
      </c>
    </row>
    <row r="116" spans="1:7" ht="18" x14ac:dyDescent="0.4">
      <c r="A116" s="5" t="s">
        <v>12</v>
      </c>
      <c r="B116" s="13">
        <f t="shared" si="49"/>
        <v>0</v>
      </c>
      <c r="C116" s="13">
        <f t="shared" si="50"/>
        <v>0</v>
      </c>
      <c r="D116" s="13" t="e">
        <f t="shared" si="51"/>
        <v>#DIV/0!</v>
      </c>
      <c r="E116" s="13">
        <f t="shared" si="52"/>
        <v>0</v>
      </c>
      <c r="F116" s="13" t="e">
        <f t="shared" si="53"/>
        <v>#DIV/0!</v>
      </c>
      <c r="G116" s="13" t="e">
        <f t="shared" si="54"/>
        <v>#DIV/0!</v>
      </c>
    </row>
    <row r="117" spans="1:7" ht="18" x14ac:dyDescent="0.4">
      <c r="A117" s="5" t="s">
        <v>13</v>
      </c>
      <c r="B117" s="13">
        <f t="shared" si="49"/>
        <v>0</v>
      </c>
      <c r="C117" s="13">
        <f t="shared" si="50"/>
        <v>0</v>
      </c>
      <c r="D117" s="13" t="e">
        <f t="shared" si="51"/>
        <v>#DIV/0!</v>
      </c>
      <c r="E117" s="13">
        <f t="shared" si="52"/>
        <v>0</v>
      </c>
      <c r="F117" s="13" t="e">
        <f t="shared" si="53"/>
        <v>#DIV/0!</v>
      </c>
      <c r="G117" s="13" t="e">
        <f t="shared" si="54"/>
        <v>#DIV/0!</v>
      </c>
    </row>
    <row r="118" spans="1:7" ht="18" x14ac:dyDescent="0.4">
      <c r="A118" s="5" t="s">
        <v>14</v>
      </c>
      <c r="B118" s="13">
        <f t="shared" si="49"/>
        <v>0</v>
      </c>
      <c r="C118" s="13">
        <f t="shared" si="50"/>
        <v>0</v>
      </c>
      <c r="D118" s="13" t="e">
        <f t="shared" si="51"/>
        <v>#DIV/0!</v>
      </c>
      <c r="E118" s="13">
        <f t="shared" si="52"/>
        <v>0</v>
      </c>
      <c r="F118" s="13" t="e">
        <f t="shared" si="53"/>
        <v>#DIV/0!</v>
      </c>
      <c r="G118" s="13" t="e">
        <f t="shared" si="54"/>
        <v>#DIV/0!</v>
      </c>
    </row>
    <row r="119" spans="1:7" ht="18" x14ac:dyDescent="0.4">
      <c r="A119" s="5" t="s">
        <v>15</v>
      </c>
      <c r="B119" s="13">
        <f t="shared" si="49"/>
        <v>0</v>
      </c>
      <c r="C119" s="13">
        <f t="shared" si="50"/>
        <v>0</v>
      </c>
      <c r="D119" s="13" t="e">
        <f t="shared" si="51"/>
        <v>#DIV/0!</v>
      </c>
      <c r="E119" s="13">
        <f t="shared" si="52"/>
        <v>0</v>
      </c>
      <c r="F119" s="13" t="e">
        <f t="shared" si="53"/>
        <v>#DIV/0!</v>
      </c>
      <c r="G119" s="13" t="e">
        <f t="shared" si="54"/>
        <v>#DIV/0!</v>
      </c>
    </row>
    <row r="120" spans="1:7" ht="18" x14ac:dyDescent="0.4">
      <c r="A120" s="5" t="s">
        <v>16</v>
      </c>
      <c r="B120" s="13">
        <f t="shared" si="49"/>
        <v>0</v>
      </c>
      <c r="C120" s="13">
        <f t="shared" si="50"/>
        <v>0</v>
      </c>
      <c r="D120" s="13" t="e">
        <f t="shared" si="51"/>
        <v>#DIV/0!</v>
      </c>
      <c r="E120" s="13">
        <f t="shared" si="52"/>
        <v>0</v>
      </c>
      <c r="F120" s="13" t="e">
        <f t="shared" si="53"/>
        <v>#DIV/0!</v>
      </c>
      <c r="G120" s="13" t="e">
        <f t="shared" si="54"/>
        <v>#DIV/0!</v>
      </c>
    </row>
    <row r="121" spans="1:7" ht="18" x14ac:dyDescent="0.4">
      <c r="A121" s="5" t="s">
        <v>17</v>
      </c>
      <c r="B121" s="13">
        <f t="shared" si="49"/>
        <v>11</v>
      </c>
      <c r="C121" s="13">
        <f t="shared" si="50"/>
        <v>3</v>
      </c>
      <c r="D121" s="13">
        <f t="shared" si="51"/>
        <v>3.6666666666666665</v>
      </c>
      <c r="E121" s="13">
        <f t="shared" si="52"/>
        <v>3824</v>
      </c>
      <c r="F121" s="13">
        <f t="shared" si="53"/>
        <v>347.63636363636363</v>
      </c>
      <c r="G121" s="13">
        <f t="shared" si="54"/>
        <v>1274.6666666666667</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1743</v>
      </c>
      <c r="C125" s="13">
        <f>D19</f>
        <v>1725</v>
      </c>
      <c r="D125" s="13">
        <f t="shared" ref="D125:D132" si="55">B125/C125</f>
        <v>1.0104347826086957</v>
      </c>
      <c r="E125" s="13">
        <f>D30</f>
        <v>835378</v>
      </c>
      <c r="F125" s="13">
        <f t="shared" ref="F125:F132" si="56">E125/B125</f>
        <v>479.27596098680436</v>
      </c>
      <c r="G125" s="13">
        <f t="shared" ref="G125:G132" si="57">E125/C125</f>
        <v>484.27710144927534</v>
      </c>
    </row>
    <row r="126" spans="1:7" ht="18" x14ac:dyDescent="0.4">
      <c r="A126" s="5" t="s">
        <v>11</v>
      </c>
      <c r="B126" s="13">
        <f t="shared" ref="B126:B132" si="58">D9</f>
        <v>787</v>
      </c>
      <c r="C126" s="13">
        <f t="shared" ref="C126:C132" si="59">D20</f>
        <v>772</v>
      </c>
      <c r="D126" s="13">
        <f t="shared" si="55"/>
        <v>1.0194300518134716</v>
      </c>
      <c r="E126" s="13">
        <f t="shared" ref="E126:E132" si="60">D31</f>
        <v>375227</v>
      </c>
      <c r="F126" s="13">
        <f t="shared" si="56"/>
        <v>476.78144853875477</v>
      </c>
      <c r="G126" s="13">
        <f t="shared" si="57"/>
        <v>486.04533678756479</v>
      </c>
    </row>
    <row r="127" spans="1:7" ht="18" x14ac:dyDescent="0.4">
      <c r="A127" s="5" t="s">
        <v>12</v>
      </c>
      <c r="B127" s="13">
        <f t="shared" si="58"/>
        <v>147</v>
      </c>
      <c r="C127" s="13">
        <f t="shared" si="59"/>
        <v>146</v>
      </c>
      <c r="D127" s="13">
        <f t="shared" si="55"/>
        <v>1.0068493150684932</v>
      </c>
      <c r="E127" s="13">
        <f t="shared" si="60"/>
        <v>69187</v>
      </c>
      <c r="F127" s="13">
        <f t="shared" si="56"/>
        <v>470.65986394557825</v>
      </c>
      <c r="G127" s="13">
        <f t="shared" si="57"/>
        <v>473.88356164383561</v>
      </c>
    </row>
    <row r="128" spans="1:7" ht="18" x14ac:dyDescent="0.4">
      <c r="A128" s="5" t="s">
        <v>13</v>
      </c>
      <c r="B128" s="13">
        <f t="shared" si="58"/>
        <v>237</v>
      </c>
      <c r="C128" s="13">
        <f t="shared" si="59"/>
        <v>236</v>
      </c>
      <c r="D128" s="13">
        <f t="shared" si="55"/>
        <v>1.0042372881355932</v>
      </c>
      <c r="E128" s="13">
        <f t="shared" si="60"/>
        <v>113621</v>
      </c>
      <c r="F128" s="13">
        <f t="shared" si="56"/>
        <v>479.41350210970467</v>
      </c>
      <c r="G128" s="13">
        <f t="shared" si="57"/>
        <v>481.44491525423729</v>
      </c>
    </row>
    <row r="129" spans="1:7" ht="18" x14ac:dyDescent="0.4">
      <c r="A129" s="5" t="s">
        <v>14</v>
      </c>
      <c r="B129" s="13">
        <f t="shared" si="58"/>
        <v>29</v>
      </c>
      <c r="C129" s="13">
        <f t="shared" si="59"/>
        <v>29</v>
      </c>
      <c r="D129" s="13">
        <f t="shared" si="55"/>
        <v>1</v>
      </c>
      <c r="E129" s="13">
        <f t="shared" si="60"/>
        <v>13825</v>
      </c>
      <c r="F129" s="13">
        <f t="shared" si="56"/>
        <v>476.72413793103448</v>
      </c>
      <c r="G129" s="13">
        <f t="shared" si="57"/>
        <v>476.72413793103448</v>
      </c>
    </row>
    <row r="130" spans="1:7" ht="18" x14ac:dyDescent="0.4">
      <c r="A130" s="5" t="s">
        <v>15</v>
      </c>
      <c r="B130" s="13">
        <f t="shared" si="58"/>
        <v>8</v>
      </c>
      <c r="C130" s="13">
        <f t="shared" si="59"/>
        <v>8</v>
      </c>
      <c r="D130" s="13">
        <f t="shared" si="55"/>
        <v>1</v>
      </c>
      <c r="E130" s="13">
        <f t="shared" si="60"/>
        <v>3844</v>
      </c>
      <c r="F130" s="13">
        <f t="shared" si="56"/>
        <v>480.5</v>
      </c>
      <c r="G130" s="13">
        <f t="shared" si="57"/>
        <v>480.5</v>
      </c>
    </row>
    <row r="131" spans="1:7" ht="18" x14ac:dyDescent="0.4">
      <c r="A131" s="5" t="s">
        <v>16</v>
      </c>
      <c r="B131" s="13">
        <f t="shared" si="58"/>
        <v>274</v>
      </c>
      <c r="C131" s="13">
        <f t="shared" si="59"/>
        <v>273</v>
      </c>
      <c r="D131" s="13">
        <f t="shared" si="55"/>
        <v>1.0036630036630036</v>
      </c>
      <c r="E131" s="13">
        <f t="shared" si="60"/>
        <v>131290</v>
      </c>
      <c r="F131" s="13">
        <f t="shared" si="56"/>
        <v>479.16058394160586</v>
      </c>
      <c r="G131" s="13">
        <f t="shared" si="57"/>
        <v>480.91575091575089</v>
      </c>
    </row>
    <row r="132" spans="1:7" ht="18" x14ac:dyDescent="0.4">
      <c r="A132" s="5" t="s">
        <v>17</v>
      </c>
      <c r="B132" s="13">
        <f t="shared" si="58"/>
        <v>2951</v>
      </c>
      <c r="C132" s="13">
        <f t="shared" si="59"/>
        <v>2916</v>
      </c>
      <c r="D132" s="13">
        <f t="shared" si="55"/>
        <v>1.0120027434842249</v>
      </c>
      <c r="E132" s="13">
        <f t="shared" si="60"/>
        <v>1411082</v>
      </c>
      <c r="F132" s="13">
        <f t="shared" si="56"/>
        <v>478.17078956286002</v>
      </c>
      <c r="G132" s="13">
        <f t="shared" si="57"/>
        <v>483.91015089163238</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376</v>
      </c>
      <c r="C136" s="13">
        <f>F19</f>
        <v>341</v>
      </c>
      <c r="D136" s="13">
        <f t="shared" ref="D136:D143" si="61">B136/C136</f>
        <v>1.1026392961876832</v>
      </c>
      <c r="E136" s="13">
        <f>F30</f>
        <v>180875</v>
      </c>
      <c r="F136" s="13">
        <f t="shared" ref="F136:F143" si="62">E136/B136</f>
        <v>481.05053191489361</v>
      </c>
      <c r="G136" s="13">
        <f t="shared" ref="G136:G143" si="63">E136/C136</f>
        <v>530.42521994134893</v>
      </c>
    </row>
    <row r="137" spans="1:7" ht="18" x14ac:dyDescent="0.4">
      <c r="A137" s="5" t="s">
        <v>11</v>
      </c>
      <c r="B137" s="13">
        <f t="shared" ref="B137:B143" si="64">F9</f>
        <v>105</v>
      </c>
      <c r="C137" s="13">
        <f t="shared" ref="C137:C143" si="65">F20</f>
        <v>94</v>
      </c>
      <c r="D137" s="13">
        <f t="shared" si="61"/>
        <v>1.1170212765957446</v>
      </c>
      <c r="E137" s="13">
        <f t="shared" ref="E137:E143" si="66">F31</f>
        <v>50062</v>
      </c>
      <c r="F137" s="13">
        <f t="shared" si="62"/>
        <v>476.78095238095239</v>
      </c>
      <c r="G137" s="13">
        <f t="shared" si="63"/>
        <v>532.57446808510633</v>
      </c>
    </row>
    <row r="138" spans="1:7" ht="18" x14ac:dyDescent="0.4">
      <c r="A138" s="5" t="s">
        <v>12</v>
      </c>
      <c r="B138" s="13">
        <f t="shared" si="64"/>
        <v>24</v>
      </c>
      <c r="C138" s="13">
        <f t="shared" si="65"/>
        <v>20</v>
      </c>
      <c r="D138" s="13">
        <f t="shared" si="61"/>
        <v>1.2</v>
      </c>
      <c r="E138" s="13">
        <f t="shared" si="66"/>
        <v>11744</v>
      </c>
      <c r="F138" s="13">
        <f t="shared" si="62"/>
        <v>489.33333333333331</v>
      </c>
      <c r="G138" s="13">
        <f t="shared" si="63"/>
        <v>587.20000000000005</v>
      </c>
    </row>
    <row r="139" spans="1:7" ht="18" x14ac:dyDescent="0.4">
      <c r="A139" s="5" t="s">
        <v>13</v>
      </c>
      <c r="B139" s="13">
        <f t="shared" si="64"/>
        <v>21</v>
      </c>
      <c r="C139" s="13">
        <f t="shared" si="65"/>
        <v>19</v>
      </c>
      <c r="D139" s="13">
        <f t="shared" si="61"/>
        <v>1.1052631578947369</v>
      </c>
      <c r="E139" s="13">
        <f t="shared" si="66"/>
        <v>10068</v>
      </c>
      <c r="F139" s="13">
        <f t="shared" si="62"/>
        <v>479.42857142857144</v>
      </c>
      <c r="G139" s="13">
        <f t="shared" si="63"/>
        <v>529.89473684210532</v>
      </c>
    </row>
    <row r="140" spans="1:7" ht="18" x14ac:dyDescent="0.4">
      <c r="A140" s="5" t="s">
        <v>14</v>
      </c>
      <c r="B140" s="13">
        <f t="shared" si="64"/>
        <v>3</v>
      </c>
      <c r="C140" s="13">
        <f t="shared" si="65"/>
        <v>3</v>
      </c>
      <c r="D140" s="13">
        <f t="shared" si="61"/>
        <v>1</v>
      </c>
      <c r="E140" s="13">
        <f t="shared" si="66"/>
        <v>1462</v>
      </c>
      <c r="F140" s="13">
        <f t="shared" si="62"/>
        <v>487.33333333333331</v>
      </c>
      <c r="G140" s="13">
        <f t="shared" si="63"/>
        <v>487.33333333333331</v>
      </c>
    </row>
    <row r="141" spans="1:7" ht="18" x14ac:dyDescent="0.4">
      <c r="A141" s="5" t="s">
        <v>15</v>
      </c>
      <c r="B141" s="13">
        <f t="shared" si="64"/>
        <v>0</v>
      </c>
      <c r="C141" s="13">
        <f t="shared" si="65"/>
        <v>0</v>
      </c>
      <c r="D141" s="13" t="e">
        <f t="shared" si="61"/>
        <v>#DIV/0!</v>
      </c>
      <c r="E141" s="13">
        <f t="shared" si="66"/>
        <v>0</v>
      </c>
      <c r="F141" s="13" t="e">
        <f t="shared" si="62"/>
        <v>#DIV/0!</v>
      </c>
      <c r="G141" s="13" t="e">
        <f t="shared" si="63"/>
        <v>#DIV/0!</v>
      </c>
    </row>
    <row r="142" spans="1:7" ht="18" x14ac:dyDescent="0.4">
      <c r="A142" s="5" t="s">
        <v>16</v>
      </c>
      <c r="B142" s="13">
        <f t="shared" si="64"/>
        <v>24</v>
      </c>
      <c r="C142" s="13">
        <f t="shared" si="65"/>
        <v>22</v>
      </c>
      <c r="D142" s="13">
        <f t="shared" si="61"/>
        <v>1.0909090909090908</v>
      </c>
      <c r="E142" s="13">
        <f t="shared" si="66"/>
        <v>11530</v>
      </c>
      <c r="F142" s="13">
        <f t="shared" si="62"/>
        <v>480.41666666666669</v>
      </c>
      <c r="G142" s="13">
        <f t="shared" si="63"/>
        <v>524.09090909090912</v>
      </c>
    </row>
    <row r="143" spans="1:7" ht="18" x14ac:dyDescent="0.4">
      <c r="A143" s="5" t="s">
        <v>17</v>
      </c>
      <c r="B143" s="13">
        <f t="shared" si="64"/>
        <v>529</v>
      </c>
      <c r="C143" s="13">
        <f t="shared" si="65"/>
        <v>477</v>
      </c>
      <c r="D143" s="13">
        <f t="shared" si="61"/>
        <v>1.1090146750524108</v>
      </c>
      <c r="E143" s="13">
        <f t="shared" si="66"/>
        <v>254211</v>
      </c>
      <c r="F143" s="13">
        <f t="shared" si="62"/>
        <v>480.55009451795843</v>
      </c>
      <c r="G143" s="13">
        <f t="shared" si="63"/>
        <v>532.93710691823901</v>
      </c>
    </row>
    <row r="145" spans="1:1" x14ac:dyDescent="0.35">
      <c r="A145" s="2" t="s">
        <v>77</v>
      </c>
    </row>
  </sheetData>
  <pageMargins left="0.7" right="0.7" top="0.75" bottom="0.75" header="0.3" footer="0.3"/>
  <pageSetup scale="4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95A0-7BA2-4BAC-B3F2-C3125D51F545}">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50</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2261</v>
      </c>
      <c r="C8" s="11">
        <v>33</v>
      </c>
      <c r="D8" s="10">
        <v>1764</v>
      </c>
      <c r="E8" s="10">
        <v>8002</v>
      </c>
      <c r="F8" s="10">
        <v>362</v>
      </c>
      <c r="G8" s="10">
        <v>81339</v>
      </c>
      <c r="H8" s="10">
        <v>93761</v>
      </c>
    </row>
    <row r="9" spans="1:8" ht="18" x14ac:dyDescent="0.4">
      <c r="A9" s="5" t="s">
        <v>11</v>
      </c>
      <c r="B9" s="10">
        <v>1449</v>
      </c>
      <c r="C9" s="12">
        <v>7</v>
      </c>
      <c r="D9" s="10">
        <v>781</v>
      </c>
      <c r="E9" s="10">
        <v>3090</v>
      </c>
      <c r="F9" s="10">
        <v>103</v>
      </c>
      <c r="G9" s="10">
        <v>33042</v>
      </c>
      <c r="H9" s="10">
        <v>38472</v>
      </c>
    </row>
    <row r="10" spans="1:8" ht="18" x14ac:dyDescent="0.4">
      <c r="A10" s="5" t="s">
        <v>12</v>
      </c>
      <c r="B10" s="10">
        <v>198</v>
      </c>
      <c r="C10" s="12">
        <v>0</v>
      </c>
      <c r="D10" s="10">
        <v>162</v>
      </c>
      <c r="E10" s="10">
        <v>480</v>
      </c>
      <c r="F10" s="10">
        <v>20</v>
      </c>
      <c r="G10" s="10">
        <v>7142</v>
      </c>
      <c r="H10" s="10">
        <v>8002</v>
      </c>
    </row>
    <row r="11" spans="1:8" ht="18" x14ac:dyDescent="0.4">
      <c r="A11" s="5" t="s">
        <v>13</v>
      </c>
      <c r="B11" s="10">
        <v>321</v>
      </c>
      <c r="C11" s="12">
        <v>3</v>
      </c>
      <c r="D11" s="10">
        <v>268</v>
      </c>
      <c r="E11" s="10">
        <v>906</v>
      </c>
      <c r="F11" s="10">
        <v>19</v>
      </c>
      <c r="G11" s="10">
        <v>12847</v>
      </c>
      <c r="H11" s="10">
        <v>14364</v>
      </c>
    </row>
    <row r="12" spans="1:8" ht="18" x14ac:dyDescent="0.4">
      <c r="A12" s="5" t="s">
        <v>14</v>
      </c>
      <c r="B12" s="10">
        <v>63</v>
      </c>
      <c r="C12" s="12">
        <v>0</v>
      </c>
      <c r="D12" s="10">
        <v>30</v>
      </c>
      <c r="E12" s="10">
        <v>116</v>
      </c>
      <c r="F12" s="10">
        <v>3</v>
      </c>
      <c r="G12" s="10">
        <v>1993</v>
      </c>
      <c r="H12" s="10">
        <v>2205</v>
      </c>
    </row>
    <row r="13" spans="1:8" ht="18" x14ac:dyDescent="0.4">
      <c r="A13" s="5" t="s">
        <v>15</v>
      </c>
      <c r="B13" s="10">
        <v>2</v>
      </c>
      <c r="C13" s="12">
        <v>0</v>
      </c>
      <c r="D13" s="10">
        <v>7</v>
      </c>
      <c r="E13" s="10">
        <v>17</v>
      </c>
      <c r="F13" s="12">
        <v>0</v>
      </c>
      <c r="G13" s="10">
        <v>320</v>
      </c>
      <c r="H13" s="10">
        <v>346</v>
      </c>
    </row>
    <row r="14" spans="1:8" ht="18" x14ac:dyDescent="0.4">
      <c r="A14" s="5" t="s">
        <v>16</v>
      </c>
      <c r="B14" s="10">
        <v>386</v>
      </c>
      <c r="C14" s="12">
        <v>3</v>
      </c>
      <c r="D14" s="10">
        <v>305</v>
      </c>
      <c r="E14" s="10">
        <v>1039</v>
      </c>
      <c r="F14" s="10">
        <v>22</v>
      </c>
      <c r="G14" s="10">
        <v>15160</v>
      </c>
      <c r="H14" s="10">
        <v>16915</v>
      </c>
    </row>
    <row r="15" spans="1:8" ht="18" x14ac:dyDescent="0.4">
      <c r="A15" s="5" t="s">
        <v>17</v>
      </c>
      <c r="B15" s="10">
        <v>4294</v>
      </c>
      <c r="C15" s="10">
        <v>43</v>
      </c>
      <c r="D15" s="10">
        <v>3012</v>
      </c>
      <c r="E15" s="10">
        <v>12611</v>
      </c>
      <c r="F15" s="10">
        <v>507</v>
      </c>
      <c r="G15" s="10">
        <v>136683</v>
      </c>
      <c r="H15" s="10">
        <v>157150</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712</v>
      </c>
      <c r="C19" s="10">
        <v>8</v>
      </c>
      <c r="D19" s="10">
        <v>1745</v>
      </c>
      <c r="E19" s="10">
        <v>7484</v>
      </c>
      <c r="F19" s="10">
        <v>325</v>
      </c>
      <c r="G19" s="10">
        <v>36321</v>
      </c>
      <c r="H19" s="10">
        <v>46595</v>
      </c>
    </row>
    <row r="20" spans="1:8" ht="18" x14ac:dyDescent="0.4">
      <c r="A20" s="5" t="s">
        <v>11</v>
      </c>
      <c r="B20" s="10">
        <v>444</v>
      </c>
      <c r="C20" s="10">
        <v>2</v>
      </c>
      <c r="D20" s="10">
        <v>769</v>
      </c>
      <c r="E20" s="10">
        <v>3011</v>
      </c>
      <c r="F20" s="10">
        <v>93</v>
      </c>
      <c r="G20" s="10">
        <v>15068</v>
      </c>
      <c r="H20" s="10">
        <v>19387</v>
      </c>
    </row>
    <row r="21" spans="1:8" ht="18" x14ac:dyDescent="0.4">
      <c r="A21" s="5" t="s">
        <v>12</v>
      </c>
      <c r="B21" s="10">
        <v>66</v>
      </c>
      <c r="C21" s="10">
        <v>0</v>
      </c>
      <c r="D21" s="10">
        <v>161</v>
      </c>
      <c r="E21" s="10">
        <v>460</v>
      </c>
      <c r="F21" s="10">
        <v>17</v>
      </c>
      <c r="G21" s="10">
        <v>3218</v>
      </c>
      <c r="H21" s="10">
        <v>3922</v>
      </c>
    </row>
    <row r="22" spans="1:8" ht="18" x14ac:dyDescent="0.4">
      <c r="A22" s="5" t="s">
        <v>13</v>
      </c>
      <c r="B22" s="10">
        <v>105</v>
      </c>
      <c r="C22" s="10">
        <v>1</v>
      </c>
      <c r="D22" s="10">
        <v>267</v>
      </c>
      <c r="E22" s="10">
        <v>874</v>
      </c>
      <c r="F22" s="10">
        <v>17</v>
      </c>
      <c r="G22" s="10">
        <v>5940</v>
      </c>
      <c r="H22" s="10">
        <v>7204</v>
      </c>
    </row>
    <row r="23" spans="1:8" ht="18" x14ac:dyDescent="0.4">
      <c r="A23" s="5" t="s">
        <v>14</v>
      </c>
      <c r="B23" s="10">
        <v>21</v>
      </c>
      <c r="C23" s="10">
        <v>0</v>
      </c>
      <c r="D23" s="10">
        <v>30</v>
      </c>
      <c r="E23" s="10">
        <v>116</v>
      </c>
      <c r="F23" s="10">
        <v>3</v>
      </c>
      <c r="G23" s="10">
        <v>840</v>
      </c>
      <c r="H23" s="10">
        <v>1010</v>
      </c>
    </row>
    <row r="24" spans="1:8" ht="18" x14ac:dyDescent="0.4">
      <c r="A24" s="5" t="s">
        <v>15</v>
      </c>
      <c r="B24" s="10">
        <v>1</v>
      </c>
      <c r="C24" s="10">
        <v>0</v>
      </c>
      <c r="D24" s="10">
        <v>7</v>
      </c>
      <c r="E24" s="10">
        <v>15</v>
      </c>
      <c r="F24" s="10">
        <v>0</v>
      </c>
      <c r="G24" s="10">
        <v>122</v>
      </c>
      <c r="H24" s="10">
        <v>145</v>
      </c>
    </row>
    <row r="25" spans="1:8" ht="18" x14ac:dyDescent="0.4">
      <c r="A25" s="5" t="s">
        <v>16</v>
      </c>
      <c r="B25" s="10">
        <v>127</v>
      </c>
      <c r="C25" s="10">
        <v>1</v>
      </c>
      <c r="D25" s="10">
        <v>304</v>
      </c>
      <c r="E25" s="10">
        <v>1005</v>
      </c>
      <c r="F25" s="10">
        <v>20</v>
      </c>
      <c r="G25" s="10">
        <v>6902</v>
      </c>
      <c r="H25" s="10">
        <v>8359</v>
      </c>
    </row>
    <row r="26" spans="1:8" ht="18" x14ac:dyDescent="0.4">
      <c r="A26" s="5" t="s">
        <v>17</v>
      </c>
      <c r="B26" s="10">
        <v>1349</v>
      </c>
      <c r="C26" s="10">
        <v>11</v>
      </c>
      <c r="D26" s="10">
        <v>2979</v>
      </c>
      <c r="E26" s="10">
        <v>11960</v>
      </c>
      <c r="F26" s="10">
        <v>455</v>
      </c>
      <c r="G26" s="10">
        <v>61509</v>
      </c>
      <c r="H26" s="10">
        <v>78263</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817446</v>
      </c>
      <c r="C30" s="10">
        <v>12927</v>
      </c>
      <c r="D30" s="10">
        <v>844055</v>
      </c>
      <c r="E30" s="10">
        <v>2685355</v>
      </c>
      <c r="F30" s="10">
        <v>172069</v>
      </c>
      <c r="G30" s="10">
        <v>25789738</v>
      </c>
      <c r="H30" s="10">
        <v>30321590</v>
      </c>
    </row>
    <row r="31" spans="1:8" ht="18" x14ac:dyDescent="0.4">
      <c r="A31" s="5" t="s">
        <v>11</v>
      </c>
      <c r="B31" s="10">
        <v>508297</v>
      </c>
      <c r="C31" s="10">
        <v>2165</v>
      </c>
      <c r="D31" s="10">
        <v>374276</v>
      </c>
      <c r="E31" s="10">
        <v>1015271</v>
      </c>
      <c r="F31" s="10">
        <v>48830</v>
      </c>
      <c r="G31" s="10">
        <v>10555276</v>
      </c>
      <c r="H31" s="10">
        <v>12504115</v>
      </c>
    </row>
    <row r="32" spans="1:8" ht="18" x14ac:dyDescent="0.4">
      <c r="A32" s="5" t="s">
        <v>12</v>
      </c>
      <c r="B32" s="10">
        <v>70600</v>
      </c>
      <c r="C32" s="10">
        <v>0</v>
      </c>
      <c r="D32" s="10">
        <v>76789</v>
      </c>
      <c r="E32" s="10">
        <v>152996</v>
      </c>
      <c r="F32" s="10">
        <v>9127</v>
      </c>
      <c r="G32" s="10">
        <v>2200192</v>
      </c>
      <c r="H32" s="10">
        <v>2509704</v>
      </c>
    </row>
    <row r="33" spans="1:8" ht="18" x14ac:dyDescent="0.4">
      <c r="A33" s="5" t="s">
        <v>13</v>
      </c>
      <c r="B33" s="10">
        <v>117329</v>
      </c>
      <c r="C33" s="10">
        <v>182</v>
      </c>
      <c r="D33" s="10">
        <v>128665</v>
      </c>
      <c r="E33" s="10">
        <v>304268</v>
      </c>
      <c r="F33" s="10">
        <v>8859</v>
      </c>
      <c r="G33" s="10">
        <v>4026402</v>
      </c>
      <c r="H33" s="10">
        <v>4585705</v>
      </c>
    </row>
    <row r="34" spans="1:8" ht="18" x14ac:dyDescent="0.4">
      <c r="A34" s="5" t="s">
        <v>14</v>
      </c>
      <c r="B34" s="10">
        <v>22811</v>
      </c>
      <c r="C34" s="10">
        <v>0</v>
      </c>
      <c r="D34" s="10">
        <v>14077</v>
      </c>
      <c r="E34" s="10">
        <v>37917</v>
      </c>
      <c r="F34" s="10">
        <v>1462</v>
      </c>
      <c r="G34" s="10">
        <v>648930</v>
      </c>
      <c r="H34" s="10">
        <v>725197</v>
      </c>
    </row>
    <row r="35" spans="1:8" ht="18" x14ac:dyDescent="0.4">
      <c r="A35" s="5" t="s">
        <v>15</v>
      </c>
      <c r="B35" s="10">
        <v>929</v>
      </c>
      <c r="C35" s="10">
        <v>0</v>
      </c>
      <c r="D35" s="10">
        <v>3338</v>
      </c>
      <c r="E35" s="10">
        <v>5415</v>
      </c>
      <c r="F35" s="10">
        <v>0</v>
      </c>
      <c r="G35" s="10">
        <v>88190</v>
      </c>
      <c r="H35" s="10">
        <v>97872</v>
      </c>
    </row>
    <row r="36" spans="1:8" ht="18" x14ac:dyDescent="0.4">
      <c r="A36" s="5" t="s">
        <v>16</v>
      </c>
      <c r="B36" s="10">
        <v>141069</v>
      </c>
      <c r="C36" s="10">
        <v>182</v>
      </c>
      <c r="D36" s="10">
        <v>146080</v>
      </c>
      <c r="E36" s="10">
        <v>347600</v>
      </c>
      <c r="F36" s="10">
        <v>10321</v>
      </c>
      <c r="G36" s="10">
        <v>4763522</v>
      </c>
      <c r="H36" s="10">
        <v>5408774</v>
      </c>
    </row>
    <row r="37" spans="1:8" ht="18" x14ac:dyDescent="0.4">
      <c r="A37" s="5" t="s">
        <v>17</v>
      </c>
      <c r="B37" s="10">
        <v>1537412</v>
      </c>
      <c r="C37" s="10">
        <v>15274</v>
      </c>
      <c r="D37" s="10">
        <v>1441200</v>
      </c>
      <c r="E37" s="10">
        <v>4201222</v>
      </c>
      <c r="F37" s="10">
        <v>240347</v>
      </c>
      <c r="G37" s="10">
        <v>43308728</v>
      </c>
      <c r="H37" s="10">
        <v>50744183</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93761</v>
      </c>
      <c r="C44" s="13">
        <f>H19</f>
        <v>46595</v>
      </c>
      <c r="D44" s="13">
        <f>B44/C44</f>
        <v>2.0122545337482562</v>
      </c>
      <c r="E44" s="13">
        <f>H30</f>
        <v>30321590</v>
      </c>
      <c r="F44" s="13">
        <f>E44/B44</f>
        <v>323.39234863109397</v>
      </c>
      <c r="G44" s="13">
        <f>E44/C44</f>
        <v>650.74771971241546</v>
      </c>
    </row>
    <row r="45" spans="1:8" ht="18" x14ac:dyDescent="0.4">
      <c r="A45" s="5" t="s">
        <v>11</v>
      </c>
      <c r="B45" s="13">
        <f t="shared" ref="B45:B51" si="0">H9</f>
        <v>38472</v>
      </c>
      <c r="C45" s="13">
        <f t="shared" ref="C45:C51" si="1">H20</f>
        <v>19387</v>
      </c>
      <c r="D45" s="13">
        <f t="shared" ref="D45:D51" si="2">B45/C45</f>
        <v>1.9844225511940992</v>
      </c>
      <c r="E45" s="13">
        <f t="shared" ref="E45:E51" si="3">H31</f>
        <v>12504115</v>
      </c>
      <c r="F45" s="13">
        <f t="shared" ref="F45:F51" si="4">E45/B45</f>
        <v>325.018584944895</v>
      </c>
      <c r="G45" s="13">
        <f t="shared" ref="G45:G51" si="5">E45/C45</f>
        <v>644.9742095218445</v>
      </c>
    </row>
    <row r="46" spans="1:8" ht="18" x14ac:dyDescent="0.4">
      <c r="A46" s="5" t="s">
        <v>12</v>
      </c>
      <c r="B46" s="13">
        <f t="shared" si="0"/>
        <v>8002</v>
      </c>
      <c r="C46" s="13">
        <f t="shared" si="1"/>
        <v>3922</v>
      </c>
      <c r="D46" s="13">
        <f t="shared" si="2"/>
        <v>2.0402855685874552</v>
      </c>
      <c r="E46" s="13">
        <f t="shared" si="3"/>
        <v>2509704</v>
      </c>
      <c r="F46" s="13">
        <f t="shared" si="4"/>
        <v>313.63459135216198</v>
      </c>
      <c r="G46" s="13">
        <f t="shared" si="5"/>
        <v>639.90413054563999</v>
      </c>
    </row>
    <row r="47" spans="1:8" ht="18" x14ac:dyDescent="0.4">
      <c r="A47" s="5" t="s">
        <v>13</v>
      </c>
      <c r="B47" s="13">
        <f t="shared" si="0"/>
        <v>14364</v>
      </c>
      <c r="C47" s="13">
        <f t="shared" si="1"/>
        <v>7204</v>
      </c>
      <c r="D47" s="13">
        <f t="shared" si="2"/>
        <v>1.9938922820655192</v>
      </c>
      <c r="E47" s="13">
        <f t="shared" si="3"/>
        <v>4585705</v>
      </c>
      <c r="F47" s="13">
        <f t="shared" si="4"/>
        <v>319.24986076301866</v>
      </c>
      <c r="G47" s="13">
        <f t="shared" si="5"/>
        <v>636.54983342587457</v>
      </c>
    </row>
    <row r="48" spans="1:8" ht="18" x14ac:dyDescent="0.4">
      <c r="A48" s="5" t="s">
        <v>14</v>
      </c>
      <c r="B48" s="13">
        <f t="shared" si="0"/>
        <v>2205</v>
      </c>
      <c r="C48" s="13">
        <f t="shared" si="1"/>
        <v>1010</v>
      </c>
      <c r="D48" s="13">
        <f t="shared" si="2"/>
        <v>2.1831683168316833</v>
      </c>
      <c r="E48" s="13">
        <f t="shared" si="3"/>
        <v>725197</v>
      </c>
      <c r="F48" s="13">
        <f t="shared" si="4"/>
        <v>328.88752834467118</v>
      </c>
      <c r="G48" s="13">
        <f t="shared" si="5"/>
        <v>718.01683168316833</v>
      </c>
    </row>
    <row r="49" spans="1:7" ht="18" x14ac:dyDescent="0.4">
      <c r="A49" s="5" t="s">
        <v>15</v>
      </c>
      <c r="B49" s="13">
        <f t="shared" si="0"/>
        <v>346</v>
      </c>
      <c r="C49" s="13">
        <f t="shared" si="1"/>
        <v>145</v>
      </c>
      <c r="D49" s="13">
        <f t="shared" si="2"/>
        <v>2.386206896551724</v>
      </c>
      <c r="E49" s="13">
        <f t="shared" si="3"/>
        <v>97872</v>
      </c>
      <c r="F49" s="13">
        <f t="shared" si="4"/>
        <v>282.8670520231214</v>
      </c>
      <c r="G49" s="13">
        <f t="shared" si="5"/>
        <v>674.97931034482758</v>
      </c>
    </row>
    <row r="50" spans="1:7" ht="18" x14ac:dyDescent="0.4">
      <c r="A50" s="5" t="s">
        <v>16</v>
      </c>
      <c r="B50" s="13">
        <f t="shared" si="0"/>
        <v>16915</v>
      </c>
      <c r="C50" s="13">
        <f t="shared" si="1"/>
        <v>8359</v>
      </c>
      <c r="D50" s="13">
        <f t="shared" si="2"/>
        <v>2.0235674123699008</v>
      </c>
      <c r="E50" s="13">
        <f t="shared" si="3"/>
        <v>5408774</v>
      </c>
      <c r="F50" s="13">
        <f t="shared" si="4"/>
        <v>319.76198640260122</v>
      </c>
      <c r="G50" s="13">
        <f t="shared" si="5"/>
        <v>647.05993539897122</v>
      </c>
    </row>
    <row r="51" spans="1:7" ht="18" x14ac:dyDescent="0.4">
      <c r="A51" s="5" t="s">
        <v>17</v>
      </c>
      <c r="B51" s="13">
        <f t="shared" si="0"/>
        <v>157150</v>
      </c>
      <c r="C51" s="13">
        <f t="shared" si="1"/>
        <v>78263</v>
      </c>
      <c r="D51" s="13">
        <f t="shared" si="2"/>
        <v>2.0079731162873902</v>
      </c>
      <c r="E51" s="13">
        <f t="shared" si="3"/>
        <v>50744183</v>
      </c>
      <c r="F51" s="13">
        <f t="shared" si="4"/>
        <v>322.90285077951</v>
      </c>
      <c r="G51" s="13">
        <f t="shared" si="5"/>
        <v>648.38024353781475</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81339</v>
      </c>
      <c r="C55" s="13">
        <f>G19</f>
        <v>36321</v>
      </c>
      <c r="D55" s="13">
        <f>B55/C55</f>
        <v>2.2394482530767323</v>
      </c>
      <c r="E55" s="13">
        <f>G30</f>
        <v>25789738</v>
      </c>
      <c r="F55" s="13">
        <f>E55/B55</f>
        <v>317.06485203899729</v>
      </c>
      <c r="G55" s="13">
        <f>E55/C55</f>
        <v>710.05032901076515</v>
      </c>
    </row>
    <row r="56" spans="1:7" ht="18" x14ac:dyDescent="0.4">
      <c r="A56" s="5" t="s">
        <v>11</v>
      </c>
      <c r="B56" s="13">
        <f t="shared" ref="B56:B62" si="6">G9</f>
        <v>33042</v>
      </c>
      <c r="C56" s="13">
        <f t="shared" ref="C56:C62" si="7">G20</f>
        <v>15068</v>
      </c>
      <c r="D56" s="13">
        <f t="shared" ref="D56:D62" si="8">B56/C56</f>
        <v>2.1928590390230953</v>
      </c>
      <c r="E56" s="13">
        <f t="shared" ref="E56:E62" si="9">G31</f>
        <v>10555276</v>
      </c>
      <c r="F56" s="13">
        <f t="shared" ref="F56:F62" si="10">E56/B56</f>
        <v>319.45027540705769</v>
      </c>
      <c r="G56" s="13">
        <f t="shared" ref="G56:G62" si="11">E56/C56</f>
        <v>700.50942394478363</v>
      </c>
    </row>
    <row r="57" spans="1:7" ht="18" x14ac:dyDescent="0.4">
      <c r="A57" s="5" t="s">
        <v>12</v>
      </c>
      <c r="B57" s="13">
        <f t="shared" si="6"/>
        <v>7142</v>
      </c>
      <c r="C57" s="13">
        <f t="shared" si="7"/>
        <v>3218</v>
      </c>
      <c r="D57" s="13">
        <f t="shared" si="8"/>
        <v>2.2193909260410192</v>
      </c>
      <c r="E57" s="13">
        <f t="shared" si="9"/>
        <v>2200192</v>
      </c>
      <c r="F57" s="13">
        <f t="shared" si="10"/>
        <v>308.06384766171942</v>
      </c>
      <c r="G57" s="13">
        <f t="shared" si="11"/>
        <v>683.71410814170292</v>
      </c>
    </row>
    <row r="58" spans="1:7" ht="18" x14ac:dyDescent="0.4">
      <c r="A58" s="5" t="s">
        <v>13</v>
      </c>
      <c r="B58" s="13">
        <f t="shared" si="6"/>
        <v>12847</v>
      </c>
      <c r="C58" s="13">
        <f t="shared" si="7"/>
        <v>5940</v>
      </c>
      <c r="D58" s="13">
        <f t="shared" si="8"/>
        <v>2.1627946127946127</v>
      </c>
      <c r="E58" s="13">
        <f t="shared" si="9"/>
        <v>4026402</v>
      </c>
      <c r="F58" s="13">
        <f t="shared" si="10"/>
        <v>313.41184712384216</v>
      </c>
      <c r="G58" s="13">
        <f t="shared" si="11"/>
        <v>677.84545454545457</v>
      </c>
    </row>
    <row r="59" spans="1:7" ht="18" x14ac:dyDescent="0.4">
      <c r="A59" s="5" t="s">
        <v>14</v>
      </c>
      <c r="B59" s="13">
        <f t="shared" si="6"/>
        <v>1993</v>
      </c>
      <c r="C59" s="13">
        <f t="shared" si="7"/>
        <v>840</v>
      </c>
      <c r="D59" s="13">
        <f t="shared" si="8"/>
        <v>2.3726190476190476</v>
      </c>
      <c r="E59" s="13">
        <f t="shared" si="9"/>
        <v>648930</v>
      </c>
      <c r="F59" s="13">
        <f t="shared" si="10"/>
        <v>325.60461615654793</v>
      </c>
      <c r="G59" s="13">
        <f t="shared" si="11"/>
        <v>772.53571428571433</v>
      </c>
    </row>
    <row r="60" spans="1:7" ht="18" x14ac:dyDescent="0.4">
      <c r="A60" s="5" t="s">
        <v>15</v>
      </c>
      <c r="B60" s="13">
        <f t="shared" si="6"/>
        <v>320</v>
      </c>
      <c r="C60" s="13">
        <f t="shared" si="7"/>
        <v>122</v>
      </c>
      <c r="D60" s="13">
        <f t="shared" si="8"/>
        <v>2.622950819672131</v>
      </c>
      <c r="E60" s="13">
        <f t="shared" si="9"/>
        <v>88190</v>
      </c>
      <c r="F60" s="13">
        <f t="shared" si="10"/>
        <v>275.59375</v>
      </c>
      <c r="G60" s="13">
        <f t="shared" si="11"/>
        <v>722.86885245901635</v>
      </c>
    </row>
    <row r="61" spans="1:7" ht="18" x14ac:dyDescent="0.4">
      <c r="A61" s="5" t="s">
        <v>16</v>
      </c>
      <c r="B61" s="13">
        <f t="shared" si="6"/>
        <v>15160</v>
      </c>
      <c r="C61" s="13">
        <f t="shared" si="7"/>
        <v>6902</v>
      </c>
      <c r="D61" s="13">
        <f t="shared" si="8"/>
        <v>2.1964647928136771</v>
      </c>
      <c r="E61" s="13">
        <f t="shared" si="9"/>
        <v>4763522</v>
      </c>
      <c r="F61" s="13">
        <f t="shared" si="10"/>
        <v>314.2164907651715</v>
      </c>
      <c r="G61" s="13">
        <f t="shared" si="11"/>
        <v>690.16545928716312</v>
      </c>
    </row>
    <row r="62" spans="1:7" ht="18" x14ac:dyDescent="0.4">
      <c r="A62" s="5" t="s">
        <v>17</v>
      </c>
      <c r="B62" s="13">
        <f t="shared" si="6"/>
        <v>136683</v>
      </c>
      <c r="C62" s="13">
        <f t="shared" si="7"/>
        <v>61509</v>
      </c>
      <c r="D62" s="13">
        <f t="shared" si="8"/>
        <v>2.222162610349705</v>
      </c>
      <c r="E62" s="13">
        <f t="shared" si="9"/>
        <v>43308728</v>
      </c>
      <c r="F62" s="13">
        <f t="shared" si="10"/>
        <v>316.85526363922361</v>
      </c>
      <c r="G62" s="13">
        <f t="shared" si="11"/>
        <v>704.10391975158109</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4420</v>
      </c>
      <c r="C66" s="13">
        <f>B19+C19+D19+F19</f>
        <v>2790</v>
      </c>
      <c r="D66" s="13">
        <f>B66/C66</f>
        <v>1.5842293906810037</v>
      </c>
      <c r="E66" s="13">
        <f>B30+C30+D30+F30</f>
        <v>1846497</v>
      </c>
      <c r="F66" s="13">
        <f t="shared" ref="F66:F73" si="12">E66/B66</f>
        <v>417.75950226244345</v>
      </c>
      <c r="G66" s="13">
        <f t="shared" ref="G66:G73" si="13">E66/C66</f>
        <v>661.82688172043015</v>
      </c>
    </row>
    <row r="67" spans="1:7" ht="18" x14ac:dyDescent="0.4">
      <c r="A67" s="5" t="s">
        <v>11</v>
      </c>
      <c r="B67" s="13">
        <f t="shared" ref="B67:B73" si="14">B9+C9+D9+F9</f>
        <v>2340</v>
      </c>
      <c r="C67" s="13">
        <f t="shared" ref="C67:C73" si="15">B20+C20+D20+F20</f>
        <v>1308</v>
      </c>
      <c r="D67" s="13">
        <f t="shared" ref="D67:D73" si="16">B67/C67</f>
        <v>1.7889908256880733</v>
      </c>
      <c r="E67" s="13">
        <f t="shared" ref="E67:E73" si="17">B31+C31+D31+F31</f>
        <v>933568</v>
      </c>
      <c r="F67" s="13">
        <f t="shared" si="12"/>
        <v>398.96068376068376</v>
      </c>
      <c r="G67" s="13">
        <f t="shared" si="13"/>
        <v>713.73700305810394</v>
      </c>
    </row>
    <row r="68" spans="1:7" ht="18" x14ac:dyDescent="0.4">
      <c r="A68" s="5" t="s">
        <v>12</v>
      </c>
      <c r="B68" s="13">
        <f t="shared" si="14"/>
        <v>380</v>
      </c>
      <c r="C68" s="13">
        <f t="shared" si="15"/>
        <v>244</v>
      </c>
      <c r="D68" s="13">
        <f t="shared" si="16"/>
        <v>1.5573770491803278</v>
      </c>
      <c r="E68" s="13">
        <f t="shared" si="17"/>
        <v>156516</v>
      </c>
      <c r="F68" s="13">
        <f t="shared" si="12"/>
        <v>411.88421052631577</v>
      </c>
      <c r="G68" s="13">
        <f t="shared" si="13"/>
        <v>641.45901639344265</v>
      </c>
    </row>
    <row r="69" spans="1:7" ht="18" x14ac:dyDescent="0.4">
      <c r="A69" s="5" t="s">
        <v>13</v>
      </c>
      <c r="B69" s="13">
        <f t="shared" si="14"/>
        <v>611</v>
      </c>
      <c r="C69" s="13">
        <f t="shared" si="15"/>
        <v>390</v>
      </c>
      <c r="D69" s="13">
        <f t="shared" si="16"/>
        <v>1.5666666666666667</v>
      </c>
      <c r="E69" s="13">
        <f t="shared" si="17"/>
        <v>255035</v>
      </c>
      <c r="F69" s="13">
        <f t="shared" si="12"/>
        <v>417.40589198036008</v>
      </c>
      <c r="G69" s="13">
        <f t="shared" si="13"/>
        <v>653.93589743589746</v>
      </c>
    </row>
    <row r="70" spans="1:7" ht="18" x14ac:dyDescent="0.4">
      <c r="A70" s="5" t="s">
        <v>14</v>
      </c>
      <c r="B70" s="13">
        <f t="shared" si="14"/>
        <v>96</v>
      </c>
      <c r="C70" s="13">
        <f t="shared" si="15"/>
        <v>54</v>
      </c>
      <c r="D70" s="13">
        <f t="shared" si="16"/>
        <v>1.7777777777777777</v>
      </c>
      <c r="E70" s="13">
        <f t="shared" si="17"/>
        <v>38350</v>
      </c>
      <c r="F70" s="13">
        <f t="shared" si="12"/>
        <v>399.47916666666669</v>
      </c>
      <c r="G70" s="13">
        <f t="shared" si="13"/>
        <v>710.18518518518522</v>
      </c>
    </row>
    <row r="71" spans="1:7" ht="18" x14ac:dyDescent="0.4">
      <c r="A71" s="5" t="s">
        <v>15</v>
      </c>
      <c r="B71" s="13">
        <f t="shared" si="14"/>
        <v>9</v>
      </c>
      <c r="C71" s="13">
        <f t="shared" si="15"/>
        <v>8</v>
      </c>
      <c r="D71" s="13">
        <f t="shared" si="16"/>
        <v>1.125</v>
      </c>
      <c r="E71" s="13">
        <f t="shared" si="17"/>
        <v>4267</v>
      </c>
      <c r="F71" s="13">
        <f t="shared" si="12"/>
        <v>474.11111111111109</v>
      </c>
      <c r="G71" s="13">
        <f t="shared" si="13"/>
        <v>533.375</v>
      </c>
    </row>
    <row r="72" spans="1:7" ht="18" x14ac:dyDescent="0.4">
      <c r="A72" s="5" t="s">
        <v>16</v>
      </c>
      <c r="B72" s="13">
        <f t="shared" si="14"/>
        <v>716</v>
      </c>
      <c r="C72" s="13">
        <f t="shared" si="15"/>
        <v>452</v>
      </c>
      <c r="D72" s="13">
        <f t="shared" si="16"/>
        <v>1.584070796460177</v>
      </c>
      <c r="E72" s="13">
        <f t="shared" si="17"/>
        <v>297652</v>
      </c>
      <c r="F72" s="13">
        <f t="shared" si="12"/>
        <v>415.71508379888269</v>
      </c>
      <c r="G72" s="13">
        <f t="shared" si="13"/>
        <v>658.52212389380531</v>
      </c>
    </row>
    <row r="73" spans="1:7" ht="18" x14ac:dyDescent="0.4">
      <c r="A73" s="5" t="s">
        <v>17</v>
      </c>
      <c r="B73" s="13">
        <f t="shared" si="14"/>
        <v>7856</v>
      </c>
      <c r="C73" s="13">
        <f t="shared" si="15"/>
        <v>4794</v>
      </c>
      <c r="D73" s="13">
        <f t="shared" si="16"/>
        <v>1.638715060492282</v>
      </c>
      <c r="E73" s="13">
        <f t="shared" si="17"/>
        <v>3234233</v>
      </c>
      <c r="F73" s="13">
        <f t="shared" si="12"/>
        <v>411.68953665987777</v>
      </c>
      <c r="G73" s="13">
        <f t="shared" si="13"/>
        <v>674.64184397163126</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8002</v>
      </c>
      <c r="C77" s="13">
        <f>E19</f>
        <v>7484</v>
      </c>
      <c r="D77" s="13">
        <f t="shared" ref="D77:D84" si="18">B77/C77</f>
        <v>1.0692143238909675</v>
      </c>
      <c r="E77" s="13">
        <f>E30</f>
        <v>2685355</v>
      </c>
      <c r="F77" s="13">
        <f t="shared" ref="F77:F84" si="19">E77/B77</f>
        <v>335.58547863034244</v>
      </c>
      <c r="G77" s="13">
        <f t="shared" ref="G77:G84" si="20">E77/C77</f>
        <v>358.81280064136826</v>
      </c>
    </row>
    <row r="78" spans="1:7" ht="18" x14ac:dyDescent="0.4">
      <c r="A78" s="5" t="s">
        <v>11</v>
      </c>
      <c r="B78" s="13">
        <f t="shared" ref="B78:B84" si="21">E9</f>
        <v>3090</v>
      </c>
      <c r="C78" s="13">
        <f t="shared" ref="C78:C84" si="22">E20</f>
        <v>3011</v>
      </c>
      <c r="D78" s="13">
        <f t="shared" si="18"/>
        <v>1.0262371305214215</v>
      </c>
      <c r="E78" s="13">
        <f t="shared" ref="E78:E84" si="23">E31</f>
        <v>1015271</v>
      </c>
      <c r="F78" s="13">
        <f t="shared" si="19"/>
        <v>328.56666666666666</v>
      </c>
      <c r="G78" s="13">
        <f t="shared" si="20"/>
        <v>337.1873131849884</v>
      </c>
    </row>
    <row r="79" spans="1:7" ht="18" x14ac:dyDescent="0.4">
      <c r="A79" s="5" t="s">
        <v>12</v>
      </c>
      <c r="B79" s="13">
        <f t="shared" si="21"/>
        <v>480</v>
      </c>
      <c r="C79" s="13">
        <f t="shared" si="22"/>
        <v>460</v>
      </c>
      <c r="D79" s="13">
        <f t="shared" si="18"/>
        <v>1.0434782608695652</v>
      </c>
      <c r="E79" s="13">
        <f t="shared" si="23"/>
        <v>152996</v>
      </c>
      <c r="F79" s="13">
        <f t="shared" si="19"/>
        <v>318.74166666666667</v>
      </c>
      <c r="G79" s="13">
        <f t="shared" si="20"/>
        <v>332.6</v>
      </c>
    </row>
    <row r="80" spans="1:7" ht="18" x14ac:dyDescent="0.4">
      <c r="A80" s="5" t="s">
        <v>13</v>
      </c>
      <c r="B80" s="13">
        <f t="shared" si="21"/>
        <v>906</v>
      </c>
      <c r="C80" s="13">
        <f t="shared" si="22"/>
        <v>874</v>
      </c>
      <c r="D80" s="13">
        <f t="shared" si="18"/>
        <v>1.0366132723112129</v>
      </c>
      <c r="E80" s="13">
        <f t="shared" si="23"/>
        <v>304268</v>
      </c>
      <c r="F80" s="13">
        <f t="shared" si="19"/>
        <v>335.8366445916115</v>
      </c>
      <c r="G80" s="13">
        <f t="shared" si="20"/>
        <v>348.13272311212813</v>
      </c>
    </row>
    <row r="81" spans="1:7" ht="18" x14ac:dyDescent="0.4">
      <c r="A81" s="5" t="s">
        <v>14</v>
      </c>
      <c r="B81" s="13">
        <f t="shared" si="21"/>
        <v>116</v>
      </c>
      <c r="C81" s="13">
        <f t="shared" si="22"/>
        <v>116</v>
      </c>
      <c r="D81" s="13">
        <f t="shared" si="18"/>
        <v>1</v>
      </c>
      <c r="E81" s="13">
        <f t="shared" si="23"/>
        <v>37917</v>
      </c>
      <c r="F81" s="13">
        <f t="shared" si="19"/>
        <v>326.87068965517244</v>
      </c>
      <c r="G81" s="13">
        <f t="shared" si="20"/>
        <v>326.87068965517244</v>
      </c>
    </row>
    <row r="82" spans="1:7" ht="18" x14ac:dyDescent="0.4">
      <c r="A82" s="5" t="s">
        <v>15</v>
      </c>
      <c r="B82" s="13">
        <f t="shared" si="21"/>
        <v>17</v>
      </c>
      <c r="C82" s="13">
        <f t="shared" si="22"/>
        <v>15</v>
      </c>
      <c r="D82" s="13">
        <f t="shared" si="18"/>
        <v>1.1333333333333333</v>
      </c>
      <c r="E82" s="13">
        <f t="shared" si="23"/>
        <v>5415</v>
      </c>
      <c r="F82" s="13">
        <f t="shared" si="19"/>
        <v>318.52941176470586</v>
      </c>
      <c r="G82" s="13">
        <f t="shared" si="20"/>
        <v>361</v>
      </c>
    </row>
    <row r="83" spans="1:7" ht="18" x14ac:dyDescent="0.4">
      <c r="A83" s="5" t="s">
        <v>16</v>
      </c>
      <c r="B83" s="13">
        <f t="shared" si="21"/>
        <v>1039</v>
      </c>
      <c r="C83" s="13">
        <f t="shared" si="22"/>
        <v>1005</v>
      </c>
      <c r="D83" s="13">
        <f t="shared" si="18"/>
        <v>1.0338308457711443</v>
      </c>
      <c r="E83" s="13">
        <f t="shared" si="23"/>
        <v>347600</v>
      </c>
      <c r="F83" s="13">
        <f t="shared" si="19"/>
        <v>334.55245428296439</v>
      </c>
      <c r="G83" s="13">
        <f t="shared" si="20"/>
        <v>345.87064676616916</v>
      </c>
    </row>
    <row r="84" spans="1:7" ht="18" x14ac:dyDescent="0.4">
      <c r="A84" s="5" t="s">
        <v>17</v>
      </c>
      <c r="B84" s="13">
        <f t="shared" si="21"/>
        <v>12611</v>
      </c>
      <c r="C84" s="13">
        <f t="shared" si="22"/>
        <v>11960</v>
      </c>
      <c r="D84" s="13">
        <f t="shared" si="18"/>
        <v>1.0544314381270903</v>
      </c>
      <c r="E84" s="13">
        <f t="shared" si="23"/>
        <v>4201222</v>
      </c>
      <c r="F84" s="13">
        <f t="shared" si="19"/>
        <v>333.13948140512252</v>
      </c>
      <c r="G84" s="13">
        <f t="shared" si="20"/>
        <v>351.27274247491641</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4420</v>
      </c>
      <c r="C92" s="13">
        <f>B19+C19+D19+F19</f>
        <v>2790</v>
      </c>
      <c r="D92" s="13">
        <f>B92/C92</f>
        <v>1.5842293906810037</v>
      </c>
      <c r="E92" s="13">
        <f>B30+C30+D30+F30</f>
        <v>1846497</v>
      </c>
      <c r="F92" s="13">
        <f t="shared" ref="F92:F99" si="24">E92/B92</f>
        <v>417.75950226244345</v>
      </c>
      <c r="G92" s="13">
        <f t="shared" ref="G92:G99" si="25">E92/C92</f>
        <v>661.82688172043015</v>
      </c>
    </row>
    <row r="93" spans="1:7" ht="18" x14ac:dyDescent="0.4">
      <c r="A93" s="5" t="s">
        <v>11</v>
      </c>
      <c r="B93" s="13">
        <f t="shared" ref="B93:B99" si="26">B9+C9+D9+F9</f>
        <v>2340</v>
      </c>
      <c r="C93" s="13">
        <f t="shared" ref="C93:C99" si="27">B20+C20+D20+F20</f>
        <v>1308</v>
      </c>
      <c r="D93" s="13">
        <f t="shared" ref="D93:D99" si="28">B93/C93</f>
        <v>1.7889908256880733</v>
      </c>
      <c r="E93" s="13">
        <f t="shared" ref="E93:E99" si="29">B31+C31+D31+F31</f>
        <v>933568</v>
      </c>
      <c r="F93" s="13">
        <f t="shared" si="24"/>
        <v>398.96068376068376</v>
      </c>
      <c r="G93" s="13">
        <f t="shared" si="25"/>
        <v>713.73700305810394</v>
      </c>
    </row>
    <row r="94" spans="1:7" ht="18" x14ac:dyDescent="0.4">
      <c r="A94" s="5" t="s">
        <v>12</v>
      </c>
      <c r="B94" s="13">
        <f t="shared" si="26"/>
        <v>380</v>
      </c>
      <c r="C94" s="13">
        <f t="shared" si="27"/>
        <v>244</v>
      </c>
      <c r="D94" s="13">
        <f t="shared" si="28"/>
        <v>1.5573770491803278</v>
      </c>
      <c r="E94" s="13">
        <f t="shared" si="29"/>
        <v>156516</v>
      </c>
      <c r="F94" s="13">
        <f t="shared" si="24"/>
        <v>411.88421052631577</v>
      </c>
      <c r="G94" s="13">
        <f t="shared" si="25"/>
        <v>641.45901639344265</v>
      </c>
    </row>
    <row r="95" spans="1:7" ht="18" x14ac:dyDescent="0.4">
      <c r="A95" s="5" t="s">
        <v>13</v>
      </c>
      <c r="B95" s="13">
        <f t="shared" si="26"/>
        <v>611</v>
      </c>
      <c r="C95" s="13">
        <f t="shared" si="27"/>
        <v>390</v>
      </c>
      <c r="D95" s="13">
        <f t="shared" si="28"/>
        <v>1.5666666666666667</v>
      </c>
      <c r="E95" s="13">
        <f t="shared" si="29"/>
        <v>255035</v>
      </c>
      <c r="F95" s="13">
        <f t="shared" si="24"/>
        <v>417.40589198036008</v>
      </c>
      <c r="G95" s="13">
        <f t="shared" si="25"/>
        <v>653.93589743589746</v>
      </c>
    </row>
    <row r="96" spans="1:7" ht="18" x14ac:dyDescent="0.4">
      <c r="A96" s="5" t="s">
        <v>14</v>
      </c>
      <c r="B96" s="13">
        <f t="shared" si="26"/>
        <v>96</v>
      </c>
      <c r="C96" s="13">
        <f t="shared" si="27"/>
        <v>54</v>
      </c>
      <c r="D96" s="13">
        <f t="shared" si="28"/>
        <v>1.7777777777777777</v>
      </c>
      <c r="E96" s="13">
        <f t="shared" si="29"/>
        <v>38350</v>
      </c>
      <c r="F96" s="13">
        <f t="shared" si="24"/>
        <v>399.47916666666669</v>
      </c>
      <c r="G96" s="13">
        <f t="shared" si="25"/>
        <v>710.18518518518522</v>
      </c>
    </row>
    <row r="97" spans="1:7" ht="18" x14ac:dyDescent="0.4">
      <c r="A97" s="5" t="s">
        <v>15</v>
      </c>
      <c r="B97" s="13">
        <f t="shared" si="26"/>
        <v>9</v>
      </c>
      <c r="C97" s="13">
        <f t="shared" si="27"/>
        <v>8</v>
      </c>
      <c r="D97" s="13">
        <f t="shared" si="28"/>
        <v>1.125</v>
      </c>
      <c r="E97" s="13">
        <f t="shared" si="29"/>
        <v>4267</v>
      </c>
      <c r="F97" s="13">
        <f t="shared" si="24"/>
        <v>474.11111111111109</v>
      </c>
      <c r="G97" s="13">
        <f t="shared" si="25"/>
        <v>533.375</v>
      </c>
    </row>
    <row r="98" spans="1:7" ht="18" x14ac:dyDescent="0.4">
      <c r="A98" s="5" t="s">
        <v>16</v>
      </c>
      <c r="B98" s="13">
        <f t="shared" si="26"/>
        <v>716</v>
      </c>
      <c r="C98" s="13">
        <f t="shared" si="27"/>
        <v>452</v>
      </c>
      <c r="D98" s="13">
        <f t="shared" si="28"/>
        <v>1.584070796460177</v>
      </c>
      <c r="E98" s="13">
        <f t="shared" si="29"/>
        <v>297652</v>
      </c>
      <c r="F98" s="13">
        <f t="shared" si="24"/>
        <v>415.71508379888269</v>
      </c>
      <c r="G98" s="13">
        <f t="shared" si="25"/>
        <v>658.52212389380531</v>
      </c>
    </row>
    <row r="99" spans="1:7" ht="18" x14ac:dyDescent="0.4">
      <c r="A99" s="5" t="s">
        <v>17</v>
      </c>
      <c r="B99" s="13">
        <f t="shared" si="26"/>
        <v>7856</v>
      </c>
      <c r="C99" s="13">
        <f t="shared" si="27"/>
        <v>4794</v>
      </c>
      <c r="D99" s="13">
        <f t="shared" si="28"/>
        <v>1.638715060492282</v>
      </c>
      <c r="E99" s="13">
        <f t="shared" si="29"/>
        <v>3234233</v>
      </c>
      <c r="F99" s="13">
        <f t="shared" si="24"/>
        <v>411.68953665987777</v>
      </c>
      <c r="G99" s="13">
        <f t="shared" si="25"/>
        <v>674.64184397163126</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2261</v>
      </c>
      <c r="C103" s="13">
        <f>B19</f>
        <v>712</v>
      </c>
      <c r="D103" s="13">
        <f t="shared" ref="D103:D110" si="30">B103/C103</f>
        <v>3.1755617977528088</v>
      </c>
      <c r="E103" s="13">
        <f>B30</f>
        <v>817446</v>
      </c>
      <c r="F103" s="13">
        <f t="shared" ref="F103:F110" si="31">E103/B103</f>
        <v>361.54179566563465</v>
      </c>
      <c r="G103" s="13">
        <f t="shared" ref="G103:G110" si="32">E103/C103</f>
        <v>1148.0983146067415</v>
      </c>
    </row>
    <row r="104" spans="1:7" ht="18" x14ac:dyDescent="0.4">
      <c r="A104" s="5" t="s">
        <v>11</v>
      </c>
      <c r="B104" s="13">
        <f t="shared" ref="B104:B110" si="33">B9</f>
        <v>1449</v>
      </c>
      <c r="C104" s="13">
        <f t="shared" ref="C104:C110" si="34">B20</f>
        <v>444</v>
      </c>
      <c r="D104" s="13">
        <f t="shared" si="30"/>
        <v>3.2635135135135136</v>
      </c>
      <c r="E104" s="13">
        <f t="shared" ref="E104:E110" si="35">B31</f>
        <v>508297</v>
      </c>
      <c r="F104" s="13">
        <f t="shared" si="31"/>
        <v>350.79158040027608</v>
      </c>
      <c r="G104" s="13">
        <f t="shared" si="32"/>
        <v>1144.8130630630631</v>
      </c>
    </row>
    <row r="105" spans="1:7" ht="18" x14ac:dyDescent="0.4">
      <c r="A105" s="5" t="s">
        <v>12</v>
      </c>
      <c r="B105" s="13">
        <f t="shared" si="33"/>
        <v>198</v>
      </c>
      <c r="C105" s="13">
        <f t="shared" si="34"/>
        <v>66</v>
      </c>
      <c r="D105" s="13">
        <f t="shared" si="30"/>
        <v>3</v>
      </c>
      <c r="E105" s="13">
        <f t="shared" si="35"/>
        <v>70600</v>
      </c>
      <c r="F105" s="13">
        <f t="shared" si="31"/>
        <v>356.56565656565658</v>
      </c>
      <c r="G105" s="13">
        <f t="shared" si="32"/>
        <v>1069.6969696969697</v>
      </c>
    </row>
    <row r="106" spans="1:7" ht="18" x14ac:dyDescent="0.4">
      <c r="A106" s="5" t="s">
        <v>13</v>
      </c>
      <c r="B106" s="13">
        <f t="shared" si="33"/>
        <v>321</v>
      </c>
      <c r="C106" s="13">
        <f t="shared" si="34"/>
        <v>105</v>
      </c>
      <c r="D106" s="13">
        <f t="shared" si="30"/>
        <v>3.0571428571428569</v>
      </c>
      <c r="E106" s="13">
        <f t="shared" si="35"/>
        <v>117329</v>
      </c>
      <c r="F106" s="13">
        <f t="shared" si="31"/>
        <v>365.51090342679129</v>
      </c>
      <c r="G106" s="13">
        <f t="shared" si="32"/>
        <v>1117.4190476190477</v>
      </c>
    </row>
    <row r="107" spans="1:7" ht="18" x14ac:dyDescent="0.4">
      <c r="A107" s="5" t="s">
        <v>14</v>
      </c>
      <c r="B107" s="13">
        <f t="shared" si="33"/>
        <v>63</v>
      </c>
      <c r="C107" s="13">
        <f t="shared" si="34"/>
        <v>21</v>
      </c>
      <c r="D107" s="13">
        <f t="shared" si="30"/>
        <v>3</v>
      </c>
      <c r="E107" s="13">
        <f t="shared" si="35"/>
        <v>22811</v>
      </c>
      <c r="F107" s="13">
        <f t="shared" si="31"/>
        <v>362.07936507936506</v>
      </c>
      <c r="G107" s="13">
        <f t="shared" si="32"/>
        <v>1086.2380952380952</v>
      </c>
    </row>
    <row r="108" spans="1:7" ht="18" x14ac:dyDescent="0.4">
      <c r="A108" s="5" t="s">
        <v>15</v>
      </c>
      <c r="B108" s="13">
        <f t="shared" si="33"/>
        <v>2</v>
      </c>
      <c r="C108" s="13">
        <f t="shared" si="34"/>
        <v>1</v>
      </c>
      <c r="D108" s="13">
        <f t="shared" si="30"/>
        <v>2</v>
      </c>
      <c r="E108" s="13">
        <f t="shared" si="35"/>
        <v>929</v>
      </c>
      <c r="F108" s="13">
        <f t="shared" si="31"/>
        <v>464.5</v>
      </c>
      <c r="G108" s="13">
        <f t="shared" si="32"/>
        <v>929</v>
      </c>
    </row>
    <row r="109" spans="1:7" ht="18" x14ac:dyDescent="0.4">
      <c r="A109" s="5" t="s">
        <v>16</v>
      </c>
      <c r="B109" s="13">
        <f t="shared" si="33"/>
        <v>386</v>
      </c>
      <c r="C109" s="13">
        <f t="shared" si="34"/>
        <v>127</v>
      </c>
      <c r="D109" s="13">
        <f t="shared" si="30"/>
        <v>3.0393700787401574</v>
      </c>
      <c r="E109" s="13">
        <f t="shared" si="35"/>
        <v>141069</v>
      </c>
      <c r="F109" s="13">
        <f t="shared" si="31"/>
        <v>365.46373056994821</v>
      </c>
      <c r="G109" s="13">
        <f t="shared" si="32"/>
        <v>1110.7795275590552</v>
      </c>
    </row>
    <row r="110" spans="1:7" ht="18" x14ac:dyDescent="0.4">
      <c r="A110" s="5" t="s">
        <v>17</v>
      </c>
      <c r="B110" s="13">
        <f t="shared" si="33"/>
        <v>4294</v>
      </c>
      <c r="C110" s="13">
        <f t="shared" si="34"/>
        <v>1349</v>
      </c>
      <c r="D110" s="13">
        <f t="shared" si="30"/>
        <v>3.183098591549296</v>
      </c>
      <c r="E110" s="13">
        <f t="shared" si="35"/>
        <v>1537412</v>
      </c>
      <c r="F110" s="13">
        <f t="shared" si="31"/>
        <v>358.03726129482999</v>
      </c>
      <c r="G110" s="13">
        <f t="shared" si="32"/>
        <v>1139.6679021497405</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33</v>
      </c>
      <c r="C114" s="13">
        <f>C19</f>
        <v>8</v>
      </c>
      <c r="D114" s="13">
        <f t="shared" ref="D114:D121" si="36">B114/C114</f>
        <v>4.125</v>
      </c>
      <c r="E114" s="13">
        <f>C30</f>
        <v>12927</v>
      </c>
      <c r="F114" s="13">
        <f t="shared" ref="F114:F121" si="37">E114/B114</f>
        <v>391.72727272727275</v>
      </c>
      <c r="G114" s="13">
        <f t="shared" ref="G114:G121" si="38">E114/C114</f>
        <v>1615.875</v>
      </c>
    </row>
    <row r="115" spans="1:7" ht="18" x14ac:dyDescent="0.4">
      <c r="A115" s="5" t="s">
        <v>11</v>
      </c>
      <c r="B115" s="13">
        <f t="shared" ref="B115:B121" si="39">C9</f>
        <v>7</v>
      </c>
      <c r="C115" s="13">
        <f t="shared" ref="C115:C121" si="40">C20</f>
        <v>2</v>
      </c>
      <c r="D115" s="13">
        <f t="shared" si="36"/>
        <v>3.5</v>
      </c>
      <c r="E115" s="13">
        <f t="shared" ref="E115:E121" si="41">C31</f>
        <v>2165</v>
      </c>
      <c r="F115" s="13">
        <f t="shared" si="37"/>
        <v>309.28571428571428</v>
      </c>
      <c r="G115" s="13">
        <f t="shared" si="38"/>
        <v>1082.5</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3</v>
      </c>
      <c r="C117" s="13">
        <f t="shared" si="40"/>
        <v>1</v>
      </c>
      <c r="D117" s="13">
        <f t="shared" si="36"/>
        <v>3</v>
      </c>
      <c r="E117" s="13">
        <f t="shared" si="41"/>
        <v>182</v>
      </c>
      <c r="F117" s="13">
        <f t="shared" si="37"/>
        <v>60.666666666666664</v>
      </c>
      <c r="G117" s="13">
        <f t="shared" si="38"/>
        <v>182</v>
      </c>
    </row>
    <row r="118" spans="1:7" ht="18" x14ac:dyDescent="0.4">
      <c r="A118" s="5" t="s">
        <v>14</v>
      </c>
      <c r="B118" s="13">
        <f t="shared" si="39"/>
        <v>0</v>
      </c>
      <c r="C118" s="13">
        <f t="shared" si="40"/>
        <v>0</v>
      </c>
      <c r="D118" s="13" t="e">
        <f t="shared" si="36"/>
        <v>#DIV/0!</v>
      </c>
      <c r="E118" s="13">
        <f t="shared" si="41"/>
        <v>0</v>
      </c>
      <c r="F118" s="13" t="e">
        <f t="shared" si="37"/>
        <v>#DIV/0!</v>
      </c>
      <c r="G118" s="13" t="e">
        <f t="shared" si="38"/>
        <v>#DIV/0!</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3</v>
      </c>
      <c r="C120" s="13">
        <f t="shared" si="40"/>
        <v>1</v>
      </c>
      <c r="D120" s="13">
        <f t="shared" si="36"/>
        <v>3</v>
      </c>
      <c r="E120" s="13">
        <f t="shared" si="41"/>
        <v>182</v>
      </c>
      <c r="F120" s="13">
        <f t="shared" si="37"/>
        <v>60.666666666666664</v>
      </c>
      <c r="G120" s="13">
        <f t="shared" si="38"/>
        <v>182</v>
      </c>
    </row>
    <row r="121" spans="1:7" ht="18" x14ac:dyDescent="0.4">
      <c r="A121" s="5" t="s">
        <v>17</v>
      </c>
      <c r="B121" s="13">
        <f t="shared" si="39"/>
        <v>43</v>
      </c>
      <c r="C121" s="13">
        <f t="shared" si="40"/>
        <v>11</v>
      </c>
      <c r="D121" s="13">
        <f t="shared" si="36"/>
        <v>3.9090909090909092</v>
      </c>
      <c r="E121" s="13">
        <f t="shared" si="41"/>
        <v>15274</v>
      </c>
      <c r="F121" s="13">
        <f t="shared" si="37"/>
        <v>355.2093023255814</v>
      </c>
      <c r="G121" s="13">
        <f t="shared" si="38"/>
        <v>1388.5454545454545</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1764</v>
      </c>
      <c r="C125" s="13">
        <f>D19</f>
        <v>1745</v>
      </c>
      <c r="D125" s="13">
        <f t="shared" ref="D125:D132" si="42">B125/C125</f>
        <v>1.010888252148997</v>
      </c>
      <c r="E125" s="13">
        <f>D30</f>
        <v>844055</v>
      </c>
      <c r="F125" s="13">
        <f t="shared" ref="F125:F132" si="43">E125/B125</f>
        <v>478.48922902494331</v>
      </c>
      <c r="G125" s="13">
        <f t="shared" ref="G125:G132" si="44">E125/C125</f>
        <v>483.69914040114611</v>
      </c>
    </row>
    <row r="126" spans="1:7" ht="18" x14ac:dyDescent="0.4">
      <c r="A126" s="5" t="s">
        <v>11</v>
      </c>
      <c r="B126" s="13">
        <f t="shared" ref="B126:B132" si="45">D9</f>
        <v>781</v>
      </c>
      <c r="C126" s="13">
        <f t="shared" ref="C126:C132" si="46">D20</f>
        <v>769</v>
      </c>
      <c r="D126" s="13">
        <f t="shared" si="42"/>
        <v>1.0156046814044213</v>
      </c>
      <c r="E126" s="13">
        <f t="shared" ref="E126:E132" si="47">D31</f>
        <v>374276</v>
      </c>
      <c r="F126" s="13">
        <f t="shared" si="43"/>
        <v>479.22663252240716</v>
      </c>
      <c r="G126" s="13">
        <f t="shared" si="44"/>
        <v>486.70481144343302</v>
      </c>
    </row>
    <row r="127" spans="1:7" ht="18" x14ac:dyDescent="0.4">
      <c r="A127" s="5" t="s">
        <v>12</v>
      </c>
      <c r="B127" s="13">
        <f t="shared" si="45"/>
        <v>162</v>
      </c>
      <c r="C127" s="13">
        <f t="shared" si="46"/>
        <v>161</v>
      </c>
      <c r="D127" s="13">
        <f t="shared" si="42"/>
        <v>1.0062111801242235</v>
      </c>
      <c r="E127" s="13">
        <f t="shared" si="47"/>
        <v>76789</v>
      </c>
      <c r="F127" s="13">
        <f t="shared" si="43"/>
        <v>474.00617283950618</v>
      </c>
      <c r="G127" s="13">
        <f t="shared" si="44"/>
        <v>476.9503105590062</v>
      </c>
    </row>
    <row r="128" spans="1:7" ht="18" x14ac:dyDescent="0.4">
      <c r="A128" s="5" t="s">
        <v>13</v>
      </c>
      <c r="B128" s="13">
        <f t="shared" si="45"/>
        <v>268</v>
      </c>
      <c r="C128" s="13">
        <f t="shared" si="46"/>
        <v>267</v>
      </c>
      <c r="D128" s="13">
        <f t="shared" si="42"/>
        <v>1.0037453183520599</v>
      </c>
      <c r="E128" s="13">
        <f t="shared" si="47"/>
        <v>128665</v>
      </c>
      <c r="F128" s="13">
        <f t="shared" si="43"/>
        <v>480.09328358208955</v>
      </c>
      <c r="G128" s="13">
        <f t="shared" si="44"/>
        <v>481.89138576779027</v>
      </c>
    </row>
    <row r="129" spans="1:7" ht="18" x14ac:dyDescent="0.4">
      <c r="A129" s="5" t="s">
        <v>14</v>
      </c>
      <c r="B129" s="13">
        <f t="shared" si="45"/>
        <v>30</v>
      </c>
      <c r="C129" s="13">
        <f t="shared" si="46"/>
        <v>30</v>
      </c>
      <c r="D129" s="13">
        <f t="shared" si="42"/>
        <v>1</v>
      </c>
      <c r="E129" s="13">
        <f t="shared" si="47"/>
        <v>14077</v>
      </c>
      <c r="F129" s="13">
        <f t="shared" si="43"/>
        <v>469.23333333333335</v>
      </c>
      <c r="G129" s="13">
        <f t="shared" si="44"/>
        <v>469.23333333333335</v>
      </c>
    </row>
    <row r="130" spans="1:7" ht="18" x14ac:dyDescent="0.4">
      <c r="A130" s="5" t="s">
        <v>15</v>
      </c>
      <c r="B130" s="13">
        <f t="shared" si="45"/>
        <v>7</v>
      </c>
      <c r="C130" s="13">
        <f t="shared" si="46"/>
        <v>7</v>
      </c>
      <c r="D130" s="13">
        <f t="shared" si="42"/>
        <v>1</v>
      </c>
      <c r="E130" s="13">
        <f t="shared" si="47"/>
        <v>3338</v>
      </c>
      <c r="F130" s="13">
        <f t="shared" si="43"/>
        <v>476.85714285714283</v>
      </c>
      <c r="G130" s="13">
        <f t="shared" si="44"/>
        <v>476.85714285714283</v>
      </c>
    </row>
    <row r="131" spans="1:7" ht="18" x14ac:dyDescent="0.4">
      <c r="A131" s="5" t="s">
        <v>16</v>
      </c>
      <c r="B131" s="13">
        <f t="shared" si="45"/>
        <v>305</v>
      </c>
      <c r="C131" s="13">
        <f t="shared" si="46"/>
        <v>304</v>
      </c>
      <c r="D131" s="13">
        <f t="shared" si="42"/>
        <v>1.0032894736842106</v>
      </c>
      <c r="E131" s="13">
        <f t="shared" si="47"/>
        <v>146080</v>
      </c>
      <c r="F131" s="13">
        <f t="shared" si="43"/>
        <v>478.95081967213116</v>
      </c>
      <c r="G131" s="13">
        <f t="shared" si="44"/>
        <v>480.5263157894737</v>
      </c>
    </row>
    <row r="132" spans="1:7" ht="18" x14ac:dyDescent="0.4">
      <c r="A132" s="5" t="s">
        <v>17</v>
      </c>
      <c r="B132" s="13">
        <f t="shared" si="45"/>
        <v>3012</v>
      </c>
      <c r="C132" s="13">
        <f t="shared" si="46"/>
        <v>2979</v>
      </c>
      <c r="D132" s="13">
        <f t="shared" si="42"/>
        <v>1.0110775427995973</v>
      </c>
      <c r="E132" s="13">
        <f t="shared" si="47"/>
        <v>1441200</v>
      </c>
      <c r="F132" s="13">
        <f t="shared" si="43"/>
        <v>478.48605577689244</v>
      </c>
      <c r="G132" s="13">
        <f t="shared" si="44"/>
        <v>483.78650553877139</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362</v>
      </c>
      <c r="C136" s="13">
        <f>F19</f>
        <v>325</v>
      </c>
      <c r="D136" s="13">
        <f t="shared" ref="D136:D143" si="48">B136/C136</f>
        <v>1.1138461538461539</v>
      </c>
      <c r="E136" s="13">
        <f>F30</f>
        <v>172069</v>
      </c>
      <c r="F136" s="13">
        <f t="shared" ref="F136:F143" si="49">E136/B136</f>
        <v>475.32872928176795</v>
      </c>
      <c r="G136" s="13">
        <f t="shared" ref="G136:G143" si="50">E136/C136</f>
        <v>529.44307692307689</v>
      </c>
    </row>
    <row r="137" spans="1:7" ht="18" x14ac:dyDescent="0.4">
      <c r="A137" s="5" t="s">
        <v>11</v>
      </c>
      <c r="B137" s="13">
        <f t="shared" ref="B137:B143" si="51">F9</f>
        <v>103</v>
      </c>
      <c r="C137" s="13">
        <f t="shared" ref="C137:C143" si="52">F20</f>
        <v>93</v>
      </c>
      <c r="D137" s="13">
        <f t="shared" si="48"/>
        <v>1.10752688172043</v>
      </c>
      <c r="E137" s="13">
        <f t="shared" ref="E137:E143" si="53">F31</f>
        <v>48830</v>
      </c>
      <c r="F137" s="13">
        <f t="shared" si="49"/>
        <v>474.07766990291265</v>
      </c>
      <c r="G137" s="13">
        <f t="shared" si="50"/>
        <v>525.05376344086017</v>
      </c>
    </row>
    <row r="138" spans="1:7" ht="18" x14ac:dyDescent="0.4">
      <c r="A138" s="5" t="s">
        <v>12</v>
      </c>
      <c r="B138" s="13">
        <f t="shared" si="51"/>
        <v>20</v>
      </c>
      <c r="C138" s="13">
        <f t="shared" si="52"/>
        <v>17</v>
      </c>
      <c r="D138" s="13">
        <f t="shared" si="48"/>
        <v>1.1764705882352942</v>
      </c>
      <c r="E138" s="13">
        <f t="shared" si="53"/>
        <v>9127</v>
      </c>
      <c r="F138" s="13">
        <f t="shared" si="49"/>
        <v>456.35</v>
      </c>
      <c r="G138" s="13">
        <f t="shared" si="50"/>
        <v>536.88235294117646</v>
      </c>
    </row>
    <row r="139" spans="1:7" ht="18" x14ac:dyDescent="0.4">
      <c r="A139" s="5" t="s">
        <v>13</v>
      </c>
      <c r="B139" s="13">
        <f t="shared" si="51"/>
        <v>19</v>
      </c>
      <c r="C139" s="13">
        <f t="shared" si="52"/>
        <v>17</v>
      </c>
      <c r="D139" s="13">
        <f t="shared" si="48"/>
        <v>1.1176470588235294</v>
      </c>
      <c r="E139" s="13">
        <f t="shared" si="53"/>
        <v>8859</v>
      </c>
      <c r="F139" s="13">
        <f t="shared" si="49"/>
        <v>466.26315789473682</v>
      </c>
      <c r="G139" s="13">
        <f t="shared" si="50"/>
        <v>521.11764705882354</v>
      </c>
    </row>
    <row r="140" spans="1:7" ht="18" x14ac:dyDescent="0.4">
      <c r="A140" s="5" t="s">
        <v>14</v>
      </c>
      <c r="B140" s="13">
        <f t="shared" si="51"/>
        <v>3</v>
      </c>
      <c r="C140" s="13">
        <f t="shared" si="52"/>
        <v>3</v>
      </c>
      <c r="D140" s="13">
        <f t="shared" si="48"/>
        <v>1</v>
      </c>
      <c r="E140" s="13">
        <f t="shared" si="53"/>
        <v>1462</v>
      </c>
      <c r="F140" s="13">
        <f t="shared" si="49"/>
        <v>487.33333333333331</v>
      </c>
      <c r="G140" s="13">
        <f t="shared" si="50"/>
        <v>487.33333333333331</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22</v>
      </c>
      <c r="C142" s="13">
        <f t="shared" si="52"/>
        <v>20</v>
      </c>
      <c r="D142" s="13">
        <f t="shared" si="48"/>
        <v>1.1000000000000001</v>
      </c>
      <c r="E142" s="13">
        <f t="shared" si="53"/>
        <v>10321</v>
      </c>
      <c r="F142" s="13">
        <f t="shared" si="49"/>
        <v>469.13636363636363</v>
      </c>
      <c r="G142" s="13">
        <f t="shared" si="50"/>
        <v>516.04999999999995</v>
      </c>
    </row>
    <row r="143" spans="1:7" ht="18" x14ac:dyDescent="0.4">
      <c r="A143" s="5" t="s">
        <v>17</v>
      </c>
      <c r="B143" s="13">
        <f t="shared" si="51"/>
        <v>507</v>
      </c>
      <c r="C143" s="13">
        <f t="shared" si="52"/>
        <v>455</v>
      </c>
      <c r="D143" s="13">
        <f t="shared" si="48"/>
        <v>1.1142857142857143</v>
      </c>
      <c r="E143" s="13">
        <f t="shared" si="53"/>
        <v>240347</v>
      </c>
      <c r="F143" s="13">
        <f t="shared" si="49"/>
        <v>474.05719921104537</v>
      </c>
      <c r="G143" s="13">
        <f t="shared" si="50"/>
        <v>528.23516483516482</v>
      </c>
    </row>
    <row r="145" spans="1:1" x14ac:dyDescent="0.35">
      <c r="A145" s="2" t="s">
        <v>77</v>
      </c>
    </row>
  </sheetData>
  <pageMargins left="0.7" right="0.7" top="0.75" bottom="0.75" header="0.3" footer="0.3"/>
  <pageSetup scale="4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A48C-E25F-4193-9677-EA9C297A88D3}">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51</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2235</v>
      </c>
      <c r="C8" s="11">
        <v>46</v>
      </c>
      <c r="D8" s="10">
        <v>1846</v>
      </c>
      <c r="E8" s="10">
        <v>8007</v>
      </c>
      <c r="F8" s="10">
        <v>353</v>
      </c>
      <c r="G8" s="10">
        <v>81768</v>
      </c>
      <c r="H8" s="10">
        <v>94255</v>
      </c>
    </row>
    <row r="9" spans="1:8" ht="18" x14ac:dyDescent="0.4">
      <c r="A9" s="5" t="s">
        <v>11</v>
      </c>
      <c r="B9" s="10">
        <v>1420</v>
      </c>
      <c r="C9" s="12">
        <v>3</v>
      </c>
      <c r="D9" s="10">
        <v>812</v>
      </c>
      <c r="E9" s="10">
        <v>3082</v>
      </c>
      <c r="F9" s="10">
        <v>107</v>
      </c>
      <c r="G9" s="10">
        <v>33197</v>
      </c>
      <c r="H9" s="10">
        <v>38621</v>
      </c>
    </row>
    <row r="10" spans="1:8" ht="18" x14ac:dyDescent="0.4">
      <c r="A10" s="5" t="s">
        <v>12</v>
      </c>
      <c r="B10" s="10">
        <v>182</v>
      </c>
      <c r="C10" s="12">
        <v>0</v>
      </c>
      <c r="D10" s="10">
        <v>171</v>
      </c>
      <c r="E10" s="10">
        <v>483</v>
      </c>
      <c r="F10" s="10">
        <v>21</v>
      </c>
      <c r="G10" s="10">
        <v>7228</v>
      </c>
      <c r="H10" s="10">
        <v>8085</v>
      </c>
    </row>
    <row r="11" spans="1:8" ht="18" x14ac:dyDescent="0.4">
      <c r="A11" s="5" t="s">
        <v>13</v>
      </c>
      <c r="B11" s="10">
        <v>307</v>
      </c>
      <c r="C11" s="12">
        <v>0</v>
      </c>
      <c r="D11" s="10">
        <v>257</v>
      </c>
      <c r="E11" s="10">
        <v>908</v>
      </c>
      <c r="F11" s="10">
        <v>21</v>
      </c>
      <c r="G11" s="10">
        <v>12969</v>
      </c>
      <c r="H11" s="10">
        <v>14462</v>
      </c>
    </row>
    <row r="12" spans="1:8" ht="18" x14ac:dyDescent="0.4">
      <c r="A12" s="5" t="s">
        <v>14</v>
      </c>
      <c r="B12" s="10">
        <v>73</v>
      </c>
      <c r="C12" s="12">
        <v>0</v>
      </c>
      <c r="D12" s="10">
        <v>33</v>
      </c>
      <c r="E12" s="10">
        <v>117</v>
      </c>
      <c r="F12" s="10">
        <v>3</v>
      </c>
      <c r="G12" s="10">
        <v>1960</v>
      </c>
      <c r="H12" s="10">
        <v>2186</v>
      </c>
    </row>
    <row r="13" spans="1:8" ht="18" x14ac:dyDescent="0.4">
      <c r="A13" s="5" t="s">
        <v>15</v>
      </c>
      <c r="B13" s="10">
        <v>2</v>
      </c>
      <c r="C13" s="12">
        <v>0</v>
      </c>
      <c r="D13" s="10">
        <v>8</v>
      </c>
      <c r="E13" s="10">
        <v>17</v>
      </c>
      <c r="F13" s="12">
        <v>0</v>
      </c>
      <c r="G13" s="10">
        <v>318</v>
      </c>
      <c r="H13" s="10">
        <v>345</v>
      </c>
    </row>
    <row r="14" spans="1:8" ht="18" x14ac:dyDescent="0.4">
      <c r="A14" s="5" t="s">
        <v>16</v>
      </c>
      <c r="B14" s="10">
        <v>382</v>
      </c>
      <c r="C14" s="12">
        <v>0</v>
      </c>
      <c r="D14" s="10">
        <v>298</v>
      </c>
      <c r="E14" s="10">
        <v>1042</v>
      </c>
      <c r="F14" s="10">
        <v>24</v>
      </c>
      <c r="G14" s="10">
        <v>15247</v>
      </c>
      <c r="H14" s="10">
        <v>16993</v>
      </c>
    </row>
    <row r="15" spans="1:8" ht="18" x14ac:dyDescent="0.4">
      <c r="A15" s="5" t="s">
        <v>17</v>
      </c>
      <c r="B15" s="10">
        <v>4219</v>
      </c>
      <c r="C15" s="10">
        <v>49</v>
      </c>
      <c r="D15" s="10">
        <v>3127</v>
      </c>
      <c r="E15" s="10">
        <v>12614</v>
      </c>
      <c r="F15" s="10">
        <v>505</v>
      </c>
      <c r="G15" s="10">
        <v>137440</v>
      </c>
      <c r="H15" s="10">
        <v>157954</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703</v>
      </c>
      <c r="C19" s="10">
        <v>11</v>
      </c>
      <c r="D19" s="10">
        <v>1825</v>
      </c>
      <c r="E19" s="10">
        <v>7469</v>
      </c>
      <c r="F19" s="10">
        <v>316</v>
      </c>
      <c r="G19" s="10">
        <v>36358</v>
      </c>
      <c r="H19" s="10">
        <v>46682</v>
      </c>
    </row>
    <row r="20" spans="1:8" ht="18" x14ac:dyDescent="0.4">
      <c r="A20" s="5" t="s">
        <v>11</v>
      </c>
      <c r="B20" s="10">
        <v>439</v>
      </c>
      <c r="C20" s="10">
        <v>1</v>
      </c>
      <c r="D20" s="10">
        <v>800</v>
      </c>
      <c r="E20" s="10">
        <v>3007</v>
      </c>
      <c r="F20" s="10">
        <v>95</v>
      </c>
      <c r="G20" s="10">
        <v>15090</v>
      </c>
      <c r="H20" s="10">
        <v>19432</v>
      </c>
    </row>
    <row r="21" spans="1:8" ht="18" x14ac:dyDescent="0.4">
      <c r="A21" s="5" t="s">
        <v>12</v>
      </c>
      <c r="B21" s="10">
        <v>61</v>
      </c>
      <c r="C21" s="10">
        <v>0</v>
      </c>
      <c r="D21" s="10">
        <v>170</v>
      </c>
      <c r="E21" s="10">
        <v>463</v>
      </c>
      <c r="F21" s="10">
        <v>17</v>
      </c>
      <c r="G21" s="10">
        <v>3265</v>
      </c>
      <c r="H21" s="10">
        <v>3976</v>
      </c>
    </row>
    <row r="22" spans="1:8" ht="18" x14ac:dyDescent="0.4">
      <c r="A22" s="5" t="s">
        <v>13</v>
      </c>
      <c r="B22" s="10">
        <v>102</v>
      </c>
      <c r="C22" s="10">
        <v>0</v>
      </c>
      <c r="D22" s="10">
        <v>256</v>
      </c>
      <c r="E22" s="10">
        <v>870</v>
      </c>
      <c r="F22" s="10">
        <v>19</v>
      </c>
      <c r="G22" s="10">
        <v>5985</v>
      </c>
      <c r="H22" s="10">
        <v>7232</v>
      </c>
    </row>
    <row r="23" spans="1:8" ht="18" x14ac:dyDescent="0.4">
      <c r="A23" s="5" t="s">
        <v>14</v>
      </c>
      <c r="B23" s="10">
        <v>23</v>
      </c>
      <c r="C23" s="10">
        <v>0</v>
      </c>
      <c r="D23" s="10">
        <v>33</v>
      </c>
      <c r="E23" s="10">
        <v>117</v>
      </c>
      <c r="F23" s="10">
        <v>3</v>
      </c>
      <c r="G23" s="10">
        <v>816</v>
      </c>
      <c r="H23" s="10">
        <v>992</v>
      </c>
    </row>
    <row r="24" spans="1:8" ht="18" x14ac:dyDescent="0.4">
      <c r="A24" s="5" t="s">
        <v>15</v>
      </c>
      <c r="B24" s="10">
        <v>1</v>
      </c>
      <c r="C24" s="10">
        <v>0</v>
      </c>
      <c r="D24" s="10">
        <v>8</v>
      </c>
      <c r="E24" s="10">
        <v>15</v>
      </c>
      <c r="F24" s="10">
        <v>0</v>
      </c>
      <c r="G24" s="10">
        <v>120</v>
      </c>
      <c r="H24" s="10">
        <v>144</v>
      </c>
    </row>
    <row r="25" spans="1:8" ht="18" x14ac:dyDescent="0.4">
      <c r="A25" s="5" t="s">
        <v>16</v>
      </c>
      <c r="B25" s="10">
        <v>126</v>
      </c>
      <c r="C25" s="10">
        <v>0</v>
      </c>
      <c r="D25" s="10">
        <v>297</v>
      </c>
      <c r="E25" s="10">
        <v>1002</v>
      </c>
      <c r="F25" s="10">
        <v>22</v>
      </c>
      <c r="G25" s="10">
        <v>6921</v>
      </c>
      <c r="H25" s="10">
        <v>8368</v>
      </c>
    </row>
    <row r="26" spans="1:8" ht="18" x14ac:dyDescent="0.4">
      <c r="A26" s="5" t="s">
        <v>17</v>
      </c>
      <c r="B26" s="10">
        <v>1329</v>
      </c>
      <c r="C26" s="10">
        <v>12</v>
      </c>
      <c r="D26" s="10">
        <v>3092</v>
      </c>
      <c r="E26" s="10">
        <v>11941</v>
      </c>
      <c r="F26" s="10">
        <v>450</v>
      </c>
      <c r="G26" s="10">
        <v>61634</v>
      </c>
      <c r="H26" s="10">
        <v>78458</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803571</v>
      </c>
      <c r="C30" s="10">
        <v>17636</v>
      </c>
      <c r="D30" s="10">
        <v>880067</v>
      </c>
      <c r="E30" s="10">
        <v>2683292</v>
      </c>
      <c r="F30" s="10">
        <v>168373</v>
      </c>
      <c r="G30" s="10">
        <v>25923334</v>
      </c>
      <c r="H30" s="10">
        <v>30476273</v>
      </c>
    </row>
    <row r="31" spans="1:8" ht="18" x14ac:dyDescent="0.4">
      <c r="A31" s="5" t="s">
        <v>11</v>
      </c>
      <c r="B31" s="10">
        <v>499728</v>
      </c>
      <c r="C31" s="10">
        <v>873</v>
      </c>
      <c r="D31" s="10">
        <v>389936</v>
      </c>
      <c r="E31" s="10">
        <v>1013828</v>
      </c>
      <c r="F31" s="10">
        <v>50383</v>
      </c>
      <c r="G31" s="10">
        <v>10568688</v>
      </c>
      <c r="H31" s="10">
        <v>12523436</v>
      </c>
    </row>
    <row r="32" spans="1:8" ht="18" x14ac:dyDescent="0.4">
      <c r="A32" s="5" t="s">
        <v>12</v>
      </c>
      <c r="B32" s="10">
        <v>65330</v>
      </c>
      <c r="C32" s="10">
        <v>0</v>
      </c>
      <c r="D32" s="10">
        <v>81035</v>
      </c>
      <c r="E32" s="10">
        <v>154302</v>
      </c>
      <c r="F32" s="10">
        <v>9936</v>
      </c>
      <c r="G32" s="10">
        <v>2219797</v>
      </c>
      <c r="H32" s="10">
        <v>2530400</v>
      </c>
    </row>
    <row r="33" spans="1:8" ht="18" x14ac:dyDescent="0.4">
      <c r="A33" s="5" t="s">
        <v>13</v>
      </c>
      <c r="B33" s="10">
        <v>111660</v>
      </c>
      <c r="C33" s="10">
        <v>0</v>
      </c>
      <c r="D33" s="10">
        <v>123356</v>
      </c>
      <c r="E33" s="10">
        <v>305433</v>
      </c>
      <c r="F33" s="10">
        <v>9899</v>
      </c>
      <c r="G33" s="10">
        <v>4036663</v>
      </c>
      <c r="H33" s="10">
        <v>4587011</v>
      </c>
    </row>
    <row r="34" spans="1:8" ht="18" x14ac:dyDescent="0.4">
      <c r="A34" s="5" t="s">
        <v>14</v>
      </c>
      <c r="B34" s="10">
        <v>26475</v>
      </c>
      <c r="C34" s="10">
        <v>0</v>
      </c>
      <c r="D34" s="10">
        <v>15663</v>
      </c>
      <c r="E34" s="10">
        <v>37956</v>
      </c>
      <c r="F34" s="10">
        <v>1462</v>
      </c>
      <c r="G34" s="10">
        <v>629147</v>
      </c>
      <c r="H34" s="10">
        <v>710703</v>
      </c>
    </row>
    <row r="35" spans="1:8" ht="18" x14ac:dyDescent="0.4">
      <c r="A35" s="5" t="s">
        <v>15</v>
      </c>
      <c r="B35" s="10">
        <v>929</v>
      </c>
      <c r="C35" s="10">
        <v>0</v>
      </c>
      <c r="D35" s="10">
        <v>3810</v>
      </c>
      <c r="E35" s="10">
        <v>5415</v>
      </c>
      <c r="F35" s="10">
        <v>0</v>
      </c>
      <c r="G35" s="10">
        <v>87999</v>
      </c>
      <c r="H35" s="10">
        <v>98153</v>
      </c>
    </row>
    <row r="36" spans="1:8" ht="18" x14ac:dyDescent="0.4">
      <c r="A36" s="5" t="s">
        <v>16</v>
      </c>
      <c r="B36" s="10">
        <v>139064</v>
      </c>
      <c r="C36" s="10">
        <v>0</v>
      </c>
      <c r="D36" s="10">
        <v>142829</v>
      </c>
      <c r="E36" s="10">
        <v>348804</v>
      </c>
      <c r="F36" s="10">
        <v>11361</v>
      </c>
      <c r="G36" s="10">
        <v>4753809</v>
      </c>
      <c r="H36" s="10">
        <v>5395867</v>
      </c>
    </row>
    <row r="37" spans="1:8" ht="18" x14ac:dyDescent="0.4">
      <c r="A37" s="5" t="s">
        <v>17</v>
      </c>
      <c r="B37" s="10">
        <v>1507693</v>
      </c>
      <c r="C37" s="10">
        <v>18509</v>
      </c>
      <c r="D37" s="10">
        <v>1493867</v>
      </c>
      <c r="E37" s="10">
        <v>4200226</v>
      </c>
      <c r="F37" s="10">
        <v>240053</v>
      </c>
      <c r="G37" s="10">
        <v>43465628</v>
      </c>
      <c r="H37" s="10">
        <v>50925976</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94255</v>
      </c>
      <c r="C44" s="13">
        <f>H19</f>
        <v>46682</v>
      </c>
      <c r="D44" s="13">
        <f>B44/C44</f>
        <v>2.0190865858360825</v>
      </c>
      <c r="E44" s="13">
        <f>H30</f>
        <v>30476273</v>
      </c>
      <c r="F44" s="13">
        <f>E44/B44</f>
        <v>323.33852846002867</v>
      </c>
      <c r="G44" s="13">
        <f>E44/C44</f>
        <v>652.84848549762216</v>
      </c>
    </row>
    <row r="45" spans="1:8" ht="18" x14ac:dyDescent="0.4">
      <c r="A45" s="5" t="s">
        <v>11</v>
      </c>
      <c r="B45" s="13">
        <f t="shared" ref="B45:B51" si="0">H9</f>
        <v>38621</v>
      </c>
      <c r="C45" s="13">
        <f t="shared" ref="C45:C51" si="1">H20</f>
        <v>19432</v>
      </c>
      <c r="D45" s="13">
        <f t="shared" ref="D45:D51" si="2">B45/C45</f>
        <v>1.9874948538493207</v>
      </c>
      <c r="E45" s="13">
        <f t="shared" ref="E45:E51" si="3">H31</f>
        <v>12523436</v>
      </c>
      <c r="F45" s="13">
        <f t="shared" ref="F45:F51" si="4">E45/B45</f>
        <v>324.2649335853551</v>
      </c>
      <c r="G45" s="13">
        <f t="shared" ref="G45:G51" si="5">E45/C45</f>
        <v>644.47488678468505</v>
      </c>
    </row>
    <row r="46" spans="1:8" ht="18" x14ac:dyDescent="0.4">
      <c r="A46" s="5" t="s">
        <v>12</v>
      </c>
      <c r="B46" s="13">
        <f t="shared" si="0"/>
        <v>8085</v>
      </c>
      <c r="C46" s="13">
        <f t="shared" si="1"/>
        <v>3976</v>
      </c>
      <c r="D46" s="13">
        <f t="shared" si="2"/>
        <v>2.033450704225352</v>
      </c>
      <c r="E46" s="13">
        <f t="shared" si="3"/>
        <v>2530400</v>
      </c>
      <c r="F46" s="13">
        <f t="shared" si="4"/>
        <v>312.97464440321585</v>
      </c>
      <c r="G46" s="13">
        <f t="shared" si="5"/>
        <v>636.41851106639842</v>
      </c>
    </row>
    <row r="47" spans="1:8" ht="18" x14ac:dyDescent="0.4">
      <c r="A47" s="5" t="s">
        <v>13</v>
      </c>
      <c r="B47" s="13">
        <f t="shared" si="0"/>
        <v>14462</v>
      </c>
      <c r="C47" s="13">
        <f t="shared" si="1"/>
        <v>7232</v>
      </c>
      <c r="D47" s="13">
        <f t="shared" si="2"/>
        <v>1.9997234513274336</v>
      </c>
      <c r="E47" s="13">
        <f t="shared" si="3"/>
        <v>4587011</v>
      </c>
      <c r="F47" s="13">
        <f t="shared" si="4"/>
        <v>317.17680818697278</v>
      </c>
      <c r="G47" s="13">
        <f t="shared" si="5"/>
        <v>634.26590154867256</v>
      </c>
    </row>
    <row r="48" spans="1:8" ht="18" x14ac:dyDescent="0.4">
      <c r="A48" s="5" t="s">
        <v>14</v>
      </c>
      <c r="B48" s="13">
        <f t="shared" si="0"/>
        <v>2186</v>
      </c>
      <c r="C48" s="13">
        <f t="shared" si="1"/>
        <v>992</v>
      </c>
      <c r="D48" s="13">
        <f t="shared" si="2"/>
        <v>2.2036290322580645</v>
      </c>
      <c r="E48" s="13">
        <f t="shared" si="3"/>
        <v>710703</v>
      </c>
      <c r="F48" s="13">
        <f t="shared" si="4"/>
        <v>325.11573650503203</v>
      </c>
      <c r="G48" s="13">
        <f t="shared" si="5"/>
        <v>716.43447580645159</v>
      </c>
    </row>
    <row r="49" spans="1:7" ht="18" x14ac:dyDescent="0.4">
      <c r="A49" s="5" t="s">
        <v>15</v>
      </c>
      <c r="B49" s="13">
        <f t="shared" si="0"/>
        <v>345</v>
      </c>
      <c r="C49" s="13">
        <f t="shared" si="1"/>
        <v>144</v>
      </c>
      <c r="D49" s="13">
        <f t="shared" si="2"/>
        <v>2.3958333333333335</v>
      </c>
      <c r="E49" s="13">
        <f t="shared" si="3"/>
        <v>98153</v>
      </c>
      <c r="F49" s="13">
        <f t="shared" si="4"/>
        <v>284.50144927536235</v>
      </c>
      <c r="G49" s="13">
        <f t="shared" si="5"/>
        <v>681.61805555555554</v>
      </c>
    </row>
    <row r="50" spans="1:7" ht="18" x14ac:dyDescent="0.4">
      <c r="A50" s="5" t="s">
        <v>16</v>
      </c>
      <c r="B50" s="13">
        <f t="shared" si="0"/>
        <v>16993</v>
      </c>
      <c r="C50" s="13">
        <f t="shared" si="1"/>
        <v>8368</v>
      </c>
      <c r="D50" s="13">
        <f t="shared" si="2"/>
        <v>2.0307122370936903</v>
      </c>
      <c r="E50" s="13">
        <f t="shared" si="3"/>
        <v>5395867</v>
      </c>
      <c r="F50" s="13">
        <f t="shared" si="4"/>
        <v>317.53469075501675</v>
      </c>
      <c r="G50" s="13">
        <f t="shared" si="5"/>
        <v>644.82158221797329</v>
      </c>
    </row>
    <row r="51" spans="1:7" ht="18" x14ac:dyDescent="0.4">
      <c r="A51" s="5" t="s">
        <v>17</v>
      </c>
      <c r="B51" s="13">
        <f t="shared" si="0"/>
        <v>157954</v>
      </c>
      <c r="C51" s="13">
        <f t="shared" si="1"/>
        <v>78458</v>
      </c>
      <c r="D51" s="13">
        <f t="shared" si="2"/>
        <v>2.0132300084121439</v>
      </c>
      <c r="E51" s="13">
        <f t="shared" si="3"/>
        <v>50925976</v>
      </c>
      <c r="F51" s="13">
        <f t="shared" si="4"/>
        <v>322.41017004950811</v>
      </c>
      <c r="G51" s="13">
        <f t="shared" si="5"/>
        <v>649.08582936093194</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81768</v>
      </c>
      <c r="C55" s="13">
        <f>G19</f>
        <v>36358</v>
      </c>
      <c r="D55" s="13">
        <f>B55/C55</f>
        <v>2.2489685901314704</v>
      </c>
      <c r="E55" s="13">
        <f>G30</f>
        <v>25923334</v>
      </c>
      <c r="F55" s="13">
        <f>E55/B55</f>
        <v>317.03519714313666</v>
      </c>
      <c r="G55" s="13">
        <f>E55/C55</f>
        <v>713.00220034105291</v>
      </c>
    </row>
    <row r="56" spans="1:7" ht="18" x14ac:dyDescent="0.4">
      <c r="A56" s="5" t="s">
        <v>11</v>
      </c>
      <c r="B56" s="13">
        <f t="shared" ref="B56:B62" si="6">G9</f>
        <v>33197</v>
      </c>
      <c r="C56" s="13">
        <f t="shared" ref="C56:C62" si="7">G20</f>
        <v>15090</v>
      </c>
      <c r="D56" s="13">
        <f t="shared" ref="D56:D62" si="8">B56/C56</f>
        <v>2.1999337309476474</v>
      </c>
      <c r="E56" s="13">
        <f t="shared" ref="E56:E62" si="9">G31</f>
        <v>10568688</v>
      </c>
      <c r="F56" s="13">
        <f t="shared" ref="F56:F62" si="10">E56/B56</f>
        <v>318.3627436214116</v>
      </c>
      <c r="G56" s="13">
        <f t="shared" ref="G56:G62" si="11">E56/C56</f>
        <v>700.37693836978133</v>
      </c>
    </row>
    <row r="57" spans="1:7" ht="18" x14ac:dyDescent="0.4">
      <c r="A57" s="5" t="s">
        <v>12</v>
      </c>
      <c r="B57" s="13">
        <f t="shared" si="6"/>
        <v>7228</v>
      </c>
      <c r="C57" s="13">
        <f t="shared" si="7"/>
        <v>3265</v>
      </c>
      <c r="D57" s="13">
        <f t="shared" si="8"/>
        <v>2.2137825421133233</v>
      </c>
      <c r="E57" s="13">
        <f t="shared" si="9"/>
        <v>2219797</v>
      </c>
      <c r="F57" s="13">
        <f t="shared" si="10"/>
        <v>307.11081903707804</v>
      </c>
      <c r="G57" s="13">
        <f t="shared" si="11"/>
        <v>679.87656967840735</v>
      </c>
    </row>
    <row r="58" spans="1:7" ht="18" x14ac:dyDescent="0.4">
      <c r="A58" s="5" t="s">
        <v>13</v>
      </c>
      <c r="B58" s="13">
        <f t="shared" si="6"/>
        <v>12969</v>
      </c>
      <c r="C58" s="13">
        <f t="shared" si="7"/>
        <v>5985</v>
      </c>
      <c r="D58" s="13">
        <f t="shared" si="8"/>
        <v>2.1669172932330829</v>
      </c>
      <c r="E58" s="13">
        <f t="shared" si="9"/>
        <v>4036663</v>
      </c>
      <c r="F58" s="13">
        <f t="shared" si="10"/>
        <v>311.25476135399799</v>
      </c>
      <c r="G58" s="13">
        <f t="shared" si="11"/>
        <v>674.46332497911442</v>
      </c>
    </row>
    <row r="59" spans="1:7" ht="18" x14ac:dyDescent="0.4">
      <c r="A59" s="5" t="s">
        <v>14</v>
      </c>
      <c r="B59" s="13">
        <f t="shared" si="6"/>
        <v>1960</v>
      </c>
      <c r="C59" s="13">
        <f t="shared" si="7"/>
        <v>816</v>
      </c>
      <c r="D59" s="13">
        <f t="shared" si="8"/>
        <v>2.4019607843137254</v>
      </c>
      <c r="E59" s="13">
        <f t="shared" si="9"/>
        <v>629147</v>
      </c>
      <c r="F59" s="13">
        <f t="shared" si="10"/>
        <v>320.99336734693878</v>
      </c>
      <c r="G59" s="13">
        <f t="shared" si="11"/>
        <v>771.01348039215691</v>
      </c>
    </row>
    <row r="60" spans="1:7" ht="18" x14ac:dyDescent="0.4">
      <c r="A60" s="5" t="s">
        <v>15</v>
      </c>
      <c r="B60" s="13">
        <f t="shared" si="6"/>
        <v>318</v>
      </c>
      <c r="C60" s="13">
        <f t="shared" si="7"/>
        <v>120</v>
      </c>
      <c r="D60" s="13">
        <f t="shared" si="8"/>
        <v>2.65</v>
      </c>
      <c r="E60" s="13">
        <f t="shared" si="9"/>
        <v>87999</v>
      </c>
      <c r="F60" s="13">
        <f t="shared" si="10"/>
        <v>276.72641509433964</v>
      </c>
      <c r="G60" s="13">
        <f t="shared" si="11"/>
        <v>733.32500000000005</v>
      </c>
    </row>
    <row r="61" spans="1:7" ht="18" x14ac:dyDescent="0.4">
      <c r="A61" s="5" t="s">
        <v>16</v>
      </c>
      <c r="B61" s="13">
        <f t="shared" si="6"/>
        <v>15247</v>
      </c>
      <c r="C61" s="13">
        <f t="shared" si="7"/>
        <v>6921</v>
      </c>
      <c r="D61" s="13">
        <f t="shared" si="8"/>
        <v>2.203005346048259</v>
      </c>
      <c r="E61" s="13">
        <f t="shared" si="9"/>
        <v>4753809</v>
      </c>
      <c r="F61" s="13">
        <f t="shared" si="10"/>
        <v>311.78651538007477</v>
      </c>
      <c r="G61" s="13">
        <f t="shared" si="11"/>
        <v>686.86736020806245</v>
      </c>
    </row>
    <row r="62" spans="1:7" ht="18" x14ac:dyDescent="0.4">
      <c r="A62" s="5" t="s">
        <v>17</v>
      </c>
      <c r="B62" s="13">
        <f t="shared" si="6"/>
        <v>137440</v>
      </c>
      <c r="C62" s="13">
        <f t="shared" si="7"/>
        <v>61634</v>
      </c>
      <c r="D62" s="13">
        <f t="shared" si="8"/>
        <v>2.2299380212220528</v>
      </c>
      <c r="E62" s="13">
        <f t="shared" si="9"/>
        <v>43465628</v>
      </c>
      <c r="F62" s="13">
        <f t="shared" si="10"/>
        <v>316.25165890570429</v>
      </c>
      <c r="G62" s="13">
        <f t="shared" si="11"/>
        <v>705.22159846837781</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4480</v>
      </c>
      <c r="C66" s="13">
        <f>B19+C19+D19+F19</f>
        <v>2855</v>
      </c>
      <c r="D66" s="13">
        <f>B66/C66</f>
        <v>1.5691768826619965</v>
      </c>
      <c r="E66" s="13">
        <f>B30+C30+D30+F30</f>
        <v>1869647</v>
      </c>
      <c r="F66" s="13">
        <f t="shared" ref="F66:F73" si="12">E66/B66</f>
        <v>417.33191964285714</v>
      </c>
      <c r="G66" s="13">
        <f t="shared" ref="G66:G73" si="13">E66/C66</f>
        <v>654.86760070052537</v>
      </c>
    </row>
    <row r="67" spans="1:7" ht="18" x14ac:dyDescent="0.4">
      <c r="A67" s="5" t="s">
        <v>11</v>
      </c>
      <c r="B67" s="13">
        <f t="shared" ref="B67:B73" si="14">B9+C9+D9+F9</f>
        <v>2342</v>
      </c>
      <c r="C67" s="13">
        <f t="shared" ref="C67:C73" si="15">B20+C20+D20+F20</f>
        <v>1335</v>
      </c>
      <c r="D67" s="13">
        <f t="shared" ref="D67:D73" si="16">B67/C67</f>
        <v>1.7543071161048689</v>
      </c>
      <c r="E67" s="13">
        <f t="shared" ref="E67:E73" si="17">B31+C31+D31+F31</f>
        <v>940920</v>
      </c>
      <c r="F67" s="13">
        <f t="shared" si="12"/>
        <v>401.7591801878736</v>
      </c>
      <c r="G67" s="13">
        <f t="shared" si="13"/>
        <v>704.8089887640449</v>
      </c>
    </row>
    <row r="68" spans="1:7" ht="18" x14ac:dyDescent="0.4">
      <c r="A68" s="5" t="s">
        <v>12</v>
      </c>
      <c r="B68" s="13">
        <f t="shared" si="14"/>
        <v>374</v>
      </c>
      <c r="C68" s="13">
        <f t="shared" si="15"/>
        <v>248</v>
      </c>
      <c r="D68" s="13">
        <f t="shared" si="16"/>
        <v>1.5080645161290323</v>
      </c>
      <c r="E68" s="13">
        <f t="shared" si="17"/>
        <v>156301</v>
      </c>
      <c r="F68" s="13">
        <f t="shared" si="12"/>
        <v>417.91711229946526</v>
      </c>
      <c r="G68" s="13">
        <f t="shared" si="13"/>
        <v>630.24596774193549</v>
      </c>
    </row>
    <row r="69" spans="1:7" ht="18" x14ac:dyDescent="0.4">
      <c r="A69" s="5" t="s">
        <v>13</v>
      </c>
      <c r="B69" s="13">
        <f t="shared" si="14"/>
        <v>585</v>
      </c>
      <c r="C69" s="13">
        <f t="shared" si="15"/>
        <v>377</v>
      </c>
      <c r="D69" s="13">
        <f t="shared" si="16"/>
        <v>1.5517241379310345</v>
      </c>
      <c r="E69" s="13">
        <f t="shared" si="17"/>
        <v>244915</v>
      </c>
      <c r="F69" s="13">
        <f t="shared" si="12"/>
        <v>418.65811965811963</v>
      </c>
      <c r="G69" s="13">
        <f t="shared" si="13"/>
        <v>649.64190981432364</v>
      </c>
    </row>
    <row r="70" spans="1:7" ht="18" x14ac:dyDescent="0.4">
      <c r="A70" s="5" t="s">
        <v>14</v>
      </c>
      <c r="B70" s="13">
        <f t="shared" si="14"/>
        <v>109</v>
      </c>
      <c r="C70" s="13">
        <f t="shared" si="15"/>
        <v>59</v>
      </c>
      <c r="D70" s="13">
        <f t="shared" si="16"/>
        <v>1.847457627118644</v>
      </c>
      <c r="E70" s="13">
        <f t="shared" si="17"/>
        <v>43600</v>
      </c>
      <c r="F70" s="13">
        <f t="shared" si="12"/>
        <v>400</v>
      </c>
      <c r="G70" s="13">
        <f t="shared" si="13"/>
        <v>738.98305084745766</v>
      </c>
    </row>
    <row r="71" spans="1:7" ht="18" x14ac:dyDescent="0.4">
      <c r="A71" s="5" t="s">
        <v>15</v>
      </c>
      <c r="B71" s="13">
        <f t="shared" si="14"/>
        <v>10</v>
      </c>
      <c r="C71" s="13">
        <f t="shared" si="15"/>
        <v>9</v>
      </c>
      <c r="D71" s="13">
        <f t="shared" si="16"/>
        <v>1.1111111111111112</v>
      </c>
      <c r="E71" s="13">
        <f t="shared" si="17"/>
        <v>4739</v>
      </c>
      <c r="F71" s="13">
        <f t="shared" si="12"/>
        <v>473.9</v>
      </c>
      <c r="G71" s="13">
        <f t="shared" si="13"/>
        <v>526.55555555555554</v>
      </c>
    </row>
    <row r="72" spans="1:7" ht="18" x14ac:dyDescent="0.4">
      <c r="A72" s="5" t="s">
        <v>16</v>
      </c>
      <c r="B72" s="13">
        <f t="shared" si="14"/>
        <v>704</v>
      </c>
      <c r="C72" s="13">
        <f t="shared" si="15"/>
        <v>445</v>
      </c>
      <c r="D72" s="13">
        <f t="shared" si="16"/>
        <v>1.5820224719101124</v>
      </c>
      <c r="E72" s="13">
        <f t="shared" si="17"/>
        <v>293254</v>
      </c>
      <c r="F72" s="13">
        <f t="shared" si="12"/>
        <v>416.55397727272725</v>
      </c>
      <c r="G72" s="13">
        <f t="shared" si="13"/>
        <v>658.99775280898871</v>
      </c>
    </row>
    <row r="73" spans="1:7" ht="18" x14ac:dyDescent="0.4">
      <c r="A73" s="5" t="s">
        <v>17</v>
      </c>
      <c r="B73" s="13">
        <f t="shared" si="14"/>
        <v>7900</v>
      </c>
      <c r="C73" s="13">
        <f t="shared" si="15"/>
        <v>4883</v>
      </c>
      <c r="D73" s="13">
        <f t="shared" si="16"/>
        <v>1.6178578742576286</v>
      </c>
      <c r="E73" s="13">
        <f t="shared" si="17"/>
        <v>3260122</v>
      </c>
      <c r="F73" s="13">
        <f t="shared" si="12"/>
        <v>412.67367088607597</v>
      </c>
      <c r="G73" s="13">
        <f t="shared" si="13"/>
        <v>667.64734794183903</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8007</v>
      </c>
      <c r="C77" s="13">
        <f>E19</f>
        <v>7469</v>
      </c>
      <c r="D77" s="13">
        <f t="shared" ref="D77:D84" si="18">B77/C77</f>
        <v>1.0720310617217834</v>
      </c>
      <c r="E77" s="13">
        <f>E30</f>
        <v>2683292</v>
      </c>
      <c r="F77" s="13">
        <f t="shared" ref="F77:F84" si="19">E77/B77</f>
        <v>335.11827151242665</v>
      </c>
      <c r="G77" s="13">
        <f t="shared" ref="G77:G84" si="20">E77/C77</f>
        <v>359.25719641183559</v>
      </c>
    </row>
    <row r="78" spans="1:7" ht="18" x14ac:dyDescent="0.4">
      <c r="A78" s="5" t="s">
        <v>11</v>
      </c>
      <c r="B78" s="13">
        <f t="shared" ref="B78:B84" si="21">E9</f>
        <v>3082</v>
      </c>
      <c r="C78" s="13">
        <f t="shared" ref="C78:C84" si="22">E20</f>
        <v>3007</v>
      </c>
      <c r="D78" s="13">
        <f t="shared" si="18"/>
        <v>1.0249418024609245</v>
      </c>
      <c r="E78" s="13">
        <f t="shared" ref="E78:E84" si="23">E31</f>
        <v>1013828</v>
      </c>
      <c r="F78" s="13">
        <f t="shared" si="19"/>
        <v>328.95133030499676</v>
      </c>
      <c r="G78" s="13">
        <f t="shared" si="20"/>
        <v>337.15596940472233</v>
      </c>
    </row>
    <row r="79" spans="1:7" ht="18" x14ac:dyDescent="0.4">
      <c r="A79" s="5" t="s">
        <v>12</v>
      </c>
      <c r="B79" s="13">
        <f t="shared" si="21"/>
        <v>483</v>
      </c>
      <c r="C79" s="13">
        <f t="shared" si="22"/>
        <v>463</v>
      </c>
      <c r="D79" s="13">
        <f t="shared" si="18"/>
        <v>1.0431965442764579</v>
      </c>
      <c r="E79" s="13">
        <f t="shared" si="23"/>
        <v>154302</v>
      </c>
      <c r="F79" s="13">
        <f t="shared" si="19"/>
        <v>319.46583850931677</v>
      </c>
      <c r="G79" s="13">
        <f t="shared" si="20"/>
        <v>333.26565874730022</v>
      </c>
    </row>
    <row r="80" spans="1:7" ht="18" x14ac:dyDescent="0.4">
      <c r="A80" s="5" t="s">
        <v>13</v>
      </c>
      <c r="B80" s="13">
        <f t="shared" si="21"/>
        <v>908</v>
      </c>
      <c r="C80" s="13">
        <f t="shared" si="22"/>
        <v>870</v>
      </c>
      <c r="D80" s="13">
        <f t="shared" si="18"/>
        <v>1.0436781609195402</v>
      </c>
      <c r="E80" s="13">
        <f t="shared" si="23"/>
        <v>305433</v>
      </c>
      <c r="F80" s="13">
        <f t="shared" si="19"/>
        <v>336.37995594713658</v>
      </c>
      <c r="G80" s="13">
        <f t="shared" si="20"/>
        <v>351.07241379310346</v>
      </c>
    </row>
    <row r="81" spans="1:7" ht="18" x14ac:dyDescent="0.4">
      <c r="A81" s="5" t="s">
        <v>14</v>
      </c>
      <c r="B81" s="13">
        <f t="shared" si="21"/>
        <v>117</v>
      </c>
      <c r="C81" s="13">
        <f t="shared" si="22"/>
        <v>117</v>
      </c>
      <c r="D81" s="13">
        <f t="shared" si="18"/>
        <v>1</v>
      </c>
      <c r="E81" s="13">
        <f t="shared" si="23"/>
        <v>37956</v>
      </c>
      <c r="F81" s="13">
        <f t="shared" si="19"/>
        <v>324.41025641025641</v>
      </c>
      <c r="G81" s="13">
        <f t="shared" si="20"/>
        <v>324.41025641025641</v>
      </c>
    </row>
    <row r="82" spans="1:7" ht="18" x14ac:dyDescent="0.4">
      <c r="A82" s="5" t="s">
        <v>15</v>
      </c>
      <c r="B82" s="13">
        <f t="shared" si="21"/>
        <v>17</v>
      </c>
      <c r="C82" s="13">
        <f t="shared" si="22"/>
        <v>15</v>
      </c>
      <c r="D82" s="13">
        <f t="shared" si="18"/>
        <v>1.1333333333333333</v>
      </c>
      <c r="E82" s="13">
        <f t="shared" si="23"/>
        <v>5415</v>
      </c>
      <c r="F82" s="13">
        <f t="shared" si="19"/>
        <v>318.52941176470586</v>
      </c>
      <c r="G82" s="13">
        <f t="shared" si="20"/>
        <v>361</v>
      </c>
    </row>
    <row r="83" spans="1:7" ht="18" x14ac:dyDescent="0.4">
      <c r="A83" s="5" t="s">
        <v>16</v>
      </c>
      <c r="B83" s="13">
        <f t="shared" si="21"/>
        <v>1042</v>
      </c>
      <c r="C83" s="13">
        <f t="shared" si="22"/>
        <v>1002</v>
      </c>
      <c r="D83" s="13">
        <f t="shared" si="18"/>
        <v>1.0399201596806387</v>
      </c>
      <c r="E83" s="13">
        <f t="shared" si="23"/>
        <v>348804</v>
      </c>
      <c r="F83" s="13">
        <f t="shared" si="19"/>
        <v>334.74472168905947</v>
      </c>
      <c r="G83" s="13">
        <f t="shared" si="20"/>
        <v>348.1077844311377</v>
      </c>
    </row>
    <row r="84" spans="1:7" ht="18" x14ac:dyDescent="0.4">
      <c r="A84" s="5" t="s">
        <v>17</v>
      </c>
      <c r="B84" s="13">
        <f t="shared" si="21"/>
        <v>12614</v>
      </c>
      <c r="C84" s="13">
        <f t="shared" si="22"/>
        <v>11941</v>
      </c>
      <c r="D84" s="13">
        <f t="shared" si="18"/>
        <v>1.0563604388242192</v>
      </c>
      <c r="E84" s="13">
        <f t="shared" si="23"/>
        <v>4200226</v>
      </c>
      <c r="F84" s="13">
        <f t="shared" si="19"/>
        <v>332.98129062945935</v>
      </c>
      <c r="G84" s="13">
        <f t="shared" si="20"/>
        <v>351.74826228959051</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4480</v>
      </c>
      <c r="C92" s="13">
        <f>B19+C19+D19+F19</f>
        <v>2855</v>
      </c>
      <c r="D92" s="13">
        <f>B92/C92</f>
        <v>1.5691768826619965</v>
      </c>
      <c r="E92" s="13">
        <f>B30+C30+D30+F30</f>
        <v>1869647</v>
      </c>
      <c r="F92" s="13">
        <f t="shared" ref="F92:F99" si="24">E92/B92</f>
        <v>417.33191964285714</v>
      </c>
      <c r="G92" s="13">
        <f t="shared" ref="G92:G99" si="25">E92/C92</f>
        <v>654.86760070052537</v>
      </c>
    </row>
    <row r="93" spans="1:7" ht="18" x14ac:dyDescent="0.4">
      <c r="A93" s="5" t="s">
        <v>11</v>
      </c>
      <c r="B93" s="13">
        <f t="shared" ref="B93:B99" si="26">B9+C9+D9+F9</f>
        <v>2342</v>
      </c>
      <c r="C93" s="13">
        <f t="shared" ref="C93:C99" si="27">B20+C20+D20+F20</f>
        <v>1335</v>
      </c>
      <c r="D93" s="13">
        <f t="shared" ref="D93:D99" si="28">B93/C93</f>
        <v>1.7543071161048689</v>
      </c>
      <c r="E93" s="13">
        <f t="shared" ref="E93:E99" si="29">B31+C31+D31+F31</f>
        <v>940920</v>
      </c>
      <c r="F93" s="13">
        <f t="shared" si="24"/>
        <v>401.7591801878736</v>
      </c>
      <c r="G93" s="13">
        <f t="shared" si="25"/>
        <v>704.8089887640449</v>
      </c>
    </row>
    <row r="94" spans="1:7" ht="18" x14ac:dyDescent="0.4">
      <c r="A94" s="5" t="s">
        <v>12</v>
      </c>
      <c r="B94" s="13">
        <f t="shared" si="26"/>
        <v>374</v>
      </c>
      <c r="C94" s="13">
        <f t="shared" si="27"/>
        <v>248</v>
      </c>
      <c r="D94" s="13">
        <f t="shared" si="28"/>
        <v>1.5080645161290323</v>
      </c>
      <c r="E94" s="13">
        <f t="shared" si="29"/>
        <v>156301</v>
      </c>
      <c r="F94" s="13">
        <f t="shared" si="24"/>
        <v>417.91711229946526</v>
      </c>
      <c r="G94" s="13">
        <f t="shared" si="25"/>
        <v>630.24596774193549</v>
      </c>
    </row>
    <row r="95" spans="1:7" ht="18" x14ac:dyDescent="0.4">
      <c r="A95" s="5" t="s">
        <v>13</v>
      </c>
      <c r="B95" s="13">
        <f t="shared" si="26"/>
        <v>585</v>
      </c>
      <c r="C95" s="13">
        <f t="shared" si="27"/>
        <v>377</v>
      </c>
      <c r="D95" s="13">
        <f t="shared" si="28"/>
        <v>1.5517241379310345</v>
      </c>
      <c r="E95" s="13">
        <f t="shared" si="29"/>
        <v>244915</v>
      </c>
      <c r="F95" s="13">
        <f t="shared" si="24"/>
        <v>418.65811965811963</v>
      </c>
      <c r="G95" s="13">
        <f t="shared" si="25"/>
        <v>649.64190981432364</v>
      </c>
    </row>
    <row r="96" spans="1:7" ht="18" x14ac:dyDescent="0.4">
      <c r="A96" s="5" t="s">
        <v>14</v>
      </c>
      <c r="B96" s="13">
        <f t="shared" si="26"/>
        <v>109</v>
      </c>
      <c r="C96" s="13">
        <f t="shared" si="27"/>
        <v>59</v>
      </c>
      <c r="D96" s="13">
        <f t="shared" si="28"/>
        <v>1.847457627118644</v>
      </c>
      <c r="E96" s="13">
        <f t="shared" si="29"/>
        <v>43600</v>
      </c>
      <c r="F96" s="13">
        <f t="shared" si="24"/>
        <v>400</v>
      </c>
      <c r="G96" s="13">
        <f t="shared" si="25"/>
        <v>738.98305084745766</v>
      </c>
    </row>
    <row r="97" spans="1:7" ht="18" x14ac:dyDescent="0.4">
      <c r="A97" s="5" t="s">
        <v>15</v>
      </c>
      <c r="B97" s="13">
        <f t="shared" si="26"/>
        <v>10</v>
      </c>
      <c r="C97" s="13">
        <f t="shared" si="27"/>
        <v>9</v>
      </c>
      <c r="D97" s="13">
        <f t="shared" si="28"/>
        <v>1.1111111111111112</v>
      </c>
      <c r="E97" s="13">
        <f t="shared" si="29"/>
        <v>4739</v>
      </c>
      <c r="F97" s="13">
        <f t="shared" si="24"/>
        <v>473.9</v>
      </c>
      <c r="G97" s="13">
        <f t="shared" si="25"/>
        <v>526.55555555555554</v>
      </c>
    </row>
    <row r="98" spans="1:7" ht="18" x14ac:dyDescent="0.4">
      <c r="A98" s="5" t="s">
        <v>16</v>
      </c>
      <c r="B98" s="13">
        <f t="shared" si="26"/>
        <v>704</v>
      </c>
      <c r="C98" s="13">
        <f t="shared" si="27"/>
        <v>445</v>
      </c>
      <c r="D98" s="13">
        <f t="shared" si="28"/>
        <v>1.5820224719101124</v>
      </c>
      <c r="E98" s="13">
        <f t="shared" si="29"/>
        <v>293254</v>
      </c>
      <c r="F98" s="13">
        <f t="shared" si="24"/>
        <v>416.55397727272725</v>
      </c>
      <c r="G98" s="13">
        <f t="shared" si="25"/>
        <v>658.99775280898871</v>
      </c>
    </row>
    <row r="99" spans="1:7" ht="18" x14ac:dyDescent="0.4">
      <c r="A99" s="5" t="s">
        <v>17</v>
      </c>
      <c r="B99" s="13">
        <f t="shared" si="26"/>
        <v>7900</v>
      </c>
      <c r="C99" s="13">
        <f t="shared" si="27"/>
        <v>4883</v>
      </c>
      <c r="D99" s="13">
        <f t="shared" si="28"/>
        <v>1.6178578742576286</v>
      </c>
      <c r="E99" s="13">
        <f t="shared" si="29"/>
        <v>3260122</v>
      </c>
      <c r="F99" s="13">
        <f t="shared" si="24"/>
        <v>412.67367088607597</v>
      </c>
      <c r="G99" s="13">
        <f t="shared" si="25"/>
        <v>667.64734794183903</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2235</v>
      </c>
      <c r="C103" s="13">
        <f>B19</f>
        <v>703</v>
      </c>
      <c r="D103" s="13">
        <f t="shared" ref="D103:D110" si="30">B103/C103</f>
        <v>3.1792318634423897</v>
      </c>
      <c r="E103" s="13">
        <f>B30</f>
        <v>803571</v>
      </c>
      <c r="F103" s="13">
        <f t="shared" ref="F103:F110" si="31">E103/B103</f>
        <v>359.53959731543625</v>
      </c>
      <c r="G103" s="13">
        <f t="shared" ref="G103:G110" si="32">E103/C103</f>
        <v>1143.0597439544808</v>
      </c>
    </row>
    <row r="104" spans="1:7" ht="18" x14ac:dyDescent="0.4">
      <c r="A104" s="5" t="s">
        <v>11</v>
      </c>
      <c r="B104" s="13">
        <f t="shared" ref="B104:B110" si="33">B9</f>
        <v>1420</v>
      </c>
      <c r="C104" s="13">
        <f t="shared" ref="C104:C110" si="34">B20</f>
        <v>439</v>
      </c>
      <c r="D104" s="13">
        <f t="shared" si="30"/>
        <v>3.2346241457858769</v>
      </c>
      <c r="E104" s="13">
        <f t="shared" ref="E104:E110" si="35">B31</f>
        <v>499728</v>
      </c>
      <c r="F104" s="13">
        <f t="shared" si="31"/>
        <v>351.92112676056337</v>
      </c>
      <c r="G104" s="13">
        <f t="shared" si="32"/>
        <v>1138.3325740318908</v>
      </c>
    </row>
    <row r="105" spans="1:7" ht="18" x14ac:dyDescent="0.4">
      <c r="A105" s="5" t="s">
        <v>12</v>
      </c>
      <c r="B105" s="13">
        <f t="shared" si="33"/>
        <v>182</v>
      </c>
      <c r="C105" s="13">
        <f t="shared" si="34"/>
        <v>61</v>
      </c>
      <c r="D105" s="13">
        <f t="shared" si="30"/>
        <v>2.9836065573770494</v>
      </c>
      <c r="E105" s="13">
        <f t="shared" si="35"/>
        <v>65330</v>
      </c>
      <c r="F105" s="13">
        <f t="shared" si="31"/>
        <v>358.95604395604397</v>
      </c>
      <c r="G105" s="13">
        <f t="shared" si="32"/>
        <v>1070.983606557377</v>
      </c>
    </row>
    <row r="106" spans="1:7" ht="18" x14ac:dyDescent="0.4">
      <c r="A106" s="5" t="s">
        <v>13</v>
      </c>
      <c r="B106" s="13">
        <f t="shared" si="33"/>
        <v>307</v>
      </c>
      <c r="C106" s="13">
        <f t="shared" si="34"/>
        <v>102</v>
      </c>
      <c r="D106" s="13">
        <f t="shared" si="30"/>
        <v>3.0098039215686274</v>
      </c>
      <c r="E106" s="13">
        <f t="shared" si="35"/>
        <v>111660</v>
      </c>
      <c r="F106" s="13">
        <f t="shared" si="31"/>
        <v>363.71335504885991</v>
      </c>
      <c r="G106" s="13">
        <f t="shared" si="32"/>
        <v>1094.7058823529412</v>
      </c>
    </row>
    <row r="107" spans="1:7" ht="18" x14ac:dyDescent="0.4">
      <c r="A107" s="5" t="s">
        <v>14</v>
      </c>
      <c r="B107" s="13">
        <f t="shared" si="33"/>
        <v>73</v>
      </c>
      <c r="C107" s="13">
        <f t="shared" si="34"/>
        <v>23</v>
      </c>
      <c r="D107" s="13">
        <f t="shared" si="30"/>
        <v>3.1739130434782608</v>
      </c>
      <c r="E107" s="13">
        <f t="shared" si="35"/>
        <v>26475</v>
      </c>
      <c r="F107" s="13">
        <f t="shared" si="31"/>
        <v>362.67123287671234</v>
      </c>
      <c r="G107" s="13">
        <f t="shared" si="32"/>
        <v>1151.0869565217392</v>
      </c>
    </row>
    <row r="108" spans="1:7" ht="18" x14ac:dyDescent="0.4">
      <c r="A108" s="5" t="s">
        <v>15</v>
      </c>
      <c r="B108" s="13">
        <f t="shared" si="33"/>
        <v>2</v>
      </c>
      <c r="C108" s="13">
        <f t="shared" si="34"/>
        <v>1</v>
      </c>
      <c r="D108" s="13">
        <f t="shared" si="30"/>
        <v>2</v>
      </c>
      <c r="E108" s="13">
        <f t="shared" si="35"/>
        <v>929</v>
      </c>
      <c r="F108" s="13">
        <f t="shared" si="31"/>
        <v>464.5</v>
      </c>
      <c r="G108" s="13">
        <f t="shared" si="32"/>
        <v>929</v>
      </c>
    </row>
    <row r="109" spans="1:7" ht="18" x14ac:dyDescent="0.4">
      <c r="A109" s="5" t="s">
        <v>16</v>
      </c>
      <c r="B109" s="13">
        <f t="shared" si="33"/>
        <v>382</v>
      </c>
      <c r="C109" s="13">
        <f t="shared" si="34"/>
        <v>126</v>
      </c>
      <c r="D109" s="13">
        <f t="shared" si="30"/>
        <v>3.0317460317460316</v>
      </c>
      <c r="E109" s="13">
        <f t="shared" si="35"/>
        <v>139064</v>
      </c>
      <c r="F109" s="13">
        <f t="shared" si="31"/>
        <v>364.04188481675391</v>
      </c>
      <c r="G109" s="13">
        <f t="shared" si="32"/>
        <v>1103.6825396825398</v>
      </c>
    </row>
    <row r="110" spans="1:7" ht="18" x14ac:dyDescent="0.4">
      <c r="A110" s="5" t="s">
        <v>17</v>
      </c>
      <c r="B110" s="13">
        <f t="shared" si="33"/>
        <v>4219</v>
      </c>
      <c r="C110" s="13">
        <f t="shared" si="34"/>
        <v>1329</v>
      </c>
      <c r="D110" s="13">
        <f t="shared" si="30"/>
        <v>3.1745673438675697</v>
      </c>
      <c r="E110" s="13">
        <f t="shared" si="35"/>
        <v>1507693</v>
      </c>
      <c r="F110" s="13">
        <f t="shared" si="31"/>
        <v>357.3579047167575</v>
      </c>
      <c r="G110" s="13">
        <f t="shared" si="32"/>
        <v>1134.456734386757</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46</v>
      </c>
      <c r="C114" s="13">
        <f>C19</f>
        <v>11</v>
      </c>
      <c r="D114" s="13">
        <f t="shared" ref="D114:D121" si="36">B114/C114</f>
        <v>4.1818181818181817</v>
      </c>
      <c r="E114" s="13">
        <f>C30</f>
        <v>17636</v>
      </c>
      <c r="F114" s="13">
        <f t="shared" ref="F114:F121" si="37">E114/B114</f>
        <v>383.39130434782606</v>
      </c>
      <c r="G114" s="13">
        <f t="shared" ref="G114:G121" si="38">E114/C114</f>
        <v>1603.2727272727273</v>
      </c>
    </row>
    <row r="115" spans="1:7" ht="18" x14ac:dyDescent="0.4">
      <c r="A115" s="5" t="s">
        <v>11</v>
      </c>
      <c r="B115" s="13">
        <f t="shared" ref="B115:B121" si="39">C9</f>
        <v>3</v>
      </c>
      <c r="C115" s="13">
        <f t="shared" ref="C115:C121" si="40">C20</f>
        <v>1</v>
      </c>
      <c r="D115" s="13">
        <f t="shared" si="36"/>
        <v>3</v>
      </c>
      <c r="E115" s="13">
        <f t="shared" ref="E115:E121" si="41">C31</f>
        <v>873</v>
      </c>
      <c r="F115" s="13">
        <f t="shared" si="37"/>
        <v>291</v>
      </c>
      <c r="G115" s="13">
        <f t="shared" si="38"/>
        <v>873</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0</v>
      </c>
      <c r="C118" s="13">
        <f t="shared" si="40"/>
        <v>0</v>
      </c>
      <c r="D118" s="13" t="e">
        <f t="shared" si="36"/>
        <v>#DIV/0!</v>
      </c>
      <c r="E118" s="13">
        <f t="shared" si="41"/>
        <v>0</v>
      </c>
      <c r="F118" s="13" t="e">
        <f t="shared" si="37"/>
        <v>#DIV/0!</v>
      </c>
      <c r="G118" s="13" t="e">
        <f t="shared" si="38"/>
        <v>#DIV/0!</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0</v>
      </c>
      <c r="C120" s="13">
        <f t="shared" si="40"/>
        <v>0</v>
      </c>
      <c r="D120" s="13" t="e">
        <f t="shared" si="36"/>
        <v>#DIV/0!</v>
      </c>
      <c r="E120" s="13">
        <f t="shared" si="41"/>
        <v>0</v>
      </c>
      <c r="F120" s="13" t="e">
        <f t="shared" si="37"/>
        <v>#DIV/0!</v>
      </c>
      <c r="G120" s="13" t="e">
        <f t="shared" si="38"/>
        <v>#DIV/0!</v>
      </c>
    </row>
    <row r="121" spans="1:7" ht="18" x14ac:dyDescent="0.4">
      <c r="A121" s="5" t="s">
        <v>17</v>
      </c>
      <c r="B121" s="13">
        <f t="shared" si="39"/>
        <v>49</v>
      </c>
      <c r="C121" s="13">
        <f t="shared" si="40"/>
        <v>12</v>
      </c>
      <c r="D121" s="13">
        <f t="shared" si="36"/>
        <v>4.083333333333333</v>
      </c>
      <c r="E121" s="13">
        <f t="shared" si="41"/>
        <v>18509</v>
      </c>
      <c r="F121" s="13">
        <f t="shared" si="37"/>
        <v>377.73469387755102</v>
      </c>
      <c r="G121" s="13">
        <f t="shared" si="38"/>
        <v>1542.4166666666667</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1846</v>
      </c>
      <c r="C125" s="13">
        <f>D19</f>
        <v>1825</v>
      </c>
      <c r="D125" s="13">
        <f t="shared" ref="D125:D132" si="42">B125/C125</f>
        <v>1.0115068493150685</v>
      </c>
      <c r="E125" s="13">
        <f>D30</f>
        <v>880067</v>
      </c>
      <c r="F125" s="13">
        <f t="shared" ref="F125:F132" si="43">E125/B125</f>
        <v>476.74268689057419</v>
      </c>
      <c r="G125" s="13">
        <f t="shared" ref="G125:G132" si="44">E125/C125</f>
        <v>482.22849315068493</v>
      </c>
    </row>
    <row r="126" spans="1:7" ht="18" x14ac:dyDescent="0.4">
      <c r="A126" s="5" t="s">
        <v>11</v>
      </c>
      <c r="B126" s="13">
        <f t="shared" ref="B126:B132" si="45">D9</f>
        <v>812</v>
      </c>
      <c r="C126" s="13">
        <f t="shared" ref="C126:C132" si="46">D20</f>
        <v>800</v>
      </c>
      <c r="D126" s="13">
        <f t="shared" si="42"/>
        <v>1.0149999999999999</v>
      </c>
      <c r="E126" s="13">
        <f t="shared" ref="E126:E132" si="47">D31</f>
        <v>389936</v>
      </c>
      <c r="F126" s="13">
        <f t="shared" si="43"/>
        <v>480.21674876847288</v>
      </c>
      <c r="G126" s="13">
        <f t="shared" si="44"/>
        <v>487.42</v>
      </c>
    </row>
    <row r="127" spans="1:7" ht="18" x14ac:dyDescent="0.4">
      <c r="A127" s="5" t="s">
        <v>12</v>
      </c>
      <c r="B127" s="13">
        <f t="shared" si="45"/>
        <v>171</v>
      </c>
      <c r="C127" s="13">
        <f t="shared" si="46"/>
        <v>170</v>
      </c>
      <c r="D127" s="13">
        <f t="shared" si="42"/>
        <v>1.0058823529411764</v>
      </c>
      <c r="E127" s="13">
        <f t="shared" si="47"/>
        <v>81035</v>
      </c>
      <c r="F127" s="13">
        <f t="shared" si="43"/>
        <v>473.88888888888891</v>
      </c>
      <c r="G127" s="13">
        <f t="shared" si="44"/>
        <v>476.6764705882353</v>
      </c>
    </row>
    <row r="128" spans="1:7" ht="18" x14ac:dyDescent="0.4">
      <c r="A128" s="5" t="s">
        <v>13</v>
      </c>
      <c r="B128" s="13">
        <f t="shared" si="45"/>
        <v>257</v>
      </c>
      <c r="C128" s="13">
        <f t="shared" si="46"/>
        <v>256</v>
      </c>
      <c r="D128" s="13">
        <f t="shared" si="42"/>
        <v>1.00390625</v>
      </c>
      <c r="E128" s="13">
        <f t="shared" si="47"/>
        <v>123356</v>
      </c>
      <c r="F128" s="13">
        <f t="shared" si="43"/>
        <v>479.98443579766536</v>
      </c>
      <c r="G128" s="13">
        <f t="shared" si="44"/>
        <v>481.859375</v>
      </c>
    </row>
    <row r="129" spans="1:7" ht="18" x14ac:dyDescent="0.4">
      <c r="A129" s="5" t="s">
        <v>14</v>
      </c>
      <c r="B129" s="13">
        <f t="shared" si="45"/>
        <v>33</v>
      </c>
      <c r="C129" s="13">
        <f t="shared" si="46"/>
        <v>33</v>
      </c>
      <c r="D129" s="13">
        <f t="shared" si="42"/>
        <v>1</v>
      </c>
      <c r="E129" s="13">
        <f t="shared" si="47"/>
        <v>15663</v>
      </c>
      <c r="F129" s="13">
        <f t="shared" si="43"/>
        <v>474.63636363636363</v>
      </c>
      <c r="G129" s="13">
        <f t="shared" si="44"/>
        <v>474.63636363636363</v>
      </c>
    </row>
    <row r="130" spans="1:7" ht="18" x14ac:dyDescent="0.4">
      <c r="A130" s="5" t="s">
        <v>15</v>
      </c>
      <c r="B130" s="13">
        <f t="shared" si="45"/>
        <v>8</v>
      </c>
      <c r="C130" s="13">
        <f t="shared" si="46"/>
        <v>8</v>
      </c>
      <c r="D130" s="13">
        <f t="shared" si="42"/>
        <v>1</v>
      </c>
      <c r="E130" s="13">
        <f t="shared" si="47"/>
        <v>3810</v>
      </c>
      <c r="F130" s="13">
        <f t="shared" si="43"/>
        <v>476.25</v>
      </c>
      <c r="G130" s="13">
        <f t="shared" si="44"/>
        <v>476.25</v>
      </c>
    </row>
    <row r="131" spans="1:7" ht="18" x14ac:dyDescent="0.4">
      <c r="A131" s="5" t="s">
        <v>16</v>
      </c>
      <c r="B131" s="13">
        <f t="shared" si="45"/>
        <v>298</v>
      </c>
      <c r="C131" s="13">
        <f t="shared" si="46"/>
        <v>297</v>
      </c>
      <c r="D131" s="13">
        <f t="shared" si="42"/>
        <v>1.0033670033670035</v>
      </c>
      <c r="E131" s="13">
        <f t="shared" si="47"/>
        <v>142829</v>
      </c>
      <c r="F131" s="13">
        <f t="shared" si="43"/>
        <v>479.29194630872485</v>
      </c>
      <c r="G131" s="13">
        <f t="shared" si="44"/>
        <v>480.9057239057239</v>
      </c>
    </row>
    <row r="132" spans="1:7" ht="18" x14ac:dyDescent="0.4">
      <c r="A132" s="5" t="s">
        <v>17</v>
      </c>
      <c r="B132" s="13">
        <f t="shared" si="45"/>
        <v>3127</v>
      </c>
      <c r="C132" s="13">
        <f t="shared" si="46"/>
        <v>3092</v>
      </c>
      <c r="D132" s="13">
        <f t="shared" si="42"/>
        <v>1.011319534282018</v>
      </c>
      <c r="E132" s="13">
        <f t="shared" si="47"/>
        <v>1493867</v>
      </c>
      <c r="F132" s="13">
        <f t="shared" si="43"/>
        <v>477.73169171730092</v>
      </c>
      <c r="G132" s="13">
        <f t="shared" si="44"/>
        <v>483.13939197930142</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353</v>
      </c>
      <c r="C136" s="13">
        <f>F19</f>
        <v>316</v>
      </c>
      <c r="D136" s="13">
        <f t="shared" ref="D136:D143" si="48">B136/C136</f>
        <v>1.1170886075949367</v>
      </c>
      <c r="E136" s="13">
        <f>F30</f>
        <v>168373</v>
      </c>
      <c r="F136" s="13">
        <f t="shared" ref="F136:F143" si="49">E136/B136</f>
        <v>476.97733711048159</v>
      </c>
      <c r="G136" s="13">
        <f t="shared" ref="G136:G143" si="50">E136/C136</f>
        <v>532.82594936708858</v>
      </c>
    </row>
    <row r="137" spans="1:7" ht="18" x14ac:dyDescent="0.4">
      <c r="A137" s="5" t="s">
        <v>11</v>
      </c>
      <c r="B137" s="13">
        <f t="shared" ref="B137:B143" si="51">F9</f>
        <v>107</v>
      </c>
      <c r="C137" s="13">
        <f t="shared" ref="C137:C143" si="52">F20</f>
        <v>95</v>
      </c>
      <c r="D137" s="13">
        <f t="shared" si="48"/>
        <v>1.1263157894736842</v>
      </c>
      <c r="E137" s="13">
        <f t="shared" ref="E137:E143" si="53">F31</f>
        <v>50383</v>
      </c>
      <c r="F137" s="13">
        <f t="shared" si="49"/>
        <v>470.86915887850466</v>
      </c>
      <c r="G137" s="13">
        <f t="shared" si="50"/>
        <v>530.34736842105258</v>
      </c>
    </row>
    <row r="138" spans="1:7" ht="18" x14ac:dyDescent="0.4">
      <c r="A138" s="5" t="s">
        <v>12</v>
      </c>
      <c r="B138" s="13">
        <f t="shared" si="51"/>
        <v>21</v>
      </c>
      <c r="C138" s="13">
        <f t="shared" si="52"/>
        <v>17</v>
      </c>
      <c r="D138" s="13">
        <f t="shared" si="48"/>
        <v>1.2352941176470589</v>
      </c>
      <c r="E138" s="13">
        <f t="shared" si="53"/>
        <v>9936</v>
      </c>
      <c r="F138" s="13">
        <f t="shared" si="49"/>
        <v>473.14285714285717</v>
      </c>
      <c r="G138" s="13">
        <f t="shared" si="50"/>
        <v>584.47058823529414</v>
      </c>
    </row>
    <row r="139" spans="1:7" ht="18" x14ac:dyDescent="0.4">
      <c r="A139" s="5" t="s">
        <v>13</v>
      </c>
      <c r="B139" s="13">
        <f t="shared" si="51"/>
        <v>21</v>
      </c>
      <c r="C139" s="13">
        <f t="shared" si="52"/>
        <v>19</v>
      </c>
      <c r="D139" s="13">
        <f t="shared" si="48"/>
        <v>1.1052631578947369</v>
      </c>
      <c r="E139" s="13">
        <f t="shared" si="53"/>
        <v>9899</v>
      </c>
      <c r="F139" s="13">
        <f t="shared" si="49"/>
        <v>471.38095238095241</v>
      </c>
      <c r="G139" s="13">
        <f t="shared" si="50"/>
        <v>521</v>
      </c>
    </row>
    <row r="140" spans="1:7" ht="18" x14ac:dyDescent="0.4">
      <c r="A140" s="5" t="s">
        <v>14</v>
      </c>
      <c r="B140" s="13">
        <f t="shared" si="51"/>
        <v>3</v>
      </c>
      <c r="C140" s="13">
        <f t="shared" si="52"/>
        <v>3</v>
      </c>
      <c r="D140" s="13">
        <f t="shared" si="48"/>
        <v>1</v>
      </c>
      <c r="E140" s="13">
        <f t="shared" si="53"/>
        <v>1462</v>
      </c>
      <c r="F140" s="13">
        <f t="shared" si="49"/>
        <v>487.33333333333331</v>
      </c>
      <c r="G140" s="13">
        <f t="shared" si="50"/>
        <v>487.33333333333331</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24</v>
      </c>
      <c r="C142" s="13">
        <f t="shared" si="52"/>
        <v>22</v>
      </c>
      <c r="D142" s="13">
        <f t="shared" si="48"/>
        <v>1.0909090909090908</v>
      </c>
      <c r="E142" s="13">
        <f t="shared" si="53"/>
        <v>11361</v>
      </c>
      <c r="F142" s="13">
        <f t="shared" si="49"/>
        <v>473.375</v>
      </c>
      <c r="G142" s="13">
        <f t="shared" si="50"/>
        <v>516.40909090909088</v>
      </c>
    </row>
    <row r="143" spans="1:7" ht="18" x14ac:dyDescent="0.4">
      <c r="A143" s="5" t="s">
        <v>17</v>
      </c>
      <c r="B143" s="13">
        <f t="shared" si="51"/>
        <v>505</v>
      </c>
      <c r="C143" s="13">
        <f t="shared" si="52"/>
        <v>450</v>
      </c>
      <c r="D143" s="13">
        <f t="shared" si="48"/>
        <v>1.1222222222222222</v>
      </c>
      <c r="E143" s="13">
        <f t="shared" si="53"/>
        <v>240053</v>
      </c>
      <c r="F143" s="13">
        <f t="shared" si="49"/>
        <v>475.35247524752475</v>
      </c>
      <c r="G143" s="13">
        <f t="shared" si="50"/>
        <v>533.45111111111112</v>
      </c>
    </row>
    <row r="145" spans="1:1" x14ac:dyDescent="0.35">
      <c r="A145" s="2" t="s">
        <v>77</v>
      </c>
    </row>
  </sheetData>
  <pageMargins left="0.7" right="0.7" top="0.75" bottom="0.75" header="0.3" footer="0.3"/>
  <pageSetup scale="4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EAE7-4C6A-467B-86EA-D6A7D39326EB}">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52</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c r="C8" s="11"/>
      <c r="D8" s="10"/>
      <c r="E8" s="10"/>
      <c r="F8" s="10"/>
      <c r="G8" s="10"/>
      <c r="H8" s="10"/>
    </row>
    <row r="9" spans="1:8" ht="18" x14ac:dyDescent="0.4">
      <c r="A9" s="5" t="s">
        <v>11</v>
      </c>
      <c r="B9" s="10"/>
      <c r="C9" s="12"/>
      <c r="D9" s="10"/>
      <c r="E9" s="10"/>
      <c r="F9" s="10"/>
      <c r="G9" s="10"/>
      <c r="H9" s="10"/>
    </row>
    <row r="10" spans="1:8" ht="18" x14ac:dyDescent="0.4">
      <c r="A10" s="5" t="s">
        <v>12</v>
      </c>
      <c r="B10" s="10"/>
      <c r="C10" s="12"/>
      <c r="D10" s="10"/>
      <c r="E10" s="10"/>
      <c r="F10" s="10"/>
      <c r="G10" s="10"/>
      <c r="H10" s="10"/>
    </row>
    <row r="11" spans="1:8" ht="18" x14ac:dyDescent="0.4">
      <c r="A11" s="5" t="s">
        <v>13</v>
      </c>
      <c r="B11" s="10"/>
      <c r="C11" s="12"/>
      <c r="D11" s="10"/>
      <c r="E11" s="10"/>
      <c r="F11" s="10"/>
      <c r="G11" s="10"/>
      <c r="H11" s="10"/>
    </row>
    <row r="12" spans="1:8" ht="18" x14ac:dyDescent="0.4">
      <c r="A12" s="5" t="s">
        <v>14</v>
      </c>
      <c r="B12" s="10"/>
      <c r="C12" s="12"/>
      <c r="D12" s="10"/>
      <c r="E12" s="10"/>
      <c r="F12" s="10"/>
      <c r="G12" s="10"/>
      <c r="H12" s="10"/>
    </row>
    <row r="13" spans="1:8" ht="18" x14ac:dyDescent="0.4">
      <c r="A13" s="5" t="s">
        <v>15</v>
      </c>
      <c r="B13" s="10"/>
      <c r="C13" s="12"/>
      <c r="D13" s="10"/>
      <c r="E13" s="10"/>
      <c r="F13" s="12"/>
      <c r="G13" s="10"/>
      <c r="H13" s="10"/>
    </row>
    <row r="14" spans="1:8" ht="18" x14ac:dyDescent="0.4">
      <c r="A14" s="5" t="s">
        <v>16</v>
      </c>
      <c r="B14" s="10"/>
      <c r="C14" s="12"/>
      <c r="D14" s="10"/>
      <c r="E14" s="10"/>
      <c r="F14" s="10"/>
      <c r="G14" s="10"/>
      <c r="H14" s="10"/>
    </row>
    <row r="15" spans="1:8" ht="18" x14ac:dyDescent="0.4">
      <c r="A15" s="5" t="s">
        <v>17</v>
      </c>
      <c r="B15" s="10"/>
      <c r="C15" s="10"/>
      <c r="D15" s="10"/>
      <c r="E15" s="10"/>
      <c r="F15" s="10"/>
      <c r="G15" s="10"/>
      <c r="H15" s="10"/>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c r="C19" s="10"/>
      <c r="D19" s="10"/>
      <c r="E19" s="10"/>
      <c r="F19" s="10"/>
      <c r="G19" s="10"/>
      <c r="H19" s="10"/>
    </row>
    <row r="20" spans="1:8" ht="18" x14ac:dyDescent="0.4">
      <c r="A20" s="5" t="s">
        <v>11</v>
      </c>
      <c r="B20" s="10"/>
      <c r="C20" s="10"/>
      <c r="D20" s="10"/>
      <c r="E20" s="10"/>
      <c r="F20" s="10"/>
      <c r="G20" s="10"/>
      <c r="H20" s="10"/>
    </row>
    <row r="21" spans="1:8" ht="18" x14ac:dyDescent="0.4">
      <c r="A21" s="5" t="s">
        <v>12</v>
      </c>
      <c r="B21" s="10"/>
      <c r="C21" s="10"/>
      <c r="D21" s="10"/>
      <c r="E21" s="10"/>
      <c r="F21" s="10"/>
      <c r="G21" s="10"/>
      <c r="H21" s="10"/>
    </row>
    <row r="22" spans="1:8" ht="18" x14ac:dyDescent="0.4">
      <c r="A22" s="5" t="s">
        <v>13</v>
      </c>
      <c r="B22" s="10"/>
      <c r="C22" s="10"/>
      <c r="D22" s="10"/>
      <c r="E22" s="10"/>
      <c r="F22" s="10"/>
      <c r="G22" s="10"/>
      <c r="H22" s="10"/>
    </row>
    <row r="23" spans="1:8" ht="18" x14ac:dyDescent="0.4">
      <c r="A23" s="5" t="s">
        <v>14</v>
      </c>
      <c r="B23" s="10"/>
      <c r="C23" s="10"/>
      <c r="D23" s="10"/>
      <c r="E23" s="10"/>
      <c r="F23" s="10"/>
      <c r="G23" s="10"/>
      <c r="H23" s="10"/>
    </row>
    <row r="24" spans="1:8" ht="18" x14ac:dyDescent="0.4">
      <c r="A24" s="5" t="s">
        <v>15</v>
      </c>
      <c r="B24" s="10"/>
      <c r="C24" s="10"/>
      <c r="D24" s="10"/>
      <c r="E24" s="10"/>
      <c r="F24" s="10"/>
      <c r="G24" s="10"/>
      <c r="H24" s="10"/>
    </row>
    <row r="25" spans="1:8" ht="18" x14ac:dyDescent="0.4">
      <c r="A25" s="5" t="s">
        <v>16</v>
      </c>
      <c r="B25" s="10"/>
      <c r="C25" s="10"/>
      <c r="D25" s="10"/>
      <c r="E25" s="10"/>
      <c r="F25" s="10"/>
      <c r="G25" s="10"/>
      <c r="H25" s="10"/>
    </row>
    <row r="26" spans="1:8" ht="18" x14ac:dyDescent="0.4">
      <c r="A26" s="5" t="s">
        <v>17</v>
      </c>
      <c r="B26" s="10"/>
      <c r="C26" s="10"/>
      <c r="D26" s="10"/>
      <c r="E26" s="10"/>
      <c r="F26" s="10"/>
      <c r="G26" s="10"/>
      <c r="H26" s="10"/>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c r="C30" s="10"/>
      <c r="D30" s="10"/>
      <c r="E30" s="10"/>
      <c r="F30" s="10"/>
      <c r="G30" s="10"/>
      <c r="H30" s="10"/>
    </row>
    <row r="31" spans="1:8" ht="18" x14ac:dyDescent="0.4">
      <c r="A31" s="5" t="s">
        <v>11</v>
      </c>
      <c r="B31" s="10"/>
      <c r="C31" s="10"/>
      <c r="D31" s="10"/>
      <c r="E31" s="10"/>
      <c r="F31" s="10"/>
      <c r="G31" s="10"/>
      <c r="H31" s="10"/>
    </row>
    <row r="32" spans="1:8" ht="18" x14ac:dyDescent="0.4">
      <c r="A32" s="5" t="s">
        <v>12</v>
      </c>
      <c r="B32" s="10"/>
      <c r="C32" s="10"/>
      <c r="D32" s="10"/>
      <c r="E32" s="10"/>
      <c r="F32" s="10"/>
      <c r="G32" s="10"/>
      <c r="H32" s="10"/>
    </row>
    <row r="33" spans="1:8" ht="18" x14ac:dyDescent="0.4">
      <c r="A33" s="5" t="s">
        <v>13</v>
      </c>
      <c r="B33" s="10"/>
      <c r="C33" s="10"/>
      <c r="D33" s="10"/>
      <c r="E33" s="10"/>
      <c r="F33" s="10"/>
      <c r="G33" s="10"/>
      <c r="H33" s="10"/>
    </row>
    <row r="34" spans="1:8" ht="18" x14ac:dyDescent="0.4">
      <c r="A34" s="5" t="s">
        <v>14</v>
      </c>
      <c r="B34" s="10"/>
      <c r="C34" s="10"/>
      <c r="D34" s="10"/>
      <c r="E34" s="10"/>
      <c r="F34" s="10"/>
      <c r="G34" s="10"/>
      <c r="H34" s="10"/>
    </row>
    <row r="35" spans="1:8" ht="18" x14ac:dyDescent="0.4">
      <c r="A35" s="5" t="s">
        <v>15</v>
      </c>
      <c r="B35" s="10"/>
      <c r="C35" s="10"/>
      <c r="D35" s="10"/>
      <c r="E35" s="10"/>
      <c r="F35" s="10"/>
      <c r="G35" s="10"/>
      <c r="H35" s="10"/>
    </row>
    <row r="36" spans="1:8" ht="18" x14ac:dyDescent="0.4">
      <c r="A36" s="5" t="s">
        <v>16</v>
      </c>
      <c r="B36" s="10"/>
      <c r="C36" s="10"/>
      <c r="D36" s="10"/>
      <c r="E36" s="10"/>
      <c r="F36" s="10"/>
      <c r="G36" s="10"/>
      <c r="H36" s="10"/>
    </row>
    <row r="37" spans="1:8" ht="18" x14ac:dyDescent="0.4">
      <c r="A37" s="5" t="s">
        <v>17</v>
      </c>
      <c r="B37" s="10"/>
      <c r="C37" s="10"/>
      <c r="D37" s="10"/>
      <c r="E37" s="10"/>
      <c r="F37" s="10"/>
      <c r="G37" s="10"/>
      <c r="H37" s="10"/>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0</v>
      </c>
      <c r="C44" s="13">
        <f>H19</f>
        <v>0</v>
      </c>
      <c r="D44" s="13" t="e">
        <f>B44/C44</f>
        <v>#DIV/0!</v>
      </c>
      <c r="E44" s="13">
        <f>H30</f>
        <v>0</v>
      </c>
      <c r="F44" s="13" t="e">
        <f>E44/B44</f>
        <v>#DIV/0!</v>
      </c>
      <c r="G44" s="13" t="e">
        <f>E44/C44</f>
        <v>#DIV/0!</v>
      </c>
    </row>
    <row r="45" spans="1:8" ht="18" x14ac:dyDescent="0.4">
      <c r="A45" s="5" t="s">
        <v>11</v>
      </c>
      <c r="B45" s="13">
        <f t="shared" ref="B45:B51" si="0">H9</f>
        <v>0</v>
      </c>
      <c r="C45" s="13">
        <f t="shared" ref="C45:C51" si="1">H20</f>
        <v>0</v>
      </c>
      <c r="D45" s="13" t="e">
        <f t="shared" ref="D45:D51" si="2">B45/C45</f>
        <v>#DIV/0!</v>
      </c>
      <c r="E45" s="13">
        <f t="shared" ref="E45:E51" si="3">H31</f>
        <v>0</v>
      </c>
      <c r="F45" s="13" t="e">
        <f t="shared" ref="F45:F51" si="4">E45/B45</f>
        <v>#DIV/0!</v>
      </c>
      <c r="G45" s="13" t="e">
        <f t="shared" ref="G45:G51" si="5">E45/C45</f>
        <v>#DIV/0!</v>
      </c>
    </row>
    <row r="46" spans="1:8" ht="18" x14ac:dyDescent="0.4">
      <c r="A46" s="5" t="s">
        <v>12</v>
      </c>
      <c r="B46" s="13">
        <f t="shared" si="0"/>
        <v>0</v>
      </c>
      <c r="C46" s="13">
        <f t="shared" si="1"/>
        <v>0</v>
      </c>
      <c r="D46" s="13" t="e">
        <f t="shared" si="2"/>
        <v>#DIV/0!</v>
      </c>
      <c r="E46" s="13">
        <f t="shared" si="3"/>
        <v>0</v>
      </c>
      <c r="F46" s="13" t="e">
        <f t="shared" si="4"/>
        <v>#DIV/0!</v>
      </c>
      <c r="G46" s="13" t="e">
        <f t="shared" si="5"/>
        <v>#DIV/0!</v>
      </c>
    </row>
    <row r="47" spans="1:8" ht="18" x14ac:dyDescent="0.4">
      <c r="A47" s="5" t="s">
        <v>13</v>
      </c>
      <c r="B47" s="13">
        <f t="shared" si="0"/>
        <v>0</v>
      </c>
      <c r="C47" s="13">
        <f t="shared" si="1"/>
        <v>0</v>
      </c>
      <c r="D47" s="13" t="e">
        <f t="shared" si="2"/>
        <v>#DIV/0!</v>
      </c>
      <c r="E47" s="13">
        <f t="shared" si="3"/>
        <v>0</v>
      </c>
      <c r="F47" s="13" t="e">
        <f t="shared" si="4"/>
        <v>#DIV/0!</v>
      </c>
      <c r="G47" s="13" t="e">
        <f t="shared" si="5"/>
        <v>#DIV/0!</v>
      </c>
    </row>
    <row r="48" spans="1:8" ht="18" x14ac:dyDescent="0.4">
      <c r="A48" s="5" t="s">
        <v>14</v>
      </c>
      <c r="B48" s="13">
        <f t="shared" si="0"/>
        <v>0</v>
      </c>
      <c r="C48" s="13">
        <f t="shared" si="1"/>
        <v>0</v>
      </c>
      <c r="D48" s="13" t="e">
        <f t="shared" si="2"/>
        <v>#DIV/0!</v>
      </c>
      <c r="E48" s="13">
        <f t="shared" si="3"/>
        <v>0</v>
      </c>
      <c r="F48" s="13" t="e">
        <f t="shared" si="4"/>
        <v>#DIV/0!</v>
      </c>
      <c r="G48" s="13" t="e">
        <f t="shared" si="5"/>
        <v>#DIV/0!</v>
      </c>
    </row>
    <row r="49" spans="1:7" ht="18" x14ac:dyDescent="0.4">
      <c r="A49" s="5" t="s">
        <v>15</v>
      </c>
      <c r="B49" s="13">
        <f t="shared" si="0"/>
        <v>0</v>
      </c>
      <c r="C49" s="13">
        <f t="shared" si="1"/>
        <v>0</v>
      </c>
      <c r="D49" s="13" t="e">
        <f t="shared" si="2"/>
        <v>#DIV/0!</v>
      </c>
      <c r="E49" s="13">
        <f t="shared" si="3"/>
        <v>0</v>
      </c>
      <c r="F49" s="13" t="e">
        <f t="shared" si="4"/>
        <v>#DIV/0!</v>
      </c>
      <c r="G49" s="13" t="e">
        <f t="shared" si="5"/>
        <v>#DIV/0!</v>
      </c>
    </row>
    <row r="50" spans="1:7" ht="18" x14ac:dyDescent="0.4">
      <c r="A50" s="5" t="s">
        <v>16</v>
      </c>
      <c r="B50" s="13">
        <f t="shared" si="0"/>
        <v>0</v>
      </c>
      <c r="C50" s="13">
        <f t="shared" si="1"/>
        <v>0</v>
      </c>
      <c r="D50" s="13" t="e">
        <f t="shared" si="2"/>
        <v>#DIV/0!</v>
      </c>
      <c r="E50" s="13">
        <f t="shared" si="3"/>
        <v>0</v>
      </c>
      <c r="F50" s="13" t="e">
        <f t="shared" si="4"/>
        <v>#DIV/0!</v>
      </c>
      <c r="G50" s="13" t="e">
        <f t="shared" si="5"/>
        <v>#DIV/0!</v>
      </c>
    </row>
    <row r="51" spans="1:7" ht="18" x14ac:dyDescent="0.4">
      <c r="A51" s="5" t="s">
        <v>17</v>
      </c>
      <c r="B51" s="13">
        <f t="shared" si="0"/>
        <v>0</v>
      </c>
      <c r="C51" s="13">
        <f t="shared" si="1"/>
        <v>0</v>
      </c>
      <c r="D51" s="13" t="e">
        <f t="shared" si="2"/>
        <v>#DIV/0!</v>
      </c>
      <c r="E51" s="13">
        <f t="shared" si="3"/>
        <v>0</v>
      </c>
      <c r="F51" s="13" t="e">
        <f t="shared" si="4"/>
        <v>#DIV/0!</v>
      </c>
      <c r="G51" s="13" t="e">
        <f t="shared" si="5"/>
        <v>#DIV/0!</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0</v>
      </c>
      <c r="C55" s="13">
        <f>G19</f>
        <v>0</v>
      </c>
      <c r="D55" s="13" t="e">
        <f>B55/C55</f>
        <v>#DIV/0!</v>
      </c>
      <c r="E55" s="13">
        <f>G30</f>
        <v>0</v>
      </c>
      <c r="F55" s="13" t="e">
        <f>E55/B55</f>
        <v>#DIV/0!</v>
      </c>
      <c r="G55" s="13" t="e">
        <f>E55/C55</f>
        <v>#DIV/0!</v>
      </c>
    </row>
    <row r="56" spans="1:7" ht="18" x14ac:dyDescent="0.4">
      <c r="A56" s="5" t="s">
        <v>11</v>
      </c>
      <c r="B56" s="13">
        <f t="shared" ref="B56:B62" si="6">G9</f>
        <v>0</v>
      </c>
      <c r="C56" s="13">
        <f t="shared" ref="C56:C62" si="7">G20</f>
        <v>0</v>
      </c>
      <c r="D56" s="13" t="e">
        <f t="shared" ref="D56:D62" si="8">B56/C56</f>
        <v>#DIV/0!</v>
      </c>
      <c r="E56" s="13">
        <f t="shared" ref="E56:E62" si="9">G31</f>
        <v>0</v>
      </c>
      <c r="F56" s="13" t="e">
        <f t="shared" ref="F56:F62" si="10">E56/B56</f>
        <v>#DIV/0!</v>
      </c>
      <c r="G56" s="13" t="e">
        <f t="shared" ref="G56:G62" si="11">E56/C56</f>
        <v>#DIV/0!</v>
      </c>
    </row>
    <row r="57" spans="1:7" ht="18" x14ac:dyDescent="0.4">
      <c r="A57" s="5" t="s">
        <v>12</v>
      </c>
      <c r="B57" s="13">
        <f t="shared" si="6"/>
        <v>0</v>
      </c>
      <c r="C57" s="13">
        <f t="shared" si="7"/>
        <v>0</v>
      </c>
      <c r="D57" s="13" t="e">
        <f t="shared" si="8"/>
        <v>#DIV/0!</v>
      </c>
      <c r="E57" s="13">
        <f t="shared" si="9"/>
        <v>0</v>
      </c>
      <c r="F57" s="13" t="e">
        <f t="shared" si="10"/>
        <v>#DIV/0!</v>
      </c>
      <c r="G57" s="13" t="e">
        <f t="shared" si="11"/>
        <v>#DIV/0!</v>
      </c>
    </row>
    <row r="58" spans="1:7" ht="18" x14ac:dyDescent="0.4">
      <c r="A58" s="5" t="s">
        <v>13</v>
      </c>
      <c r="B58" s="13">
        <f t="shared" si="6"/>
        <v>0</v>
      </c>
      <c r="C58" s="13">
        <f t="shared" si="7"/>
        <v>0</v>
      </c>
      <c r="D58" s="13" t="e">
        <f t="shared" si="8"/>
        <v>#DIV/0!</v>
      </c>
      <c r="E58" s="13">
        <f t="shared" si="9"/>
        <v>0</v>
      </c>
      <c r="F58" s="13" t="e">
        <f t="shared" si="10"/>
        <v>#DIV/0!</v>
      </c>
      <c r="G58" s="13" t="e">
        <f t="shared" si="11"/>
        <v>#DIV/0!</v>
      </c>
    </row>
    <row r="59" spans="1:7" ht="18" x14ac:dyDescent="0.4">
      <c r="A59" s="5" t="s">
        <v>14</v>
      </c>
      <c r="B59" s="13">
        <f t="shared" si="6"/>
        <v>0</v>
      </c>
      <c r="C59" s="13">
        <f t="shared" si="7"/>
        <v>0</v>
      </c>
      <c r="D59" s="13" t="e">
        <f t="shared" si="8"/>
        <v>#DIV/0!</v>
      </c>
      <c r="E59" s="13">
        <f t="shared" si="9"/>
        <v>0</v>
      </c>
      <c r="F59" s="13" t="e">
        <f t="shared" si="10"/>
        <v>#DIV/0!</v>
      </c>
      <c r="G59" s="13" t="e">
        <f t="shared" si="11"/>
        <v>#DIV/0!</v>
      </c>
    </row>
    <row r="60" spans="1:7" ht="18" x14ac:dyDescent="0.4">
      <c r="A60" s="5" t="s">
        <v>15</v>
      </c>
      <c r="B60" s="13">
        <f t="shared" si="6"/>
        <v>0</v>
      </c>
      <c r="C60" s="13">
        <f t="shared" si="7"/>
        <v>0</v>
      </c>
      <c r="D60" s="13" t="e">
        <f t="shared" si="8"/>
        <v>#DIV/0!</v>
      </c>
      <c r="E60" s="13">
        <f t="shared" si="9"/>
        <v>0</v>
      </c>
      <c r="F60" s="13" t="e">
        <f t="shared" si="10"/>
        <v>#DIV/0!</v>
      </c>
      <c r="G60" s="13" t="e">
        <f t="shared" si="11"/>
        <v>#DIV/0!</v>
      </c>
    </row>
    <row r="61" spans="1:7" ht="18" x14ac:dyDescent="0.4">
      <c r="A61" s="5" t="s">
        <v>16</v>
      </c>
      <c r="B61" s="13">
        <f t="shared" si="6"/>
        <v>0</v>
      </c>
      <c r="C61" s="13">
        <f t="shared" si="7"/>
        <v>0</v>
      </c>
      <c r="D61" s="13" t="e">
        <f t="shared" si="8"/>
        <v>#DIV/0!</v>
      </c>
      <c r="E61" s="13">
        <f t="shared" si="9"/>
        <v>0</v>
      </c>
      <c r="F61" s="13" t="e">
        <f t="shared" si="10"/>
        <v>#DIV/0!</v>
      </c>
      <c r="G61" s="13" t="e">
        <f t="shared" si="11"/>
        <v>#DIV/0!</v>
      </c>
    </row>
    <row r="62" spans="1:7" ht="18" x14ac:dyDescent="0.4">
      <c r="A62" s="5" t="s">
        <v>17</v>
      </c>
      <c r="B62" s="13">
        <f t="shared" si="6"/>
        <v>0</v>
      </c>
      <c r="C62" s="13">
        <f t="shared" si="7"/>
        <v>0</v>
      </c>
      <c r="D62" s="13" t="e">
        <f t="shared" si="8"/>
        <v>#DIV/0!</v>
      </c>
      <c r="E62" s="13">
        <f t="shared" si="9"/>
        <v>0</v>
      </c>
      <c r="F62" s="13" t="e">
        <f t="shared" si="10"/>
        <v>#DIV/0!</v>
      </c>
      <c r="G62" s="13" t="e">
        <f t="shared" si="11"/>
        <v>#DIV/0!</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0</v>
      </c>
      <c r="C66" s="13">
        <f>B19+C19+D19+F19</f>
        <v>0</v>
      </c>
      <c r="D66" s="13" t="e">
        <f>B66/C66</f>
        <v>#DIV/0!</v>
      </c>
      <c r="E66" s="13">
        <f>B30+C30+D30+F30</f>
        <v>0</v>
      </c>
      <c r="F66" s="13" t="e">
        <f t="shared" ref="F66:F73" si="12">E66/B66</f>
        <v>#DIV/0!</v>
      </c>
      <c r="G66" s="13" t="e">
        <f t="shared" ref="G66:G73" si="13">E66/C66</f>
        <v>#DIV/0!</v>
      </c>
    </row>
    <row r="67" spans="1:7" ht="18" x14ac:dyDescent="0.4">
      <c r="A67" s="5" t="s">
        <v>11</v>
      </c>
      <c r="B67" s="13">
        <f t="shared" ref="B67:B73" si="14">B9+C9+D9+F9</f>
        <v>0</v>
      </c>
      <c r="C67" s="13">
        <f t="shared" ref="C67:C73" si="15">B20+C20+D20+F20</f>
        <v>0</v>
      </c>
      <c r="D67" s="13" t="e">
        <f t="shared" ref="D67:D73" si="16">B67/C67</f>
        <v>#DIV/0!</v>
      </c>
      <c r="E67" s="13">
        <f t="shared" ref="E67:E73" si="17">B31+C31+D31+F31</f>
        <v>0</v>
      </c>
      <c r="F67" s="13" t="e">
        <f t="shared" si="12"/>
        <v>#DIV/0!</v>
      </c>
      <c r="G67" s="13" t="e">
        <f t="shared" si="13"/>
        <v>#DIV/0!</v>
      </c>
    </row>
    <row r="68" spans="1:7" ht="18" x14ac:dyDescent="0.4">
      <c r="A68" s="5" t="s">
        <v>12</v>
      </c>
      <c r="B68" s="13">
        <f t="shared" si="14"/>
        <v>0</v>
      </c>
      <c r="C68" s="13">
        <f t="shared" si="15"/>
        <v>0</v>
      </c>
      <c r="D68" s="13" t="e">
        <f t="shared" si="16"/>
        <v>#DIV/0!</v>
      </c>
      <c r="E68" s="13">
        <f t="shared" si="17"/>
        <v>0</v>
      </c>
      <c r="F68" s="13" t="e">
        <f t="shared" si="12"/>
        <v>#DIV/0!</v>
      </c>
      <c r="G68" s="13" t="e">
        <f t="shared" si="13"/>
        <v>#DIV/0!</v>
      </c>
    </row>
    <row r="69" spans="1:7" ht="18" x14ac:dyDescent="0.4">
      <c r="A69" s="5" t="s">
        <v>13</v>
      </c>
      <c r="B69" s="13">
        <f t="shared" si="14"/>
        <v>0</v>
      </c>
      <c r="C69" s="13">
        <f t="shared" si="15"/>
        <v>0</v>
      </c>
      <c r="D69" s="13" t="e">
        <f t="shared" si="16"/>
        <v>#DIV/0!</v>
      </c>
      <c r="E69" s="13">
        <f t="shared" si="17"/>
        <v>0</v>
      </c>
      <c r="F69" s="13" t="e">
        <f t="shared" si="12"/>
        <v>#DIV/0!</v>
      </c>
      <c r="G69" s="13" t="e">
        <f t="shared" si="13"/>
        <v>#DIV/0!</v>
      </c>
    </row>
    <row r="70" spans="1:7" ht="18" x14ac:dyDescent="0.4">
      <c r="A70" s="5" t="s">
        <v>14</v>
      </c>
      <c r="B70" s="13">
        <f t="shared" si="14"/>
        <v>0</v>
      </c>
      <c r="C70" s="13">
        <f t="shared" si="15"/>
        <v>0</v>
      </c>
      <c r="D70" s="13" t="e">
        <f t="shared" si="16"/>
        <v>#DIV/0!</v>
      </c>
      <c r="E70" s="13">
        <f t="shared" si="17"/>
        <v>0</v>
      </c>
      <c r="F70" s="13" t="e">
        <f t="shared" si="12"/>
        <v>#DIV/0!</v>
      </c>
      <c r="G70" s="13" t="e">
        <f t="shared" si="13"/>
        <v>#DIV/0!</v>
      </c>
    </row>
    <row r="71" spans="1:7" ht="18" x14ac:dyDescent="0.4">
      <c r="A71" s="5" t="s">
        <v>15</v>
      </c>
      <c r="B71" s="13">
        <f t="shared" si="14"/>
        <v>0</v>
      </c>
      <c r="C71" s="13">
        <f t="shared" si="15"/>
        <v>0</v>
      </c>
      <c r="D71" s="13" t="e">
        <f t="shared" si="16"/>
        <v>#DIV/0!</v>
      </c>
      <c r="E71" s="13">
        <f t="shared" si="17"/>
        <v>0</v>
      </c>
      <c r="F71" s="13" t="e">
        <f t="shared" si="12"/>
        <v>#DIV/0!</v>
      </c>
      <c r="G71" s="13" t="e">
        <f t="shared" si="13"/>
        <v>#DIV/0!</v>
      </c>
    </row>
    <row r="72" spans="1:7" ht="18" x14ac:dyDescent="0.4">
      <c r="A72" s="5" t="s">
        <v>16</v>
      </c>
      <c r="B72" s="13">
        <f t="shared" si="14"/>
        <v>0</v>
      </c>
      <c r="C72" s="13">
        <f t="shared" si="15"/>
        <v>0</v>
      </c>
      <c r="D72" s="13" t="e">
        <f t="shared" si="16"/>
        <v>#DIV/0!</v>
      </c>
      <c r="E72" s="13">
        <f t="shared" si="17"/>
        <v>0</v>
      </c>
      <c r="F72" s="13" t="e">
        <f t="shared" si="12"/>
        <v>#DIV/0!</v>
      </c>
      <c r="G72" s="13" t="e">
        <f t="shared" si="13"/>
        <v>#DIV/0!</v>
      </c>
    </row>
    <row r="73" spans="1:7" ht="18" x14ac:dyDescent="0.4">
      <c r="A73" s="5" t="s">
        <v>17</v>
      </c>
      <c r="B73" s="13">
        <f t="shared" si="14"/>
        <v>0</v>
      </c>
      <c r="C73" s="13">
        <f t="shared" si="15"/>
        <v>0</v>
      </c>
      <c r="D73" s="13" t="e">
        <f t="shared" si="16"/>
        <v>#DIV/0!</v>
      </c>
      <c r="E73" s="13">
        <f t="shared" si="17"/>
        <v>0</v>
      </c>
      <c r="F73" s="13" t="e">
        <f t="shared" si="12"/>
        <v>#DIV/0!</v>
      </c>
      <c r="G73" s="13" t="e">
        <f t="shared" si="13"/>
        <v>#DIV/0!</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0</v>
      </c>
      <c r="C77" s="13">
        <f>E19</f>
        <v>0</v>
      </c>
      <c r="D77" s="13" t="e">
        <f t="shared" ref="D77:D84" si="18">B77/C77</f>
        <v>#DIV/0!</v>
      </c>
      <c r="E77" s="13">
        <f>E30</f>
        <v>0</v>
      </c>
      <c r="F77" s="13" t="e">
        <f t="shared" ref="F77:F84" si="19">E77/B77</f>
        <v>#DIV/0!</v>
      </c>
      <c r="G77" s="13" t="e">
        <f t="shared" ref="G77:G84" si="20">E77/C77</f>
        <v>#DIV/0!</v>
      </c>
    </row>
    <row r="78" spans="1:7" ht="18" x14ac:dyDescent="0.4">
      <c r="A78" s="5" t="s">
        <v>11</v>
      </c>
      <c r="B78" s="13">
        <f t="shared" ref="B78:B84" si="21">E9</f>
        <v>0</v>
      </c>
      <c r="C78" s="13">
        <f t="shared" ref="C78:C84" si="22">E20</f>
        <v>0</v>
      </c>
      <c r="D78" s="13" t="e">
        <f t="shared" si="18"/>
        <v>#DIV/0!</v>
      </c>
      <c r="E78" s="13">
        <f t="shared" ref="E78:E84" si="23">E31</f>
        <v>0</v>
      </c>
      <c r="F78" s="13" t="e">
        <f t="shared" si="19"/>
        <v>#DIV/0!</v>
      </c>
      <c r="G78" s="13" t="e">
        <f t="shared" si="20"/>
        <v>#DIV/0!</v>
      </c>
    </row>
    <row r="79" spans="1:7" ht="18" x14ac:dyDescent="0.4">
      <c r="A79" s="5" t="s">
        <v>12</v>
      </c>
      <c r="B79" s="13">
        <f t="shared" si="21"/>
        <v>0</v>
      </c>
      <c r="C79" s="13">
        <f t="shared" si="22"/>
        <v>0</v>
      </c>
      <c r="D79" s="13" t="e">
        <f t="shared" si="18"/>
        <v>#DIV/0!</v>
      </c>
      <c r="E79" s="13">
        <f t="shared" si="23"/>
        <v>0</v>
      </c>
      <c r="F79" s="13" t="e">
        <f t="shared" si="19"/>
        <v>#DIV/0!</v>
      </c>
      <c r="G79" s="13" t="e">
        <f t="shared" si="20"/>
        <v>#DIV/0!</v>
      </c>
    </row>
    <row r="80" spans="1:7" ht="18" x14ac:dyDescent="0.4">
      <c r="A80" s="5" t="s">
        <v>13</v>
      </c>
      <c r="B80" s="13">
        <f t="shared" si="21"/>
        <v>0</v>
      </c>
      <c r="C80" s="13">
        <f t="shared" si="22"/>
        <v>0</v>
      </c>
      <c r="D80" s="13" t="e">
        <f t="shared" si="18"/>
        <v>#DIV/0!</v>
      </c>
      <c r="E80" s="13">
        <f t="shared" si="23"/>
        <v>0</v>
      </c>
      <c r="F80" s="13" t="e">
        <f t="shared" si="19"/>
        <v>#DIV/0!</v>
      </c>
      <c r="G80" s="13" t="e">
        <f t="shared" si="20"/>
        <v>#DIV/0!</v>
      </c>
    </row>
    <row r="81" spans="1:7" ht="18" x14ac:dyDescent="0.4">
      <c r="A81" s="5" t="s">
        <v>14</v>
      </c>
      <c r="B81" s="13">
        <f t="shared" si="21"/>
        <v>0</v>
      </c>
      <c r="C81" s="13">
        <f t="shared" si="22"/>
        <v>0</v>
      </c>
      <c r="D81" s="13" t="e">
        <f t="shared" si="18"/>
        <v>#DIV/0!</v>
      </c>
      <c r="E81" s="13">
        <f t="shared" si="23"/>
        <v>0</v>
      </c>
      <c r="F81" s="13" t="e">
        <f t="shared" si="19"/>
        <v>#DIV/0!</v>
      </c>
      <c r="G81" s="13" t="e">
        <f t="shared" si="20"/>
        <v>#DIV/0!</v>
      </c>
    </row>
    <row r="82" spans="1:7" ht="18" x14ac:dyDescent="0.4">
      <c r="A82" s="5" t="s">
        <v>15</v>
      </c>
      <c r="B82" s="13">
        <f t="shared" si="21"/>
        <v>0</v>
      </c>
      <c r="C82" s="13">
        <f t="shared" si="22"/>
        <v>0</v>
      </c>
      <c r="D82" s="13" t="e">
        <f t="shared" si="18"/>
        <v>#DIV/0!</v>
      </c>
      <c r="E82" s="13">
        <f t="shared" si="23"/>
        <v>0</v>
      </c>
      <c r="F82" s="13" t="e">
        <f t="shared" si="19"/>
        <v>#DIV/0!</v>
      </c>
      <c r="G82" s="13" t="e">
        <f t="shared" si="20"/>
        <v>#DIV/0!</v>
      </c>
    </row>
    <row r="83" spans="1:7" ht="18" x14ac:dyDescent="0.4">
      <c r="A83" s="5" t="s">
        <v>16</v>
      </c>
      <c r="B83" s="13">
        <f t="shared" si="21"/>
        <v>0</v>
      </c>
      <c r="C83" s="13">
        <f t="shared" si="22"/>
        <v>0</v>
      </c>
      <c r="D83" s="13" t="e">
        <f t="shared" si="18"/>
        <v>#DIV/0!</v>
      </c>
      <c r="E83" s="13">
        <f t="shared" si="23"/>
        <v>0</v>
      </c>
      <c r="F83" s="13" t="e">
        <f t="shared" si="19"/>
        <v>#DIV/0!</v>
      </c>
      <c r="G83" s="13" t="e">
        <f t="shared" si="20"/>
        <v>#DIV/0!</v>
      </c>
    </row>
    <row r="84" spans="1:7" ht="18" x14ac:dyDescent="0.4">
      <c r="A84" s="5" t="s">
        <v>17</v>
      </c>
      <c r="B84" s="13">
        <f t="shared" si="21"/>
        <v>0</v>
      </c>
      <c r="C84" s="13">
        <f t="shared" si="22"/>
        <v>0</v>
      </c>
      <c r="D84" s="13" t="e">
        <f t="shared" si="18"/>
        <v>#DIV/0!</v>
      </c>
      <c r="E84" s="13">
        <f t="shared" si="23"/>
        <v>0</v>
      </c>
      <c r="F84" s="13" t="e">
        <f t="shared" si="19"/>
        <v>#DIV/0!</v>
      </c>
      <c r="G84" s="13" t="e">
        <f t="shared" si="20"/>
        <v>#DIV/0!</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0</v>
      </c>
      <c r="C92" s="13">
        <f>B19+C19+D19+F19</f>
        <v>0</v>
      </c>
      <c r="D92" s="13" t="e">
        <f>B92/C92</f>
        <v>#DIV/0!</v>
      </c>
      <c r="E92" s="13">
        <f>B30+C30+D30+F30</f>
        <v>0</v>
      </c>
      <c r="F92" s="13" t="e">
        <f t="shared" ref="F92:F99" si="24">E92/B92</f>
        <v>#DIV/0!</v>
      </c>
      <c r="G92" s="13" t="e">
        <f t="shared" ref="G92:G99" si="25">E92/C92</f>
        <v>#DIV/0!</v>
      </c>
    </row>
    <row r="93" spans="1:7" ht="18" x14ac:dyDescent="0.4">
      <c r="A93" s="5" t="s">
        <v>11</v>
      </c>
      <c r="B93" s="13">
        <f t="shared" ref="B93:B99" si="26">B9+C9+D9+F9</f>
        <v>0</v>
      </c>
      <c r="C93" s="13">
        <f t="shared" ref="C93:C99" si="27">B20+C20+D20+F20</f>
        <v>0</v>
      </c>
      <c r="D93" s="13" t="e">
        <f t="shared" ref="D93:D99" si="28">B93/C93</f>
        <v>#DIV/0!</v>
      </c>
      <c r="E93" s="13">
        <f t="shared" ref="E93:E99" si="29">B31+C31+D31+F31</f>
        <v>0</v>
      </c>
      <c r="F93" s="13" t="e">
        <f t="shared" si="24"/>
        <v>#DIV/0!</v>
      </c>
      <c r="G93" s="13" t="e">
        <f t="shared" si="25"/>
        <v>#DIV/0!</v>
      </c>
    </row>
    <row r="94" spans="1:7" ht="18" x14ac:dyDescent="0.4">
      <c r="A94" s="5" t="s">
        <v>12</v>
      </c>
      <c r="B94" s="13">
        <f t="shared" si="26"/>
        <v>0</v>
      </c>
      <c r="C94" s="13">
        <f t="shared" si="27"/>
        <v>0</v>
      </c>
      <c r="D94" s="13" t="e">
        <f t="shared" si="28"/>
        <v>#DIV/0!</v>
      </c>
      <c r="E94" s="13">
        <f t="shared" si="29"/>
        <v>0</v>
      </c>
      <c r="F94" s="13" t="e">
        <f t="shared" si="24"/>
        <v>#DIV/0!</v>
      </c>
      <c r="G94" s="13" t="e">
        <f t="shared" si="25"/>
        <v>#DIV/0!</v>
      </c>
    </row>
    <row r="95" spans="1:7" ht="18" x14ac:dyDescent="0.4">
      <c r="A95" s="5" t="s">
        <v>13</v>
      </c>
      <c r="B95" s="13">
        <f t="shared" si="26"/>
        <v>0</v>
      </c>
      <c r="C95" s="13">
        <f t="shared" si="27"/>
        <v>0</v>
      </c>
      <c r="D95" s="13" t="e">
        <f t="shared" si="28"/>
        <v>#DIV/0!</v>
      </c>
      <c r="E95" s="13">
        <f t="shared" si="29"/>
        <v>0</v>
      </c>
      <c r="F95" s="13" t="e">
        <f t="shared" si="24"/>
        <v>#DIV/0!</v>
      </c>
      <c r="G95" s="13" t="e">
        <f t="shared" si="25"/>
        <v>#DIV/0!</v>
      </c>
    </row>
    <row r="96" spans="1:7" ht="18" x14ac:dyDescent="0.4">
      <c r="A96" s="5" t="s">
        <v>14</v>
      </c>
      <c r="B96" s="13">
        <f t="shared" si="26"/>
        <v>0</v>
      </c>
      <c r="C96" s="13">
        <f t="shared" si="27"/>
        <v>0</v>
      </c>
      <c r="D96" s="13" t="e">
        <f t="shared" si="28"/>
        <v>#DIV/0!</v>
      </c>
      <c r="E96" s="13">
        <f t="shared" si="29"/>
        <v>0</v>
      </c>
      <c r="F96" s="13" t="e">
        <f t="shared" si="24"/>
        <v>#DIV/0!</v>
      </c>
      <c r="G96" s="13" t="e">
        <f t="shared" si="25"/>
        <v>#DIV/0!</v>
      </c>
    </row>
    <row r="97" spans="1:7" ht="18" x14ac:dyDescent="0.4">
      <c r="A97" s="5" t="s">
        <v>15</v>
      </c>
      <c r="B97" s="13">
        <f t="shared" si="26"/>
        <v>0</v>
      </c>
      <c r="C97" s="13">
        <f t="shared" si="27"/>
        <v>0</v>
      </c>
      <c r="D97" s="13" t="e">
        <f t="shared" si="28"/>
        <v>#DIV/0!</v>
      </c>
      <c r="E97" s="13">
        <f t="shared" si="29"/>
        <v>0</v>
      </c>
      <c r="F97" s="13" t="e">
        <f t="shared" si="24"/>
        <v>#DIV/0!</v>
      </c>
      <c r="G97" s="13" t="e">
        <f t="shared" si="25"/>
        <v>#DIV/0!</v>
      </c>
    </row>
    <row r="98" spans="1:7" ht="18" x14ac:dyDescent="0.4">
      <c r="A98" s="5" t="s">
        <v>16</v>
      </c>
      <c r="B98" s="13">
        <f t="shared" si="26"/>
        <v>0</v>
      </c>
      <c r="C98" s="13">
        <f t="shared" si="27"/>
        <v>0</v>
      </c>
      <c r="D98" s="13" t="e">
        <f t="shared" si="28"/>
        <v>#DIV/0!</v>
      </c>
      <c r="E98" s="13">
        <f t="shared" si="29"/>
        <v>0</v>
      </c>
      <c r="F98" s="13" t="e">
        <f t="shared" si="24"/>
        <v>#DIV/0!</v>
      </c>
      <c r="G98" s="13" t="e">
        <f t="shared" si="25"/>
        <v>#DIV/0!</v>
      </c>
    </row>
    <row r="99" spans="1:7" ht="18" x14ac:dyDescent="0.4">
      <c r="A99" s="5" t="s">
        <v>17</v>
      </c>
      <c r="B99" s="13">
        <f t="shared" si="26"/>
        <v>0</v>
      </c>
      <c r="C99" s="13">
        <f t="shared" si="27"/>
        <v>0</v>
      </c>
      <c r="D99" s="13" t="e">
        <f t="shared" si="28"/>
        <v>#DIV/0!</v>
      </c>
      <c r="E99" s="13">
        <f t="shared" si="29"/>
        <v>0</v>
      </c>
      <c r="F99" s="13" t="e">
        <f t="shared" si="24"/>
        <v>#DIV/0!</v>
      </c>
      <c r="G99" s="13" t="e">
        <f t="shared" si="25"/>
        <v>#DIV/0!</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0</v>
      </c>
      <c r="C103" s="13">
        <f>B19</f>
        <v>0</v>
      </c>
      <c r="D103" s="13" t="e">
        <f t="shared" ref="D103:D110" si="30">B103/C103</f>
        <v>#DIV/0!</v>
      </c>
      <c r="E103" s="13">
        <f>B30</f>
        <v>0</v>
      </c>
      <c r="F103" s="13" t="e">
        <f t="shared" ref="F103:F110" si="31">E103/B103</f>
        <v>#DIV/0!</v>
      </c>
      <c r="G103" s="13" t="e">
        <f t="shared" ref="G103:G110" si="32">E103/C103</f>
        <v>#DIV/0!</v>
      </c>
    </row>
    <row r="104" spans="1:7" ht="18" x14ac:dyDescent="0.4">
      <c r="A104" s="5" t="s">
        <v>11</v>
      </c>
      <c r="B104" s="13">
        <f t="shared" ref="B104:B110" si="33">B9</f>
        <v>0</v>
      </c>
      <c r="C104" s="13">
        <f t="shared" ref="C104:C110" si="34">B20</f>
        <v>0</v>
      </c>
      <c r="D104" s="13" t="e">
        <f t="shared" si="30"/>
        <v>#DIV/0!</v>
      </c>
      <c r="E104" s="13">
        <f t="shared" ref="E104:E110" si="35">B31</f>
        <v>0</v>
      </c>
      <c r="F104" s="13" t="e">
        <f t="shared" si="31"/>
        <v>#DIV/0!</v>
      </c>
      <c r="G104" s="13" t="e">
        <f t="shared" si="32"/>
        <v>#DIV/0!</v>
      </c>
    </row>
    <row r="105" spans="1:7" ht="18" x14ac:dyDescent="0.4">
      <c r="A105" s="5" t="s">
        <v>12</v>
      </c>
      <c r="B105" s="13">
        <f t="shared" si="33"/>
        <v>0</v>
      </c>
      <c r="C105" s="13">
        <f t="shared" si="34"/>
        <v>0</v>
      </c>
      <c r="D105" s="13" t="e">
        <f t="shared" si="30"/>
        <v>#DIV/0!</v>
      </c>
      <c r="E105" s="13">
        <f t="shared" si="35"/>
        <v>0</v>
      </c>
      <c r="F105" s="13" t="e">
        <f t="shared" si="31"/>
        <v>#DIV/0!</v>
      </c>
      <c r="G105" s="13" t="e">
        <f t="shared" si="32"/>
        <v>#DIV/0!</v>
      </c>
    </row>
    <row r="106" spans="1:7" ht="18" x14ac:dyDescent="0.4">
      <c r="A106" s="5" t="s">
        <v>13</v>
      </c>
      <c r="B106" s="13">
        <f t="shared" si="33"/>
        <v>0</v>
      </c>
      <c r="C106" s="13">
        <f t="shared" si="34"/>
        <v>0</v>
      </c>
      <c r="D106" s="13" t="e">
        <f t="shared" si="30"/>
        <v>#DIV/0!</v>
      </c>
      <c r="E106" s="13">
        <f t="shared" si="35"/>
        <v>0</v>
      </c>
      <c r="F106" s="13" t="e">
        <f t="shared" si="31"/>
        <v>#DIV/0!</v>
      </c>
      <c r="G106" s="13" t="e">
        <f t="shared" si="32"/>
        <v>#DIV/0!</v>
      </c>
    </row>
    <row r="107" spans="1:7" ht="18" x14ac:dyDescent="0.4">
      <c r="A107" s="5" t="s">
        <v>14</v>
      </c>
      <c r="B107" s="13">
        <f t="shared" si="33"/>
        <v>0</v>
      </c>
      <c r="C107" s="13">
        <f t="shared" si="34"/>
        <v>0</v>
      </c>
      <c r="D107" s="13" t="e">
        <f t="shared" si="30"/>
        <v>#DIV/0!</v>
      </c>
      <c r="E107" s="13">
        <f t="shared" si="35"/>
        <v>0</v>
      </c>
      <c r="F107" s="13" t="e">
        <f t="shared" si="31"/>
        <v>#DIV/0!</v>
      </c>
      <c r="G107" s="13" t="e">
        <f t="shared" si="32"/>
        <v>#DIV/0!</v>
      </c>
    </row>
    <row r="108" spans="1:7" ht="18" x14ac:dyDescent="0.4">
      <c r="A108" s="5" t="s">
        <v>15</v>
      </c>
      <c r="B108" s="13">
        <f t="shared" si="33"/>
        <v>0</v>
      </c>
      <c r="C108" s="13">
        <f t="shared" si="34"/>
        <v>0</v>
      </c>
      <c r="D108" s="13" t="e">
        <f t="shared" si="30"/>
        <v>#DIV/0!</v>
      </c>
      <c r="E108" s="13">
        <f t="shared" si="35"/>
        <v>0</v>
      </c>
      <c r="F108" s="13" t="e">
        <f t="shared" si="31"/>
        <v>#DIV/0!</v>
      </c>
      <c r="G108" s="13" t="e">
        <f t="shared" si="32"/>
        <v>#DIV/0!</v>
      </c>
    </row>
    <row r="109" spans="1:7" ht="18" x14ac:dyDescent="0.4">
      <c r="A109" s="5" t="s">
        <v>16</v>
      </c>
      <c r="B109" s="13">
        <f t="shared" si="33"/>
        <v>0</v>
      </c>
      <c r="C109" s="13">
        <f t="shared" si="34"/>
        <v>0</v>
      </c>
      <c r="D109" s="13" t="e">
        <f t="shared" si="30"/>
        <v>#DIV/0!</v>
      </c>
      <c r="E109" s="13">
        <f t="shared" si="35"/>
        <v>0</v>
      </c>
      <c r="F109" s="13" t="e">
        <f t="shared" si="31"/>
        <v>#DIV/0!</v>
      </c>
      <c r="G109" s="13" t="e">
        <f t="shared" si="32"/>
        <v>#DIV/0!</v>
      </c>
    </row>
    <row r="110" spans="1:7" ht="18" x14ac:dyDescent="0.4">
      <c r="A110" s="5" t="s">
        <v>17</v>
      </c>
      <c r="B110" s="13">
        <f t="shared" si="33"/>
        <v>0</v>
      </c>
      <c r="C110" s="13">
        <f t="shared" si="34"/>
        <v>0</v>
      </c>
      <c r="D110" s="13" t="e">
        <f t="shared" si="30"/>
        <v>#DIV/0!</v>
      </c>
      <c r="E110" s="13">
        <f t="shared" si="35"/>
        <v>0</v>
      </c>
      <c r="F110" s="13" t="e">
        <f t="shared" si="31"/>
        <v>#DIV/0!</v>
      </c>
      <c r="G110" s="13" t="e">
        <f t="shared" si="32"/>
        <v>#DIV/0!</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0</v>
      </c>
      <c r="C114" s="13">
        <f>C19</f>
        <v>0</v>
      </c>
      <c r="D114" s="13" t="e">
        <f t="shared" ref="D114:D121" si="36">B114/C114</f>
        <v>#DIV/0!</v>
      </c>
      <c r="E114" s="13">
        <f>C30</f>
        <v>0</v>
      </c>
      <c r="F114" s="13" t="e">
        <f t="shared" ref="F114:F121" si="37">E114/B114</f>
        <v>#DIV/0!</v>
      </c>
      <c r="G114" s="13" t="e">
        <f t="shared" ref="G114:G121" si="38">E114/C114</f>
        <v>#DIV/0!</v>
      </c>
    </row>
    <row r="115" spans="1:7" ht="18" x14ac:dyDescent="0.4">
      <c r="A115" s="5" t="s">
        <v>11</v>
      </c>
      <c r="B115" s="13">
        <f t="shared" ref="B115:B121" si="39">C9</f>
        <v>0</v>
      </c>
      <c r="C115" s="13">
        <f t="shared" ref="C115:C121" si="40">C20</f>
        <v>0</v>
      </c>
      <c r="D115" s="13" t="e">
        <f t="shared" si="36"/>
        <v>#DIV/0!</v>
      </c>
      <c r="E115" s="13">
        <f t="shared" ref="E115:E121" si="41">C31</f>
        <v>0</v>
      </c>
      <c r="F115" s="13" t="e">
        <f t="shared" si="37"/>
        <v>#DIV/0!</v>
      </c>
      <c r="G115" s="13" t="e">
        <f t="shared" si="38"/>
        <v>#DIV/0!</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0</v>
      </c>
      <c r="C118" s="13">
        <f t="shared" si="40"/>
        <v>0</v>
      </c>
      <c r="D118" s="13" t="e">
        <f t="shared" si="36"/>
        <v>#DIV/0!</v>
      </c>
      <c r="E118" s="13">
        <f t="shared" si="41"/>
        <v>0</v>
      </c>
      <c r="F118" s="13" t="e">
        <f t="shared" si="37"/>
        <v>#DIV/0!</v>
      </c>
      <c r="G118" s="13" t="e">
        <f t="shared" si="38"/>
        <v>#DIV/0!</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0</v>
      </c>
      <c r="C120" s="13">
        <f t="shared" si="40"/>
        <v>0</v>
      </c>
      <c r="D120" s="13" t="e">
        <f t="shared" si="36"/>
        <v>#DIV/0!</v>
      </c>
      <c r="E120" s="13">
        <f t="shared" si="41"/>
        <v>0</v>
      </c>
      <c r="F120" s="13" t="e">
        <f t="shared" si="37"/>
        <v>#DIV/0!</v>
      </c>
      <c r="G120" s="13" t="e">
        <f t="shared" si="38"/>
        <v>#DIV/0!</v>
      </c>
    </row>
    <row r="121" spans="1:7" ht="18" x14ac:dyDescent="0.4">
      <c r="A121" s="5" t="s">
        <v>17</v>
      </c>
      <c r="B121" s="13">
        <f t="shared" si="39"/>
        <v>0</v>
      </c>
      <c r="C121" s="13">
        <f t="shared" si="40"/>
        <v>0</v>
      </c>
      <c r="D121" s="13" t="e">
        <f t="shared" si="36"/>
        <v>#DIV/0!</v>
      </c>
      <c r="E121" s="13">
        <f t="shared" si="41"/>
        <v>0</v>
      </c>
      <c r="F121" s="13" t="e">
        <f t="shared" si="37"/>
        <v>#DIV/0!</v>
      </c>
      <c r="G121" s="13" t="e">
        <f t="shared" si="38"/>
        <v>#DIV/0!</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0</v>
      </c>
      <c r="C125" s="13">
        <f>D19</f>
        <v>0</v>
      </c>
      <c r="D125" s="13" t="e">
        <f t="shared" ref="D125:D132" si="42">B125/C125</f>
        <v>#DIV/0!</v>
      </c>
      <c r="E125" s="13">
        <f>D30</f>
        <v>0</v>
      </c>
      <c r="F125" s="13" t="e">
        <f t="shared" ref="F125:F132" si="43">E125/B125</f>
        <v>#DIV/0!</v>
      </c>
      <c r="G125" s="13" t="e">
        <f t="shared" ref="G125:G132" si="44">E125/C125</f>
        <v>#DIV/0!</v>
      </c>
    </row>
    <row r="126" spans="1:7" ht="18" x14ac:dyDescent="0.4">
      <c r="A126" s="5" t="s">
        <v>11</v>
      </c>
      <c r="B126" s="13">
        <f t="shared" ref="B126:B132" si="45">D9</f>
        <v>0</v>
      </c>
      <c r="C126" s="13">
        <f t="shared" ref="C126:C132" si="46">D20</f>
        <v>0</v>
      </c>
      <c r="D126" s="13" t="e">
        <f t="shared" si="42"/>
        <v>#DIV/0!</v>
      </c>
      <c r="E126" s="13">
        <f t="shared" ref="E126:E132" si="47">D31</f>
        <v>0</v>
      </c>
      <c r="F126" s="13" t="e">
        <f t="shared" si="43"/>
        <v>#DIV/0!</v>
      </c>
      <c r="G126" s="13" t="e">
        <f t="shared" si="44"/>
        <v>#DIV/0!</v>
      </c>
    </row>
    <row r="127" spans="1:7" ht="18" x14ac:dyDescent="0.4">
      <c r="A127" s="5" t="s">
        <v>12</v>
      </c>
      <c r="B127" s="13">
        <f t="shared" si="45"/>
        <v>0</v>
      </c>
      <c r="C127" s="13">
        <f t="shared" si="46"/>
        <v>0</v>
      </c>
      <c r="D127" s="13" t="e">
        <f t="shared" si="42"/>
        <v>#DIV/0!</v>
      </c>
      <c r="E127" s="13">
        <f t="shared" si="47"/>
        <v>0</v>
      </c>
      <c r="F127" s="13" t="e">
        <f t="shared" si="43"/>
        <v>#DIV/0!</v>
      </c>
      <c r="G127" s="13" t="e">
        <f t="shared" si="44"/>
        <v>#DIV/0!</v>
      </c>
    </row>
    <row r="128" spans="1:7" ht="18" x14ac:dyDescent="0.4">
      <c r="A128" s="5" t="s">
        <v>13</v>
      </c>
      <c r="B128" s="13">
        <f t="shared" si="45"/>
        <v>0</v>
      </c>
      <c r="C128" s="13">
        <f t="shared" si="46"/>
        <v>0</v>
      </c>
      <c r="D128" s="13" t="e">
        <f t="shared" si="42"/>
        <v>#DIV/0!</v>
      </c>
      <c r="E128" s="13">
        <f t="shared" si="47"/>
        <v>0</v>
      </c>
      <c r="F128" s="13" t="e">
        <f t="shared" si="43"/>
        <v>#DIV/0!</v>
      </c>
      <c r="G128" s="13" t="e">
        <f t="shared" si="44"/>
        <v>#DIV/0!</v>
      </c>
    </row>
    <row r="129" spans="1:7" ht="18" x14ac:dyDescent="0.4">
      <c r="A129" s="5" t="s">
        <v>14</v>
      </c>
      <c r="B129" s="13">
        <f t="shared" si="45"/>
        <v>0</v>
      </c>
      <c r="C129" s="13">
        <f t="shared" si="46"/>
        <v>0</v>
      </c>
      <c r="D129" s="13" t="e">
        <f t="shared" si="42"/>
        <v>#DIV/0!</v>
      </c>
      <c r="E129" s="13">
        <f t="shared" si="47"/>
        <v>0</v>
      </c>
      <c r="F129" s="13" t="e">
        <f t="shared" si="43"/>
        <v>#DIV/0!</v>
      </c>
      <c r="G129" s="13" t="e">
        <f t="shared" si="44"/>
        <v>#DIV/0!</v>
      </c>
    </row>
    <row r="130" spans="1:7" ht="18" x14ac:dyDescent="0.4">
      <c r="A130" s="5" t="s">
        <v>15</v>
      </c>
      <c r="B130" s="13">
        <f t="shared" si="45"/>
        <v>0</v>
      </c>
      <c r="C130" s="13">
        <f t="shared" si="46"/>
        <v>0</v>
      </c>
      <c r="D130" s="13" t="e">
        <f t="shared" si="42"/>
        <v>#DIV/0!</v>
      </c>
      <c r="E130" s="13">
        <f t="shared" si="47"/>
        <v>0</v>
      </c>
      <c r="F130" s="13" t="e">
        <f t="shared" si="43"/>
        <v>#DIV/0!</v>
      </c>
      <c r="G130" s="13" t="e">
        <f t="shared" si="44"/>
        <v>#DIV/0!</v>
      </c>
    </row>
    <row r="131" spans="1:7" ht="18" x14ac:dyDescent="0.4">
      <c r="A131" s="5" t="s">
        <v>16</v>
      </c>
      <c r="B131" s="13">
        <f t="shared" si="45"/>
        <v>0</v>
      </c>
      <c r="C131" s="13">
        <f t="shared" si="46"/>
        <v>0</v>
      </c>
      <c r="D131" s="13" t="e">
        <f t="shared" si="42"/>
        <v>#DIV/0!</v>
      </c>
      <c r="E131" s="13">
        <f t="shared" si="47"/>
        <v>0</v>
      </c>
      <c r="F131" s="13" t="e">
        <f t="shared" si="43"/>
        <v>#DIV/0!</v>
      </c>
      <c r="G131" s="13" t="e">
        <f t="shared" si="44"/>
        <v>#DIV/0!</v>
      </c>
    </row>
    <row r="132" spans="1:7" ht="18" x14ac:dyDescent="0.4">
      <c r="A132" s="5" t="s">
        <v>17</v>
      </c>
      <c r="B132" s="13">
        <f t="shared" si="45"/>
        <v>0</v>
      </c>
      <c r="C132" s="13">
        <f t="shared" si="46"/>
        <v>0</v>
      </c>
      <c r="D132" s="13" t="e">
        <f t="shared" si="42"/>
        <v>#DIV/0!</v>
      </c>
      <c r="E132" s="13">
        <f t="shared" si="47"/>
        <v>0</v>
      </c>
      <c r="F132" s="13" t="e">
        <f t="shared" si="43"/>
        <v>#DIV/0!</v>
      </c>
      <c r="G132" s="13" t="e">
        <f t="shared" si="44"/>
        <v>#DIV/0!</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0</v>
      </c>
      <c r="C136" s="13">
        <f>F19</f>
        <v>0</v>
      </c>
      <c r="D136" s="13" t="e">
        <f t="shared" ref="D136:D143" si="48">B136/C136</f>
        <v>#DIV/0!</v>
      </c>
      <c r="E136" s="13">
        <f>F30</f>
        <v>0</v>
      </c>
      <c r="F136" s="13" t="e">
        <f t="shared" ref="F136:F143" si="49">E136/B136</f>
        <v>#DIV/0!</v>
      </c>
      <c r="G136" s="13" t="e">
        <f t="shared" ref="G136:G143" si="50">E136/C136</f>
        <v>#DIV/0!</v>
      </c>
    </row>
    <row r="137" spans="1:7" ht="18" x14ac:dyDescent="0.4">
      <c r="A137" s="5" t="s">
        <v>11</v>
      </c>
      <c r="B137" s="13">
        <f t="shared" ref="B137:B143" si="51">F9</f>
        <v>0</v>
      </c>
      <c r="C137" s="13">
        <f t="shared" ref="C137:C143" si="52">F20</f>
        <v>0</v>
      </c>
      <c r="D137" s="13" t="e">
        <f t="shared" si="48"/>
        <v>#DIV/0!</v>
      </c>
      <c r="E137" s="13">
        <f t="shared" ref="E137:E143" si="53">F31</f>
        <v>0</v>
      </c>
      <c r="F137" s="13" t="e">
        <f t="shared" si="49"/>
        <v>#DIV/0!</v>
      </c>
      <c r="G137" s="13" t="e">
        <f t="shared" si="50"/>
        <v>#DIV/0!</v>
      </c>
    </row>
    <row r="138" spans="1:7" ht="18" x14ac:dyDescent="0.4">
      <c r="A138" s="5" t="s">
        <v>12</v>
      </c>
      <c r="B138" s="13">
        <f t="shared" si="51"/>
        <v>0</v>
      </c>
      <c r="C138" s="13">
        <f t="shared" si="52"/>
        <v>0</v>
      </c>
      <c r="D138" s="13" t="e">
        <f t="shared" si="48"/>
        <v>#DIV/0!</v>
      </c>
      <c r="E138" s="13">
        <f t="shared" si="53"/>
        <v>0</v>
      </c>
      <c r="F138" s="13" t="e">
        <f t="shared" si="49"/>
        <v>#DIV/0!</v>
      </c>
      <c r="G138" s="13" t="e">
        <f t="shared" si="50"/>
        <v>#DIV/0!</v>
      </c>
    </row>
    <row r="139" spans="1:7" ht="18" x14ac:dyDescent="0.4">
      <c r="A139" s="5" t="s">
        <v>13</v>
      </c>
      <c r="B139" s="13">
        <f t="shared" si="51"/>
        <v>0</v>
      </c>
      <c r="C139" s="13">
        <f t="shared" si="52"/>
        <v>0</v>
      </c>
      <c r="D139" s="13" t="e">
        <f t="shared" si="48"/>
        <v>#DIV/0!</v>
      </c>
      <c r="E139" s="13">
        <f t="shared" si="53"/>
        <v>0</v>
      </c>
      <c r="F139" s="13" t="e">
        <f t="shared" si="49"/>
        <v>#DIV/0!</v>
      </c>
      <c r="G139" s="13" t="e">
        <f t="shared" si="50"/>
        <v>#DIV/0!</v>
      </c>
    </row>
    <row r="140" spans="1:7" ht="18" x14ac:dyDescent="0.4">
      <c r="A140" s="5" t="s">
        <v>14</v>
      </c>
      <c r="B140" s="13">
        <f t="shared" si="51"/>
        <v>0</v>
      </c>
      <c r="C140" s="13">
        <f t="shared" si="52"/>
        <v>0</v>
      </c>
      <c r="D140" s="13" t="e">
        <f t="shared" si="48"/>
        <v>#DIV/0!</v>
      </c>
      <c r="E140" s="13">
        <f t="shared" si="53"/>
        <v>0</v>
      </c>
      <c r="F140" s="13" t="e">
        <f t="shared" si="49"/>
        <v>#DIV/0!</v>
      </c>
      <c r="G140" s="13" t="e">
        <f t="shared" si="50"/>
        <v>#DIV/0!</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0</v>
      </c>
      <c r="C142" s="13">
        <f t="shared" si="52"/>
        <v>0</v>
      </c>
      <c r="D142" s="13" t="e">
        <f t="shared" si="48"/>
        <v>#DIV/0!</v>
      </c>
      <c r="E142" s="13">
        <f t="shared" si="53"/>
        <v>0</v>
      </c>
      <c r="F142" s="13" t="e">
        <f t="shared" si="49"/>
        <v>#DIV/0!</v>
      </c>
      <c r="G142" s="13" t="e">
        <f t="shared" si="50"/>
        <v>#DIV/0!</v>
      </c>
    </row>
    <row r="143" spans="1:7" ht="18" x14ac:dyDescent="0.4">
      <c r="A143" s="5" t="s">
        <v>17</v>
      </c>
      <c r="B143" s="13">
        <f t="shared" si="51"/>
        <v>0</v>
      </c>
      <c r="C143" s="13">
        <f t="shared" si="52"/>
        <v>0</v>
      </c>
      <c r="D143" s="13" t="e">
        <f t="shared" si="48"/>
        <v>#DIV/0!</v>
      </c>
      <c r="E143" s="13">
        <f t="shared" si="53"/>
        <v>0</v>
      </c>
      <c r="F143" s="13" t="e">
        <f t="shared" si="49"/>
        <v>#DIV/0!</v>
      </c>
      <c r="G143" s="13" t="e">
        <f t="shared" si="50"/>
        <v>#DIV/0!</v>
      </c>
    </row>
    <row r="145" spans="1:1" x14ac:dyDescent="0.35">
      <c r="A145" s="2" t="s">
        <v>77</v>
      </c>
    </row>
  </sheetData>
  <pageMargins left="0.7" right="0.7" top="0.75" bottom="0.75" header="0.3" footer="0.3"/>
  <pageSetup scale="4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1E60-264E-43B8-A16D-EE16F7E6F5FA}">
  <sheetPr>
    <pageSetUpPr fitToPage="1"/>
  </sheetPr>
  <dimension ref="A1:I53"/>
  <sheetViews>
    <sheetView showGridLines="0" zoomScaleNormal="100" workbookViewId="0"/>
  </sheetViews>
  <sheetFormatPr defaultRowHeight="17.5" x14ac:dyDescent="0.35"/>
  <cols>
    <col min="1" max="1" width="29.453125" style="2" customWidth="1"/>
    <col min="2" max="7" width="17.7265625" style="2" customWidth="1"/>
    <col min="8" max="8" width="19.7265625" style="2" customWidth="1"/>
    <col min="9" max="9" width="9.1796875" style="2"/>
  </cols>
  <sheetData>
    <row r="1" spans="1:8" ht="19" customHeight="1" x14ac:dyDescent="0.35">
      <c r="A1" s="21" t="s">
        <v>81</v>
      </c>
    </row>
    <row r="2" spans="1:8" ht="23" x14ac:dyDescent="0.5">
      <c r="A2" s="1" t="s">
        <v>59</v>
      </c>
      <c r="B2" s="1"/>
    </row>
    <row r="3" spans="1:8" ht="23" x14ac:dyDescent="0.5">
      <c r="A3" s="1" t="s">
        <v>60</v>
      </c>
    </row>
    <row r="5" spans="1:8" ht="20" x14ac:dyDescent="0.4">
      <c r="A5" s="3" t="s">
        <v>61</v>
      </c>
    </row>
    <row r="6" spans="1:8" ht="18" x14ac:dyDescent="0.4">
      <c r="A6" s="4" t="s">
        <v>62</v>
      </c>
      <c r="B6" s="4" t="s">
        <v>3</v>
      </c>
      <c r="C6" s="4" t="s">
        <v>4</v>
      </c>
      <c r="D6" s="4" t="s">
        <v>5</v>
      </c>
      <c r="E6" s="4" t="s">
        <v>6</v>
      </c>
      <c r="F6" s="4" t="s">
        <v>7</v>
      </c>
      <c r="G6" s="4" t="s">
        <v>8</v>
      </c>
      <c r="H6" s="4" t="s">
        <v>9</v>
      </c>
    </row>
    <row r="7" spans="1:8" ht="18" x14ac:dyDescent="0.4">
      <c r="A7" s="5" t="s">
        <v>63</v>
      </c>
      <c r="B7" s="20">
        <v>4228</v>
      </c>
      <c r="C7" s="20">
        <v>24</v>
      </c>
      <c r="D7" s="20">
        <v>3339</v>
      </c>
      <c r="E7" s="20">
        <v>12735</v>
      </c>
      <c r="F7" s="20">
        <v>582</v>
      </c>
      <c r="G7" s="20">
        <v>144628</v>
      </c>
      <c r="H7" s="20">
        <v>165536</v>
      </c>
    </row>
    <row r="8" spans="1:8" ht="18" x14ac:dyDescent="0.4">
      <c r="A8" s="5" t="s">
        <v>64</v>
      </c>
      <c r="B8" s="20">
        <v>4337</v>
      </c>
      <c r="C8" s="20">
        <v>34</v>
      </c>
      <c r="D8" s="20">
        <v>3272</v>
      </c>
      <c r="E8" s="20">
        <v>12686</v>
      </c>
      <c r="F8" s="20">
        <v>572</v>
      </c>
      <c r="G8" s="20">
        <v>144881</v>
      </c>
      <c r="H8" s="20">
        <v>165782</v>
      </c>
    </row>
    <row r="9" spans="1:8" ht="18" x14ac:dyDescent="0.4">
      <c r="A9" s="5" t="s">
        <v>65</v>
      </c>
      <c r="B9" s="20">
        <v>4385</v>
      </c>
      <c r="C9" s="20">
        <v>31</v>
      </c>
      <c r="D9" s="20">
        <v>3266</v>
      </c>
      <c r="E9" s="20">
        <v>12789</v>
      </c>
      <c r="F9" s="20">
        <v>569</v>
      </c>
      <c r="G9" s="20">
        <v>147907</v>
      </c>
      <c r="H9" s="20">
        <v>168947</v>
      </c>
    </row>
    <row r="10" spans="1:8" ht="18" x14ac:dyDescent="0.4">
      <c r="A10" s="5" t="s">
        <v>66</v>
      </c>
      <c r="B10" s="20">
        <v>4469</v>
      </c>
      <c r="C10" s="20">
        <v>24</v>
      </c>
      <c r="D10" s="20">
        <v>3391</v>
      </c>
      <c r="E10" s="20">
        <v>12808</v>
      </c>
      <c r="F10" s="20">
        <v>564</v>
      </c>
      <c r="G10" s="20">
        <v>148348</v>
      </c>
      <c r="H10" s="20">
        <v>169604</v>
      </c>
    </row>
    <row r="11" spans="1:8" ht="18" x14ac:dyDescent="0.4">
      <c r="A11" s="5" t="s">
        <v>67</v>
      </c>
      <c r="B11" s="20">
        <v>4442</v>
      </c>
      <c r="C11" s="20">
        <v>21</v>
      </c>
      <c r="D11" s="20">
        <v>3354</v>
      </c>
      <c r="E11" s="20">
        <v>12780</v>
      </c>
      <c r="F11" s="20">
        <v>564</v>
      </c>
      <c r="G11" s="20">
        <v>144089</v>
      </c>
      <c r="H11" s="20">
        <v>165250</v>
      </c>
    </row>
    <row r="12" spans="1:8" ht="18" x14ac:dyDescent="0.4">
      <c r="A12" s="5" t="s">
        <v>68</v>
      </c>
      <c r="B12" s="20">
        <v>4547</v>
      </c>
      <c r="C12" s="20">
        <v>21</v>
      </c>
      <c r="D12" s="20">
        <v>3226</v>
      </c>
      <c r="E12" s="20">
        <v>12730</v>
      </c>
      <c r="F12" s="20">
        <v>547</v>
      </c>
      <c r="G12" s="20">
        <v>142214</v>
      </c>
      <c r="H12" s="20">
        <v>163285</v>
      </c>
    </row>
    <row r="13" spans="1:8" s="2" customFormat="1" ht="18" x14ac:dyDescent="0.4">
      <c r="A13" s="5" t="s">
        <v>69</v>
      </c>
      <c r="B13" s="20">
        <v>4449</v>
      </c>
      <c r="C13" s="20">
        <v>12</v>
      </c>
      <c r="D13" s="20">
        <v>3115</v>
      </c>
      <c r="E13" s="20">
        <v>12657</v>
      </c>
      <c r="F13" s="20">
        <v>537</v>
      </c>
      <c r="G13" s="20">
        <v>140345</v>
      </c>
      <c r="H13" s="20">
        <v>161115</v>
      </c>
    </row>
    <row r="14" spans="1:8" s="2" customFormat="1" ht="18" x14ac:dyDescent="0.4">
      <c r="A14" s="5" t="s">
        <v>70</v>
      </c>
      <c r="B14" s="20">
        <v>4381</v>
      </c>
      <c r="C14" s="20">
        <v>31</v>
      </c>
      <c r="D14" s="20">
        <v>3020</v>
      </c>
      <c r="E14" s="20">
        <v>12588</v>
      </c>
      <c r="F14" s="20">
        <v>536</v>
      </c>
      <c r="G14" s="20">
        <v>138266</v>
      </c>
      <c r="H14" s="20">
        <v>158822</v>
      </c>
    </row>
    <row r="15" spans="1:8" s="2" customFormat="1" ht="18" x14ac:dyDescent="0.4">
      <c r="A15" s="5" t="s">
        <v>71</v>
      </c>
      <c r="B15" s="20">
        <v>4345</v>
      </c>
      <c r="C15" s="20">
        <v>11</v>
      </c>
      <c r="D15" s="20">
        <v>2951</v>
      </c>
      <c r="E15" s="20">
        <v>12598</v>
      </c>
      <c r="F15" s="20">
        <v>529</v>
      </c>
      <c r="G15" s="20">
        <v>137170</v>
      </c>
      <c r="H15" s="20">
        <v>157604</v>
      </c>
    </row>
    <row r="16" spans="1:8" s="2" customFormat="1" ht="18" x14ac:dyDescent="0.4">
      <c r="A16" s="5" t="s">
        <v>72</v>
      </c>
      <c r="B16" s="20">
        <v>4294</v>
      </c>
      <c r="C16" s="20">
        <v>43</v>
      </c>
      <c r="D16" s="20">
        <v>3012</v>
      </c>
      <c r="E16" s="20">
        <v>12611</v>
      </c>
      <c r="F16" s="20">
        <v>507</v>
      </c>
      <c r="G16" s="20">
        <v>136683</v>
      </c>
      <c r="H16" s="20">
        <v>157150</v>
      </c>
    </row>
    <row r="17" spans="1:8" s="2" customFormat="1" ht="18" x14ac:dyDescent="0.4">
      <c r="A17" s="5" t="s">
        <v>73</v>
      </c>
      <c r="B17" s="20">
        <v>4219</v>
      </c>
      <c r="C17" s="20">
        <v>49</v>
      </c>
      <c r="D17" s="20">
        <v>3127</v>
      </c>
      <c r="E17" s="20">
        <v>12614</v>
      </c>
      <c r="F17" s="20">
        <v>505</v>
      </c>
      <c r="G17" s="20">
        <v>137440</v>
      </c>
      <c r="H17" s="20">
        <v>157954</v>
      </c>
    </row>
    <row r="18" spans="1:8" s="2" customFormat="1" ht="18" x14ac:dyDescent="0.4">
      <c r="A18" s="5" t="s">
        <v>74</v>
      </c>
      <c r="B18" s="20">
        <v>0</v>
      </c>
      <c r="C18" s="20">
        <v>0</v>
      </c>
      <c r="D18" s="20">
        <v>0</v>
      </c>
      <c r="E18" s="20">
        <v>0</v>
      </c>
      <c r="F18" s="20">
        <v>0</v>
      </c>
      <c r="G18" s="20">
        <v>0</v>
      </c>
      <c r="H18" s="20">
        <v>0</v>
      </c>
    </row>
    <row r="19" spans="1:8" s="2" customFormat="1" ht="18" x14ac:dyDescent="0.4">
      <c r="A19" s="19" t="s">
        <v>80</v>
      </c>
      <c r="B19" s="20">
        <v>4372.363636363636</v>
      </c>
      <c r="C19" s="20">
        <v>27.363636363636363</v>
      </c>
      <c r="D19" s="20">
        <v>3188.4545454545455</v>
      </c>
      <c r="E19" s="20">
        <v>12690.545454545454</v>
      </c>
      <c r="F19" s="20">
        <v>546.5454545454545</v>
      </c>
      <c r="G19" s="20">
        <v>141997.36363636365</v>
      </c>
      <c r="H19" s="20">
        <v>162822.63636363635</v>
      </c>
    </row>
    <row r="21" spans="1:8" s="2" customFormat="1" ht="20" x14ac:dyDescent="0.4">
      <c r="A21" s="3" t="s">
        <v>75</v>
      </c>
    </row>
    <row r="22" spans="1:8" s="2" customFormat="1" ht="18" x14ac:dyDescent="0.4">
      <c r="A22" s="4" t="s">
        <v>62</v>
      </c>
      <c r="B22" s="4" t="s">
        <v>3</v>
      </c>
      <c r="C22" s="4" t="s">
        <v>4</v>
      </c>
      <c r="D22" s="4" t="s">
        <v>5</v>
      </c>
      <c r="E22" s="4" t="s">
        <v>6</v>
      </c>
      <c r="F22" s="4" t="s">
        <v>7</v>
      </c>
      <c r="G22" s="4" t="s">
        <v>8</v>
      </c>
      <c r="H22" s="4" t="s">
        <v>9</v>
      </c>
    </row>
    <row r="23" spans="1:8" s="2" customFormat="1" ht="18" x14ac:dyDescent="0.4">
      <c r="A23" s="5" t="s">
        <v>63</v>
      </c>
      <c r="B23" s="20">
        <v>1324</v>
      </c>
      <c r="C23" s="20">
        <v>5</v>
      </c>
      <c r="D23" s="20">
        <v>3294</v>
      </c>
      <c r="E23" s="20">
        <v>12079</v>
      </c>
      <c r="F23" s="20">
        <v>527</v>
      </c>
      <c r="G23" s="20">
        <v>67618</v>
      </c>
      <c r="H23" s="20">
        <v>84847</v>
      </c>
    </row>
    <row r="24" spans="1:8" s="2" customFormat="1" ht="18" x14ac:dyDescent="0.4">
      <c r="A24" s="5" t="s">
        <v>64</v>
      </c>
      <c r="B24" s="20">
        <v>1348</v>
      </c>
      <c r="C24" s="20">
        <v>7</v>
      </c>
      <c r="D24" s="20">
        <v>3227</v>
      </c>
      <c r="E24" s="20">
        <v>12052</v>
      </c>
      <c r="F24" s="20">
        <v>519</v>
      </c>
      <c r="G24" s="20">
        <v>67737</v>
      </c>
      <c r="H24" s="20">
        <v>84890</v>
      </c>
    </row>
    <row r="25" spans="1:8" s="2" customFormat="1" ht="18" x14ac:dyDescent="0.4">
      <c r="A25" s="5" t="s">
        <v>65</v>
      </c>
      <c r="B25" s="20">
        <v>1375</v>
      </c>
      <c r="C25" s="20">
        <v>6</v>
      </c>
      <c r="D25" s="20">
        <v>3228</v>
      </c>
      <c r="E25" s="20">
        <v>12132</v>
      </c>
      <c r="F25" s="20">
        <v>517</v>
      </c>
      <c r="G25" s="20">
        <v>68971</v>
      </c>
      <c r="H25" s="20">
        <v>86229</v>
      </c>
    </row>
    <row r="26" spans="1:8" s="2" customFormat="1" ht="18" x14ac:dyDescent="0.4">
      <c r="A26" s="5" t="s">
        <v>66</v>
      </c>
      <c r="B26" s="20">
        <v>1397</v>
      </c>
      <c r="C26" s="20">
        <v>6</v>
      </c>
      <c r="D26" s="20">
        <v>3356</v>
      </c>
      <c r="E26" s="20">
        <v>12148</v>
      </c>
      <c r="F26" s="20">
        <v>512</v>
      </c>
      <c r="G26" s="20">
        <v>69053</v>
      </c>
      <c r="H26" s="20">
        <v>86472</v>
      </c>
    </row>
    <row r="27" spans="1:8" s="2" customFormat="1" ht="18" x14ac:dyDescent="0.4">
      <c r="A27" s="5" t="s">
        <v>67</v>
      </c>
      <c r="B27" s="20">
        <v>1385</v>
      </c>
      <c r="C27" s="20">
        <v>6</v>
      </c>
      <c r="D27" s="20">
        <v>3318</v>
      </c>
      <c r="E27" s="20">
        <v>12129</v>
      </c>
      <c r="F27" s="20">
        <v>512</v>
      </c>
      <c r="G27" s="20">
        <v>65805</v>
      </c>
      <c r="H27" s="20">
        <v>83155</v>
      </c>
    </row>
    <row r="28" spans="1:8" s="2" customFormat="1" ht="18" x14ac:dyDescent="0.4">
      <c r="A28" s="5" t="s">
        <v>68</v>
      </c>
      <c r="B28" s="20">
        <v>1417</v>
      </c>
      <c r="C28" s="20">
        <v>5</v>
      </c>
      <c r="D28" s="20">
        <v>3184</v>
      </c>
      <c r="E28" s="20">
        <v>12077</v>
      </c>
      <c r="F28" s="20">
        <v>497</v>
      </c>
      <c r="G28" s="20">
        <v>65006</v>
      </c>
      <c r="H28" s="20">
        <v>82186</v>
      </c>
    </row>
    <row r="29" spans="1:8" s="2" customFormat="1" ht="18" x14ac:dyDescent="0.4">
      <c r="A29" s="5" t="s">
        <v>69</v>
      </c>
      <c r="B29" s="20">
        <v>1391</v>
      </c>
      <c r="C29" s="20">
        <v>3</v>
      </c>
      <c r="D29" s="20">
        <v>3074</v>
      </c>
      <c r="E29" s="20">
        <v>11999</v>
      </c>
      <c r="F29" s="20">
        <v>485</v>
      </c>
      <c r="G29" s="20">
        <v>63948</v>
      </c>
      <c r="H29" s="20">
        <v>80900</v>
      </c>
    </row>
    <row r="30" spans="1:8" s="2" customFormat="1" ht="18" x14ac:dyDescent="0.4">
      <c r="A30" s="5" t="s">
        <v>70</v>
      </c>
      <c r="B30" s="20">
        <v>1368</v>
      </c>
      <c r="C30" s="20">
        <v>6</v>
      </c>
      <c r="D30" s="20">
        <v>2981</v>
      </c>
      <c r="E30" s="20">
        <v>11955</v>
      </c>
      <c r="F30" s="20">
        <v>484</v>
      </c>
      <c r="G30" s="20">
        <v>62992</v>
      </c>
      <c r="H30" s="20">
        <v>79786</v>
      </c>
    </row>
    <row r="31" spans="1:8" s="2" customFormat="1" ht="18" x14ac:dyDescent="0.4">
      <c r="A31" s="5" t="s">
        <v>71</v>
      </c>
      <c r="B31" s="20">
        <v>1364</v>
      </c>
      <c r="C31" s="20">
        <v>3</v>
      </c>
      <c r="D31" s="20">
        <v>2916</v>
      </c>
      <c r="E31" s="20">
        <v>11956</v>
      </c>
      <c r="F31" s="20">
        <v>477</v>
      </c>
      <c r="G31" s="20">
        <v>61880</v>
      </c>
      <c r="H31" s="20">
        <v>78596</v>
      </c>
    </row>
    <row r="32" spans="1:8" s="2" customFormat="1" ht="18" x14ac:dyDescent="0.4">
      <c r="A32" s="5" t="s">
        <v>72</v>
      </c>
      <c r="B32" s="20">
        <v>1349</v>
      </c>
      <c r="C32" s="20">
        <v>11</v>
      </c>
      <c r="D32" s="20">
        <v>2979</v>
      </c>
      <c r="E32" s="20">
        <v>11960</v>
      </c>
      <c r="F32" s="20">
        <v>455</v>
      </c>
      <c r="G32" s="20">
        <v>61509</v>
      </c>
      <c r="H32" s="20">
        <v>78263</v>
      </c>
    </row>
    <row r="33" spans="1:8" s="2" customFormat="1" ht="18" x14ac:dyDescent="0.4">
      <c r="A33" s="5" t="s">
        <v>73</v>
      </c>
      <c r="B33" s="20">
        <v>1329</v>
      </c>
      <c r="C33" s="20">
        <v>12</v>
      </c>
      <c r="D33" s="20">
        <v>3092</v>
      </c>
      <c r="E33" s="20">
        <v>11941</v>
      </c>
      <c r="F33" s="20">
        <v>450</v>
      </c>
      <c r="G33" s="20">
        <v>61634</v>
      </c>
      <c r="H33" s="20">
        <v>78458</v>
      </c>
    </row>
    <row r="34" spans="1:8" s="2" customFormat="1" ht="18" x14ac:dyDescent="0.4">
      <c r="A34" s="5" t="s">
        <v>74</v>
      </c>
      <c r="B34" s="20">
        <v>0</v>
      </c>
      <c r="C34" s="20">
        <v>0</v>
      </c>
      <c r="D34" s="20">
        <v>0</v>
      </c>
      <c r="E34" s="20">
        <v>0</v>
      </c>
      <c r="F34" s="20">
        <v>0</v>
      </c>
      <c r="G34" s="20">
        <v>0</v>
      </c>
      <c r="H34" s="20">
        <v>0</v>
      </c>
    </row>
    <row r="35" spans="1:8" s="2" customFormat="1" ht="18" x14ac:dyDescent="0.4">
      <c r="A35" s="19" t="s">
        <v>80</v>
      </c>
      <c r="B35" s="20">
        <v>1367.909090909091</v>
      </c>
      <c r="C35" s="20">
        <v>6.3636363636363633</v>
      </c>
      <c r="D35" s="20">
        <v>3149.909090909091</v>
      </c>
      <c r="E35" s="20">
        <v>12038.90909090909</v>
      </c>
      <c r="F35" s="20">
        <v>494.09090909090907</v>
      </c>
      <c r="G35" s="20">
        <v>65104.818181818184</v>
      </c>
      <c r="H35" s="20">
        <v>82162</v>
      </c>
    </row>
    <row r="37" spans="1:8" s="2" customFormat="1" ht="20" x14ac:dyDescent="0.4">
      <c r="A37" s="3" t="s">
        <v>76</v>
      </c>
    </row>
    <row r="38" spans="1:8" s="2" customFormat="1" ht="18" x14ac:dyDescent="0.4">
      <c r="A38" s="4" t="s">
        <v>62</v>
      </c>
      <c r="B38" s="4" t="s">
        <v>3</v>
      </c>
      <c r="C38" s="4" t="s">
        <v>4</v>
      </c>
      <c r="D38" s="4" t="s">
        <v>5</v>
      </c>
      <c r="E38" s="4" t="s">
        <v>6</v>
      </c>
      <c r="F38" s="4" t="s">
        <v>7</v>
      </c>
      <c r="G38" s="4" t="s">
        <v>8</v>
      </c>
      <c r="H38" s="4" t="s">
        <v>9</v>
      </c>
    </row>
    <row r="39" spans="1:8" s="2" customFormat="1" ht="18" x14ac:dyDescent="0.4">
      <c r="A39" s="5" t="s">
        <v>63</v>
      </c>
      <c r="B39" s="20">
        <v>1533621</v>
      </c>
      <c r="C39" s="20">
        <v>8604</v>
      </c>
      <c r="D39" s="20">
        <v>1621263</v>
      </c>
      <c r="E39" s="20">
        <v>4449150</v>
      </c>
      <c r="F39" s="20">
        <v>282305</v>
      </c>
      <c r="G39" s="20">
        <v>49856693</v>
      </c>
      <c r="H39" s="20">
        <v>57751636</v>
      </c>
    </row>
    <row r="40" spans="1:8" s="2" customFormat="1" ht="18" x14ac:dyDescent="0.4">
      <c r="A40" s="5" t="s">
        <v>64</v>
      </c>
      <c r="B40" s="20">
        <v>1582030</v>
      </c>
      <c r="C40" s="20">
        <v>12749</v>
      </c>
      <c r="D40" s="20">
        <v>1587916</v>
      </c>
      <c r="E40" s="20">
        <v>4434378</v>
      </c>
      <c r="F40" s="20">
        <v>277539</v>
      </c>
      <c r="G40" s="20">
        <v>49733943</v>
      </c>
      <c r="H40" s="20">
        <v>57628555</v>
      </c>
    </row>
    <row r="41" spans="1:8" s="2" customFormat="1" ht="18" x14ac:dyDescent="0.4">
      <c r="A41" s="5" t="s">
        <v>65</v>
      </c>
      <c r="B41" s="20">
        <v>1603401</v>
      </c>
      <c r="C41" s="20">
        <v>11073</v>
      </c>
      <c r="D41" s="20">
        <v>1595714</v>
      </c>
      <c r="E41" s="20">
        <v>4483670</v>
      </c>
      <c r="F41" s="20">
        <v>276823</v>
      </c>
      <c r="G41" s="20">
        <v>50625993</v>
      </c>
      <c r="H41" s="20">
        <v>58596674</v>
      </c>
    </row>
    <row r="42" spans="1:8" s="2" customFormat="1" ht="18" x14ac:dyDescent="0.4">
      <c r="A42" s="5" t="s">
        <v>66</v>
      </c>
      <c r="B42" s="20">
        <v>1591782</v>
      </c>
      <c r="C42" s="20">
        <v>8749</v>
      </c>
      <c r="D42" s="20">
        <v>1620160</v>
      </c>
      <c r="E42" s="20">
        <v>4383093</v>
      </c>
      <c r="F42" s="20">
        <v>270444</v>
      </c>
      <c r="G42" s="20">
        <v>48918073</v>
      </c>
      <c r="H42" s="20">
        <v>56792301</v>
      </c>
    </row>
    <row r="43" spans="1:8" s="2" customFormat="1" ht="18" x14ac:dyDescent="0.4">
      <c r="A43" s="5" t="s">
        <v>67</v>
      </c>
      <c r="B43" s="20">
        <v>1579485</v>
      </c>
      <c r="C43" s="20">
        <v>7827</v>
      </c>
      <c r="D43" s="20">
        <v>1601121</v>
      </c>
      <c r="E43" s="20">
        <v>4370069</v>
      </c>
      <c r="F43" s="20">
        <v>268635</v>
      </c>
      <c r="G43" s="20">
        <v>46831221</v>
      </c>
      <c r="H43" s="20">
        <v>54658358</v>
      </c>
    </row>
    <row r="44" spans="1:8" s="2" customFormat="1" ht="18" x14ac:dyDescent="0.4">
      <c r="A44" s="5" t="s">
        <v>68</v>
      </c>
      <c r="B44" s="20">
        <v>1620899</v>
      </c>
      <c r="C44" s="20">
        <v>8344</v>
      </c>
      <c r="D44" s="20">
        <v>1545865</v>
      </c>
      <c r="E44" s="20">
        <v>4347908</v>
      </c>
      <c r="F44" s="20">
        <v>262003</v>
      </c>
      <c r="G44" s="20">
        <v>46123895</v>
      </c>
      <c r="H44" s="20">
        <v>53908914</v>
      </c>
    </row>
    <row r="45" spans="1:8" s="2" customFormat="1" ht="18" x14ac:dyDescent="0.4">
      <c r="A45" s="5" t="s">
        <v>69</v>
      </c>
      <c r="B45" s="20">
        <v>1577657</v>
      </c>
      <c r="C45" s="20">
        <v>4671</v>
      </c>
      <c r="D45" s="20">
        <v>1492863</v>
      </c>
      <c r="E45" s="20">
        <v>4208942</v>
      </c>
      <c r="F45" s="20">
        <v>255562</v>
      </c>
      <c r="G45" s="20">
        <v>44860236</v>
      </c>
      <c r="H45" s="20">
        <v>52399931</v>
      </c>
    </row>
    <row r="46" spans="1:8" s="2" customFormat="1" ht="18" x14ac:dyDescent="0.4">
      <c r="A46" s="5" t="s">
        <v>70</v>
      </c>
      <c r="B46" s="20">
        <v>1561633</v>
      </c>
      <c r="C46" s="20">
        <v>10679</v>
      </c>
      <c r="D46" s="20">
        <v>1442264</v>
      </c>
      <c r="E46" s="20">
        <v>4194486</v>
      </c>
      <c r="F46" s="20">
        <v>254619</v>
      </c>
      <c r="G46" s="20">
        <v>44194991</v>
      </c>
      <c r="H46" s="20">
        <v>51658672</v>
      </c>
    </row>
    <row r="47" spans="1:8" s="2" customFormat="1" ht="18" x14ac:dyDescent="0.4">
      <c r="A47" s="5" t="s">
        <v>71</v>
      </c>
      <c r="B47" s="20">
        <v>1555241</v>
      </c>
      <c r="C47" s="20">
        <v>3824</v>
      </c>
      <c r="D47" s="20">
        <v>1411082</v>
      </c>
      <c r="E47" s="20">
        <v>4204103</v>
      </c>
      <c r="F47" s="20">
        <v>254211</v>
      </c>
      <c r="G47" s="20">
        <v>43871088</v>
      </c>
      <c r="H47" s="20">
        <v>51299549</v>
      </c>
    </row>
    <row r="48" spans="1:8" s="2" customFormat="1" ht="18" x14ac:dyDescent="0.4">
      <c r="A48" s="5" t="s">
        <v>72</v>
      </c>
      <c r="B48" s="20">
        <v>1537412</v>
      </c>
      <c r="C48" s="20">
        <v>15274</v>
      </c>
      <c r="D48" s="20">
        <v>1441200</v>
      </c>
      <c r="E48" s="20">
        <v>4201222</v>
      </c>
      <c r="F48" s="20">
        <v>240347</v>
      </c>
      <c r="G48" s="20">
        <v>43308728</v>
      </c>
      <c r="H48" s="20">
        <v>50744183</v>
      </c>
    </row>
    <row r="49" spans="1:8" s="2" customFormat="1" ht="18" x14ac:dyDescent="0.4">
      <c r="A49" s="5" t="s">
        <v>73</v>
      </c>
      <c r="B49" s="20">
        <v>1507693</v>
      </c>
      <c r="C49" s="20">
        <v>18509</v>
      </c>
      <c r="D49" s="20">
        <v>1493867</v>
      </c>
      <c r="E49" s="20">
        <v>4200226</v>
      </c>
      <c r="F49" s="20">
        <v>240053</v>
      </c>
      <c r="G49" s="20">
        <v>43465628</v>
      </c>
      <c r="H49" s="20">
        <v>50925976</v>
      </c>
    </row>
    <row r="50" spans="1:8" s="2" customFormat="1" ht="18" x14ac:dyDescent="0.4">
      <c r="A50" s="5" t="s">
        <v>74</v>
      </c>
      <c r="B50" s="20">
        <v>0</v>
      </c>
      <c r="C50" s="20">
        <v>0</v>
      </c>
      <c r="D50" s="20">
        <v>0</v>
      </c>
      <c r="E50" s="20">
        <v>0</v>
      </c>
      <c r="F50" s="20">
        <v>0</v>
      </c>
      <c r="G50" s="20">
        <v>0</v>
      </c>
      <c r="H50" s="20">
        <v>0</v>
      </c>
    </row>
    <row r="51" spans="1:8" s="2" customFormat="1" ht="18" x14ac:dyDescent="0.4">
      <c r="A51" s="19" t="s">
        <v>80</v>
      </c>
      <c r="B51" s="20">
        <v>1568259.4545454546</v>
      </c>
      <c r="C51" s="20">
        <v>10027.545454545454</v>
      </c>
      <c r="D51" s="20">
        <v>1532119.5454545454</v>
      </c>
      <c r="E51" s="20">
        <v>4316113.3636363633</v>
      </c>
      <c r="F51" s="20">
        <v>262049.18181818182</v>
      </c>
      <c r="G51" s="20">
        <v>46526408.090909094</v>
      </c>
      <c r="H51" s="20">
        <v>54214977.18181818</v>
      </c>
    </row>
    <row r="53" spans="1:8" x14ac:dyDescent="0.35">
      <c r="A53" s="2" t="s">
        <v>77</v>
      </c>
    </row>
  </sheetData>
  <pageMargins left="0.7" right="0.7" top="0.75" bottom="0.75" header="0.3"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BCF-64CE-4CB7-BC81-27116E43B045}">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42</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2277</v>
      </c>
      <c r="C8" s="11">
        <v>12</v>
      </c>
      <c r="D8" s="10">
        <v>1984</v>
      </c>
      <c r="E8" s="10">
        <v>8162</v>
      </c>
      <c r="F8" s="10">
        <v>418</v>
      </c>
      <c r="G8" s="10">
        <v>85194</v>
      </c>
      <c r="H8" s="10">
        <v>98047</v>
      </c>
    </row>
    <row r="9" spans="1:8" ht="18" x14ac:dyDescent="0.4">
      <c r="A9" s="5" t="s">
        <v>11</v>
      </c>
      <c r="B9" s="10">
        <v>1406</v>
      </c>
      <c r="C9" s="12">
        <v>8</v>
      </c>
      <c r="D9" s="10">
        <v>910</v>
      </c>
      <c r="E9" s="10">
        <v>3087</v>
      </c>
      <c r="F9" s="10">
        <v>121</v>
      </c>
      <c r="G9" s="10">
        <v>35352</v>
      </c>
      <c r="H9" s="10">
        <v>40884</v>
      </c>
    </row>
    <row r="10" spans="1:8" ht="18" x14ac:dyDescent="0.4">
      <c r="A10" s="5" t="s">
        <v>12</v>
      </c>
      <c r="B10" s="10">
        <v>186</v>
      </c>
      <c r="C10" s="12">
        <v>0</v>
      </c>
      <c r="D10" s="10">
        <v>153</v>
      </c>
      <c r="E10" s="10">
        <v>464</v>
      </c>
      <c r="F10" s="10">
        <v>17</v>
      </c>
      <c r="G10" s="10">
        <v>7696</v>
      </c>
      <c r="H10" s="10">
        <v>8516</v>
      </c>
    </row>
    <row r="11" spans="1:8" ht="18" x14ac:dyDescent="0.4">
      <c r="A11" s="5" t="s">
        <v>13</v>
      </c>
      <c r="B11" s="10">
        <v>296</v>
      </c>
      <c r="C11" s="12">
        <v>0</v>
      </c>
      <c r="D11" s="10">
        <v>244</v>
      </c>
      <c r="E11" s="10">
        <v>877</v>
      </c>
      <c r="F11" s="10">
        <v>23</v>
      </c>
      <c r="G11" s="10">
        <v>13932</v>
      </c>
      <c r="H11" s="10">
        <v>15372</v>
      </c>
    </row>
    <row r="12" spans="1:8" ht="18" x14ac:dyDescent="0.4">
      <c r="A12" s="5" t="s">
        <v>14</v>
      </c>
      <c r="B12" s="10">
        <v>55</v>
      </c>
      <c r="C12" s="12">
        <v>4</v>
      </c>
      <c r="D12" s="10">
        <v>41</v>
      </c>
      <c r="E12" s="10">
        <v>121</v>
      </c>
      <c r="F12" s="10">
        <v>3</v>
      </c>
      <c r="G12" s="10">
        <v>2120</v>
      </c>
      <c r="H12" s="10">
        <v>2344</v>
      </c>
    </row>
    <row r="13" spans="1:8" ht="18" x14ac:dyDescent="0.4">
      <c r="A13" s="5" t="s">
        <v>15</v>
      </c>
      <c r="B13" s="10">
        <v>8</v>
      </c>
      <c r="C13" s="12">
        <v>0</v>
      </c>
      <c r="D13" s="10">
        <v>7</v>
      </c>
      <c r="E13" s="10">
        <v>24</v>
      </c>
      <c r="F13" s="12">
        <v>0</v>
      </c>
      <c r="G13" s="10">
        <v>334</v>
      </c>
      <c r="H13" s="10">
        <v>373</v>
      </c>
    </row>
    <row r="14" spans="1:8" ht="18" x14ac:dyDescent="0.4">
      <c r="A14" s="5" t="s">
        <v>16</v>
      </c>
      <c r="B14" s="10">
        <v>359</v>
      </c>
      <c r="C14" s="12">
        <v>4</v>
      </c>
      <c r="D14" s="10">
        <v>292</v>
      </c>
      <c r="E14" s="10">
        <v>1022</v>
      </c>
      <c r="F14" s="10">
        <v>26</v>
      </c>
      <c r="G14" s="10">
        <v>16386</v>
      </c>
      <c r="H14" s="10">
        <v>18089</v>
      </c>
    </row>
    <row r="15" spans="1:8" ht="18" x14ac:dyDescent="0.4">
      <c r="A15" s="5" t="s">
        <v>17</v>
      </c>
      <c r="B15" s="10">
        <v>4228</v>
      </c>
      <c r="C15" s="10">
        <v>24</v>
      </c>
      <c r="D15" s="10">
        <v>3339</v>
      </c>
      <c r="E15" s="10">
        <v>12735</v>
      </c>
      <c r="F15" s="10">
        <v>582</v>
      </c>
      <c r="G15" s="10">
        <v>144628</v>
      </c>
      <c r="H15" s="10">
        <v>165536</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711</v>
      </c>
      <c r="C19" s="10">
        <v>3</v>
      </c>
      <c r="D19" s="10">
        <v>1964</v>
      </c>
      <c r="E19" s="10">
        <v>7617</v>
      </c>
      <c r="F19" s="10">
        <v>378</v>
      </c>
      <c r="G19" s="10">
        <v>39169</v>
      </c>
      <c r="H19" s="10">
        <v>49842</v>
      </c>
    </row>
    <row r="20" spans="1:8" ht="18" x14ac:dyDescent="0.4">
      <c r="A20" s="5" t="s">
        <v>11</v>
      </c>
      <c r="B20" s="10">
        <v>428</v>
      </c>
      <c r="C20" s="10">
        <v>1</v>
      </c>
      <c r="D20" s="10">
        <v>891</v>
      </c>
      <c r="E20" s="10">
        <v>3016</v>
      </c>
      <c r="F20" s="10">
        <v>112</v>
      </c>
      <c r="G20" s="10">
        <v>16903</v>
      </c>
      <c r="H20" s="10">
        <v>21351</v>
      </c>
    </row>
    <row r="21" spans="1:8" ht="18" x14ac:dyDescent="0.4">
      <c r="A21" s="5" t="s">
        <v>12</v>
      </c>
      <c r="B21" s="10">
        <v>62</v>
      </c>
      <c r="C21" s="10">
        <v>0</v>
      </c>
      <c r="D21" s="10">
        <v>151</v>
      </c>
      <c r="E21" s="10">
        <v>452</v>
      </c>
      <c r="F21" s="10">
        <v>13</v>
      </c>
      <c r="G21" s="10">
        <v>3746</v>
      </c>
      <c r="H21" s="10">
        <v>4424</v>
      </c>
    </row>
    <row r="22" spans="1:8" ht="18" x14ac:dyDescent="0.4">
      <c r="A22" s="5" t="s">
        <v>13</v>
      </c>
      <c r="B22" s="10">
        <v>103</v>
      </c>
      <c r="C22" s="10">
        <v>0</v>
      </c>
      <c r="D22" s="10">
        <v>241</v>
      </c>
      <c r="E22" s="10">
        <v>853</v>
      </c>
      <c r="F22" s="10">
        <v>21</v>
      </c>
      <c r="G22" s="10">
        <v>6725</v>
      </c>
      <c r="H22" s="10">
        <v>7943</v>
      </c>
    </row>
    <row r="23" spans="1:8" ht="18" x14ac:dyDescent="0.4">
      <c r="A23" s="5" t="s">
        <v>14</v>
      </c>
      <c r="B23" s="10">
        <v>18</v>
      </c>
      <c r="C23" s="10">
        <v>1</v>
      </c>
      <c r="D23" s="10">
        <v>40</v>
      </c>
      <c r="E23" s="10">
        <v>120</v>
      </c>
      <c r="F23" s="10">
        <v>3</v>
      </c>
      <c r="G23" s="10">
        <v>946</v>
      </c>
      <c r="H23" s="10">
        <v>1128</v>
      </c>
    </row>
    <row r="24" spans="1:8" ht="18" x14ac:dyDescent="0.4">
      <c r="A24" s="5" t="s">
        <v>15</v>
      </c>
      <c r="B24" s="10">
        <v>2</v>
      </c>
      <c r="C24" s="10">
        <v>0</v>
      </c>
      <c r="D24" s="10">
        <v>7</v>
      </c>
      <c r="E24" s="10">
        <v>21</v>
      </c>
      <c r="F24" s="10">
        <v>0</v>
      </c>
      <c r="G24" s="10">
        <v>129</v>
      </c>
      <c r="H24" s="10">
        <v>159</v>
      </c>
    </row>
    <row r="25" spans="1:8" ht="18" x14ac:dyDescent="0.4">
      <c r="A25" s="5" t="s">
        <v>16</v>
      </c>
      <c r="B25" s="10">
        <v>123</v>
      </c>
      <c r="C25" s="10">
        <v>1</v>
      </c>
      <c r="D25" s="10">
        <v>288</v>
      </c>
      <c r="E25" s="10">
        <v>994</v>
      </c>
      <c r="F25" s="10">
        <v>24</v>
      </c>
      <c r="G25" s="10">
        <v>7800</v>
      </c>
      <c r="H25" s="10">
        <v>9230</v>
      </c>
    </row>
    <row r="26" spans="1:8" ht="18" x14ac:dyDescent="0.4">
      <c r="A26" s="5" t="s">
        <v>17</v>
      </c>
      <c r="B26" s="10">
        <v>1324</v>
      </c>
      <c r="C26" s="10">
        <v>5</v>
      </c>
      <c r="D26" s="10">
        <v>3294</v>
      </c>
      <c r="E26" s="10">
        <v>12079</v>
      </c>
      <c r="F26" s="10">
        <v>527</v>
      </c>
      <c r="G26" s="10">
        <v>67618</v>
      </c>
      <c r="H26" s="10">
        <v>84847</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831803</v>
      </c>
      <c r="C30" s="10">
        <v>4637</v>
      </c>
      <c r="D30" s="10">
        <v>964841</v>
      </c>
      <c r="E30" s="10">
        <v>2865956</v>
      </c>
      <c r="F30" s="10">
        <v>202395</v>
      </c>
      <c r="G30" s="10">
        <v>29268007</v>
      </c>
      <c r="H30" s="10">
        <v>34137639</v>
      </c>
    </row>
    <row r="31" spans="1:8" ht="18" x14ac:dyDescent="0.4">
      <c r="A31" s="5" t="s">
        <v>11</v>
      </c>
      <c r="B31" s="10">
        <v>499061</v>
      </c>
      <c r="C31" s="10">
        <v>2470</v>
      </c>
      <c r="D31" s="10">
        <v>439873</v>
      </c>
      <c r="E31" s="10">
        <v>1068495</v>
      </c>
      <c r="F31" s="10">
        <v>59295</v>
      </c>
      <c r="G31" s="10">
        <v>12363360</v>
      </c>
      <c r="H31" s="10">
        <v>14432554</v>
      </c>
    </row>
    <row r="32" spans="1:8" ht="18" x14ac:dyDescent="0.4">
      <c r="A32" s="5" t="s">
        <v>12</v>
      </c>
      <c r="B32" s="10">
        <v>67806</v>
      </c>
      <c r="C32" s="10">
        <v>0</v>
      </c>
      <c r="D32" s="10">
        <v>73549</v>
      </c>
      <c r="E32" s="10">
        <v>156739</v>
      </c>
      <c r="F32" s="10">
        <v>7914</v>
      </c>
      <c r="G32" s="10">
        <v>2617984</v>
      </c>
      <c r="H32" s="10">
        <v>2923992</v>
      </c>
    </row>
    <row r="33" spans="1:8" ht="18" x14ac:dyDescent="0.4">
      <c r="A33" s="5" t="s">
        <v>13</v>
      </c>
      <c r="B33" s="10">
        <v>110377</v>
      </c>
      <c r="C33" s="10">
        <v>0</v>
      </c>
      <c r="D33" s="10">
        <v>119567</v>
      </c>
      <c r="E33" s="10">
        <v>307477</v>
      </c>
      <c r="F33" s="10">
        <v>11226</v>
      </c>
      <c r="G33" s="10">
        <v>4752872</v>
      </c>
      <c r="H33" s="10">
        <v>5301519</v>
      </c>
    </row>
    <row r="34" spans="1:8" ht="18" x14ac:dyDescent="0.4">
      <c r="A34" s="5" t="s">
        <v>14</v>
      </c>
      <c r="B34" s="10">
        <v>21521</v>
      </c>
      <c r="C34" s="10">
        <v>1497</v>
      </c>
      <c r="D34" s="10">
        <v>19994</v>
      </c>
      <c r="E34" s="10">
        <v>41885</v>
      </c>
      <c r="F34" s="10">
        <v>1475</v>
      </c>
      <c r="G34" s="10">
        <v>749200</v>
      </c>
      <c r="H34" s="10">
        <v>835572</v>
      </c>
    </row>
    <row r="35" spans="1:8" ht="18" x14ac:dyDescent="0.4">
      <c r="A35" s="5" t="s">
        <v>15</v>
      </c>
      <c r="B35" s="10">
        <v>3053</v>
      </c>
      <c r="C35" s="10">
        <v>0</v>
      </c>
      <c r="D35" s="10">
        <v>3439</v>
      </c>
      <c r="E35" s="10">
        <v>8598</v>
      </c>
      <c r="F35" s="10">
        <v>0</v>
      </c>
      <c r="G35" s="10">
        <v>105270</v>
      </c>
      <c r="H35" s="10">
        <v>120360</v>
      </c>
    </row>
    <row r="36" spans="1:8" ht="18" x14ac:dyDescent="0.4">
      <c r="A36" s="5" t="s">
        <v>16</v>
      </c>
      <c r="B36" s="10">
        <v>134951</v>
      </c>
      <c r="C36" s="10">
        <v>1497</v>
      </c>
      <c r="D36" s="10">
        <v>143000</v>
      </c>
      <c r="E36" s="10">
        <v>357960</v>
      </c>
      <c r="F36" s="10">
        <v>12701</v>
      </c>
      <c r="G36" s="10">
        <v>5607342</v>
      </c>
      <c r="H36" s="10">
        <v>6257451</v>
      </c>
    </row>
    <row r="37" spans="1:8" ht="18" x14ac:dyDescent="0.4">
      <c r="A37" s="5" t="s">
        <v>17</v>
      </c>
      <c r="B37" s="10">
        <v>1533621</v>
      </c>
      <c r="C37" s="10">
        <v>8604</v>
      </c>
      <c r="D37" s="10">
        <v>1621263</v>
      </c>
      <c r="E37" s="10">
        <v>4449150</v>
      </c>
      <c r="F37" s="10">
        <v>282305</v>
      </c>
      <c r="G37" s="10">
        <v>49856693</v>
      </c>
      <c r="H37" s="10">
        <v>57751636</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98047</v>
      </c>
      <c r="C44" s="13">
        <f>H19</f>
        <v>49842</v>
      </c>
      <c r="D44" s="13">
        <f>B44/C44</f>
        <v>1.9671562136350869</v>
      </c>
      <c r="E44" s="13">
        <f>H30</f>
        <v>34137639</v>
      </c>
      <c r="F44" s="13">
        <f>E44/B44</f>
        <v>348.17627260395523</v>
      </c>
      <c r="G44" s="13">
        <f>E44/C44</f>
        <v>684.91711809317439</v>
      </c>
    </row>
    <row r="45" spans="1:8" ht="18" x14ac:dyDescent="0.4">
      <c r="A45" s="5" t="s">
        <v>11</v>
      </c>
      <c r="B45" s="13">
        <f t="shared" ref="B45:B51" si="0">H9</f>
        <v>40884</v>
      </c>
      <c r="C45" s="13">
        <f t="shared" ref="C45:C51" si="1">H20</f>
        <v>21351</v>
      </c>
      <c r="D45" s="13">
        <f t="shared" ref="D45:D51" si="2">B45/C45</f>
        <v>1.9148517633834481</v>
      </c>
      <c r="E45" s="13">
        <f t="shared" ref="E45:E51" si="3">H31</f>
        <v>14432554</v>
      </c>
      <c r="F45" s="13">
        <f t="shared" ref="F45:F51" si="4">E45/B45</f>
        <v>353.01227864201155</v>
      </c>
      <c r="G45" s="13">
        <f t="shared" ref="G45:G51" si="5">E45/C45</f>
        <v>675.96618425366489</v>
      </c>
    </row>
    <row r="46" spans="1:8" ht="18" x14ac:dyDescent="0.4">
      <c r="A46" s="5" t="s">
        <v>12</v>
      </c>
      <c r="B46" s="13">
        <f t="shared" si="0"/>
        <v>8516</v>
      </c>
      <c r="C46" s="13">
        <f t="shared" si="1"/>
        <v>4424</v>
      </c>
      <c r="D46" s="13">
        <f t="shared" si="2"/>
        <v>1.9249547920433996</v>
      </c>
      <c r="E46" s="13">
        <f t="shared" si="3"/>
        <v>2923992</v>
      </c>
      <c r="F46" s="13">
        <f t="shared" si="4"/>
        <v>343.3527477689056</v>
      </c>
      <c r="G46" s="13">
        <f t="shared" si="5"/>
        <v>660.93851717902351</v>
      </c>
    </row>
    <row r="47" spans="1:8" ht="18" x14ac:dyDescent="0.4">
      <c r="A47" s="5" t="s">
        <v>13</v>
      </c>
      <c r="B47" s="13">
        <f t="shared" si="0"/>
        <v>15372</v>
      </c>
      <c r="C47" s="13">
        <f t="shared" si="1"/>
        <v>7943</v>
      </c>
      <c r="D47" s="13">
        <f t="shared" si="2"/>
        <v>1.9352889336522725</v>
      </c>
      <c r="E47" s="13">
        <f t="shared" si="3"/>
        <v>5301519</v>
      </c>
      <c r="F47" s="13">
        <f t="shared" si="4"/>
        <v>344.88153786104607</v>
      </c>
      <c r="G47" s="13">
        <f t="shared" si="5"/>
        <v>667.44542364345966</v>
      </c>
    </row>
    <row r="48" spans="1:8" ht="18" x14ac:dyDescent="0.4">
      <c r="A48" s="5" t="s">
        <v>14</v>
      </c>
      <c r="B48" s="13">
        <f t="shared" si="0"/>
        <v>2344</v>
      </c>
      <c r="C48" s="13">
        <f t="shared" si="1"/>
        <v>1128</v>
      </c>
      <c r="D48" s="13">
        <f t="shared" si="2"/>
        <v>2.0780141843971629</v>
      </c>
      <c r="E48" s="13">
        <f t="shared" si="3"/>
        <v>835572</v>
      </c>
      <c r="F48" s="13">
        <f t="shared" si="4"/>
        <v>356.4726962457338</v>
      </c>
      <c r="G48" s="13">
        <f t="shared" si="5"/>
        <v>740.75531914893622</v>
      </c>
    </row>
    <row r="49" spans="1:7" ht="18" x14ac:dyDescent="0.4">
      <c r="A49" s="5" t="s">
        <v>15</v>
      </c>
      <c r="B49" s="13">
        <f t="shared" si="0"/>
        <v>373</v>
      </c>
      <c r="C49" s="13">
        <f t="shared" si="1"/>
        <v>159</v>
      </c>
      <c r="D49" s="13">
        <f t="shared" si="2"/>
        <v>2.3459119496855347</v>
      </c>
      <c r="E49" s="13">
        <f t="shared" si="3"/>
        <v>120360</v>
      </c>
      <c r="F49" s="13">
        <f t="shared" si="4"/>
        <v>322.68096514745309</v>
      </c>
      <c r="G49" s="13">
        <f t="shared" si="5"/>
        <v>756.98113207547169</v>
      </c>
    </row>
    <row r="50" spans="1:7" ht="18" x14ac:dyDescent="0.4">
      <c r="A50" s="5" t="s">
        <v>16</v>
      </c>
      <c r="B50" s="13">
        <f t="shared" si="0"/>
        <v>18089</v>
      </c>
      <c r="C50" s="13">
        <f t="shared" si="1"/>
        <v>9230</v>
      </c>
      <c r="D50" s="13">
        <f t="shared" si="2"/>
        <v>1.9598049837486458</v>
      </c>
      <c r="E50" s="13">
        <f t="shared" si="3"/>
        <v>6257451</v>
      </c>
      <c r="F50" s="13">
        <f t="shared" si="4"/>
        <v>345.92575598429983</v>
      </c>
      <c r="G50" s="13">
        <f t="shared" si="5"/>
        <v>677.94702058504879</v>
      </c>
    </row>
    <row r="51" spans="1:7" ht="18" x14ac:dyDescent="0.4">
      <c r="A51" s="5" t="s">
        <v>17</v>
      </c>
      <c r="B51" s="13">
        <f t="shared" si="0"/>
        <v>165536</v>
      </c>
      <c r="C51" s="13">
        <f t="shared" si="1"/>
        <v>84847</v>
      </c>
      <c r="D51" s="13">
        <f t="shared" si="2"/>
        <v>1.9509941423974919</v>
      </c>
      <c r="E51" s="13">
        <f t="shared" si="3"/>
        <v>57751636</v>
      </c>
      <c r="F51" s="13">
        <f t="shared" si="4"/>
        <v>348.8765948192538</v>
      </c>
      <c r="G51" s="13">
        <f t="shared" si="5"/>
        <v>680.65619291194741</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85194</v>
      </c>
      <c r="C55" s="13">
        <f>G19</f>
        <v>39169</v>
      </c>
      <c r="D55" s="13">
        <f>B55/C55</f>
        <v>2.1750363808113558</v>
      </c>
      <c r="E55" s="13">
        <f>G30</f>
        <v>29268007</v>
      </c>
      <c r="F55" s="13">
        <f>E55/B55</f>
        <v>343.54540225837502</v>
      </c>
      <c r="G55" s="13">
        <f>E55/C55</f>
        <v>747.2237483724374</v>
      </c>
    </row>
    <row r="56" spans="1:7" ht="18" x14ac:dyDescent="0.4">
      <c r="A56" s="5" t="s">
        <v>11</v>
      </c>
      <c r="B56" s="13">
        <f t="shared" ref="B56:B62" si="6">G9</f>
        <v>35352</v>
      </c>
      <c r="C56" s="13">
        <f t="shared" ref="C56:C62" si="7">G20</f>
        <v>16903</v>
      </c>
      <c r="D56" s="13">
        <f t="shared" ref="D56:D62" si="8">B56/C56</f>
        <v>2.0914630538957582</v>
      </c>
      <c r="E56" s="13">
        <f t="shared" ref="E56:E62" si="9">G31</f>
        <v>12363360</v>
      </c>
      <c r="F56" s="13">
        <f t="shared" ref="F56:F62" si="10">E56/B56</f>
        <v>349.72165648336727</v>
      </c>
      <c r="G56" s="13">
        <f t="shared" ref="G56:G62" si="11">E56/C56</f>
        <v>731.42992368218654</v>
      </c>
    </row>
    <row r="57" spans="1:7" ht="18" x14ac:dyDescent="0.4">
      <c r="A57" s="5" t="s">
        <v>12</v>
      </c>
      <c r="B57" s="13">
        <f t="shared" si="6"/>
        <v>7696</v>
      </c>
      <c r="C57" s="13">
        <f t="shared" si="7"/>
        <v>3746</v>
      </c>
      <c r="D57" s="13">
        <f t="shared" si="8"/>
        <v>2.0544580886278698</v>
      </c>
      <c r="E57" s="13">
        <f t="shared" si="9"/>
        <v>2617984</v>
      </c>
      <c r="F57" s="13">
        <f t="shared" si="10"/>
        <v>340.17463617463619</v>
      </c>
      <c r="G57" s="13">
        <f t="shared" si="11"/>
        <v>698.87453283502407</v>
      </c>
    </row>
    <row r="58" spans="1:7" ht="18" x14ac:dyDescent="0.4">
      <c r="A58" s="5" t="s">
        <v>13</v>
      </c>
      <c r="B58" s="13">
        <f t="shared" si="6"/>
        <v>13932</v>
      </c>
      <c r="C58" s="13">
        <f t="shared" si="7"/>
        <v>6725</v>
      </c>
      <c r="D58" s="13">
        <f t="shared" si="8"/>
        <v>2.0716728624535317</v>
      </c>
      <c r="E58" s="13">
        <f t="shared" si="9"/>
        <v>4752872</v>
      </c>
      <c r="F58" s="13">
        <f t="shared" si="10"/>
        <v>341.14786103933392</v>
      </c>
      <c r="G58" s="13">
        <f t="shared" si="11"/>
        <v>706.74676579925654</v>
      </c>
    </row>
    <row r="59" spans="1:7" ht="18" x14ac:dyDescent="0.4">
      <c r="A59" s="5" t="s">
        <v>14</v>
      </c>
      <c r="B59" s="13">
        <f t="shared" si="6"/>
        <v>2120</v>
      </c>
      <c r="C59" s="13">
        <f t="shared" si="7"/>
        <v>946</v>
      </c>
      <c r="D59" s="13">
        <f t="shared" si="8"/>
        <v>2.2410147991543341</v>
      </c>
      <c r="E59" s="13">
        <f t="shared" si="9"/>
        <v>749200</v>
      </c>
      <c r="F59" s="13">
        <f t="shared" si="10"/>
        <v>353.39622641509436</v>
      </c>
      <c r="G59" s="13">
        <f t="shared" si="11"/>
        <v>791.96617336152224</v>
      </c>
    </row>
    <row r="60" spans="1:7" ht="18" x14ac:dyDescent="0.4">
      <c r="A60" s="5" t="s">
        <v>15</v>
      </c>
      <c r="B60" s="13">
        <f t="shared" si="6"/>
        <v>334</v>
      </c>
      <c r="C60" s="13">
        <f t="shared" si="7"/>
        <v>129</v>
      </c>
      <c r="D60" s="13">
        <f t="shared" si="8"/>
        <v>2.5891472868217056</v>
      </c>
      <c r="E60" s="13">
        <f t="shared" si="9"/>
        <v>105270</v>
      </c>
      <c r="F60" s="13">
        <f t="shared" si="10"/>
        <v>315.17964071856289</v>
      </c>
      <c r="G60" s="13">
        <f t="shared" si="11"/>
        <v>816.04651162790697</v>
      </c>
    </row>
    <row r="61" spans="1:7" ht="18" x14ac:dyDescent="0.4">
      <c r="A61" s="5" t="s">
        <v>16</v>
      </c>
      <c r="B61" s="13">
        <f t="shared" si="6"/>
        <v>16386</v>
      </c>
      <c r="C61" s="13">
        <f t="shared" si="7"/>
        <v>7800</v>
      </c>
      <c r="D61" s="13">
        <f t="shared" si="8"/>
        <v>2.1007692307692309</v>
      </c>
      <c r="E61" s="13">
        <f t="shared" si="9"/>
        <v>5607342</v>
      </c>
      <c r="F61" s="13">
        <f t="shared" si="10"/>
        <v>342.20322226290733</v>
      </c>
      <c r="G61" s="13">
        <f t="shared" si="11"/>
        <v>718.89</v>
      </c>
    </row>
    <row r="62" spans="1:7" ht="18" x14ac:dyDescent="0.4">
      <c r="A62" s="5" t="s">
        <v>17</v>
      </c>
      <c r="B62" s="13">
        <f t="shared" si="6"/>
        <v>144628</v>
      </c>
      <c r="C62" s="13">
        <f t="shared" si="7"/>
        <v>67618</v>
      </c>
      <c r="D62" s="13">
        <f t="shared" si="8"/>
        <v>2.1388979265875951</v>
      </c>
      <c r="E62" s="13">
        <f t="shared" si="9"/>
        <v>49856693</v>
      </c>
      <c r="F62" s="13">
        <f t="shared" si="10"/>
        <v>344.72365655336449</v>
      </c>
      <c r="G62" s="13">
        <f t="shared" si="11"/>
        <v>737.32871424768553</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4691</v>
      </c>
      <c r="C66" s="13">
        <f>B19+C19+D19+F19</f>
        <v>3056</v>
      </c>
      <c r="D66" s="13">
        <f>B66/C66</f>
        <v>1.5350130890052356</v>
      </c>
      <c r="E66" s="13">
        <f>B30+C30+D30+F30</f>
        <v>2003676</v>
      </c>
      <c r="F66" s="13">
        <f t="shared" ref="F66:F73" si="12">E66/B66</f>
        <v>427.13195480707736</v>
      </c>
      <c r="G66" s="13">
        <f t="shared" ref="G66:G73" si="13">E66/C66</f>
        <v>655.65314136125653</v>
      </c>
    </row>
    <row r="67" spans="1:7" ht="18" x14ac:dyDescent="0.4">
      <c r="A67" s="5" t="s">
        <v>11</v>
      </c>
      <c r="B67" s="13">
        <f t="shared" ref="B67:B73" si="14">B9+C9+D9+F9</f>
        <v>2445</v>
      </c>
      <c r="C67" s="13">
        <f t="shared" ref="C67:C73" si="15">B20+C20+D20+F20</f>
        <v>1432</v>
      </c>
      <c r="D67" s="13">
        <f t="shared" ref="D67:D73" si="16">B67/C67</f>
        <v>1.7074022346368716</v>
      </c>
      <c r="E67" s="13">
        <f t="shared" ref="E67:E73" si="17">B31+C31+D31+F31</f>
        <v>1000699</v>
      </c>
      <c r="F67" s="13">
        <f t="shared" si="12"/>
        <v>409.2838445807771</v>
      </c>
      <c r="G67" s="13">
        <f t="shared" si="13"/>
        <v>698.81215083798884</v>
      </c>
    </row>
    <row r="68" spans="1:7" ht="18" x14ac:dyDescent="0.4">
      <c r="A68" s="5" t="s">
        <v>12</v>
      </c>
      <c r="B68" s="13">
        <f t="shared" si="14"/>
        <v>356</v>
      </c>
      <c r="C68" s="13">
        <f t="shared" si="15"/>
        <v>226</v>
      </c>
      <c r="D68" s="13">
        <f t="shared" si="16"/>
        <v>1.5752212389380531</v>
      </c>
      <c r="E68" s="13">
        <f t="shared" si="17"/>
        <v>149269</v>
      </c>
      <c r="F68" s="13">
        <f t="shared" si="12"/>
        <v>419.29494382022472</v>
      </c>
      <c r="G68" s="13">
        <f t="shared" si="13"/>
        <v>660.48230088495575</v>
      </c>
    </row>
    <row r="69" spans="1:7" ht="18" x14ac:dyDescent="0.4">
      <c r="A69" s="5" t="s">
        <v>13</v>
      </c>
      <c r="B69" s="13">
        <f t="shared" si="14"/>
        <v>563</v>
      </c>
      <c r="C69" s="13">
        <f t="shared" si="15"/>
        <v>365</v>
      </c>
      <c r="D69" s="13">
        <f t="shared" si="16"/>
        <v>1.5424657534246575</v>
      </c>
      <c r="E69" s="13">
        <f t="shared" si="17"/>
        <v>241170</v>
      </c>
      <c r="F69" s="13">
        <f t="shared" si="12"/>
        <v>428.3658969804618</v>
      </c>
      <c r="G69" s="13">
        <f t="shared" si="13"/>
        <v>660.7397260273973</v>
      </c>
    </row>
    <row r="70" spans="1:7" ht="18" x14ac:dyDescent="0.4">
      <c r="A70" s="5" t="s">
        <v>14</v>
      </c>
      <c r="B70" s="13">
        <f t="shared" si="14"/>
        <v>103</v>
      </c>
      <c r="C70" s="13">
        <f t="shared" si="15"/>
        <v>62</v>
      </c>
      <c r="D70" s="13">
        <f t="shared" si="16"/>
        <v>1.6612903225806452</v>
      </c>
      <c r="E70" s="13">
        <f t="shared" si="17"/>
        <v>44487</v>
      </c>
      <c r="F70" s="13">
        <f t="shared" si="12"/>
        <v>431.91262135922329</v>
      </c>
      <c r="G70" s="13">
        <f t="shared" si="13"/>
        <v>717.5322580645161</v>
      </c>
    </row>
    <row r="71" spans="1:7" ht="18" x14ac:dyDescent="0.4">
      <c r="A71" s="5" t="s">
        <v>15</v>
      </c>
      <c r="B71" s="13">
        <f t="shared" si="14"/>
        <v>15</v>
      </c>
      <c r="C71" s="13">
        <f t="shared" si="15"/>
        <v>9</v>
      </c>
      <c r="D71" s="13">
        <f t="shared" si="16"/>
        <v>1.6666666666666667</v>
      </c>
      <c r="E71" s="13">
        <f t="shared" si="17"/>
        <v>6492</v>
      </c>
      <c r="F71" s="13">
        <f t="shared" si="12"/>
        <v>432.8</v>
      </c>
      <c r="G71" s="13">
        <f t="shared" si="13"/>
        <v>721.33333333333337</v>
      </c>
    </row>
    <row r="72" spans="1:7" ht="18" x14ac:dyDescent="0.4">
      <c r="A72" s="5" t="s">
        <v>16</v>
      </c>
      <c r="B72" s="13">
        <f t="shared" si="14"/>
        <v>681</v>
      </c>
      <c r="C72" s="13">
        <f t="shared" si="15"/>
        <v>436</v>
      </c>
      <c r="D72" s="13">
        <f t="shared" si="16"/>
        <v>1.5619266055045871</v>
      </c>
      <c r="E72" s="13">
        <f t="shared" si="17"/>
        <v>292149</v>
      </c>
      <c r="F72" s="13">
        <f t="shared" si="12"/>
        <v>429</v>
      </c>
      <c r="G72" s="13">
        <f t="shared" si="13"/>
        <v>670.06651376146795</v>
      </c>
    </row>
    <row r="73" spans="1:7" ht="18" x14ac:dyDescent="0.4">
      <c r="A73" s="5" t="s">
        <v>17</v>
      </c>
      <c r="B73" s="13">
        <f t="shared" si="14"/>
        <v>8173</v>
      </c>
      <c r="C73" s="13">
        <f t="shared" si="15"/>
        <v>5150</v>
      </c>
      <c r="D73" s="13">
        <f t="shared" si="16"/>
        <v>1.5869902912621359</v>
      </c>
      <c r="E73" s="13">
        <f t="shared" si="17"/>
        <v>3445793</v>
      </c>
      <c r="F73" s="13">
        <f t="shared" si="12"/>
        <v>421.60687630001223</v>
      </c>
      <c r="G73" s="13">
        <f t="shared" si="13"/>
        <v>669.08601941747577</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8162</v>
      </c>
      <c r="C77" s="13">
        <f>E19</f>
        <v>7617</v>
      </c>
      <c r="D77" s="13">
        <f t="shared" ref="D77:D84" si="18">B77/C77</f>
        <v>1.0715504791912827</v>
      </c>
      <c r="E77" s="13">
        <f>E30</f>
        <v>2865956</v>
      </c>
      <c r="F77" s="13">
        <f t="shared" ref="F77:F84" si="19">E77/B77</f>
        <v>351.13403577554521</v>
      </c>
      <c r="G77" s="13">
        <f t="shared" ref="G77:G84" si="20">E77/C77</f>
        <v>376.25784429565448</v>
      </c>
    </row>
    <row r="78" spans="1:7" ht="18" x14ac:dyDescent="0.4">
      <c r="A78" s="5" t="s">
        <v>11</v>
      </c>
      <c r="B78" s="13">
        <f t="shared" ref="B78:B84" si="21">E9</f>
        <v>3087</v>
      </c>
      <c r="C78" s="13">
        <f t="shared" ref="C78:C84" si="22">E20</f>
        <v>3016</v>
      </c>
      <c r="D78" s="13">
        <f t="shared" si="18"/>
        <v>1.0235411140583555</v>
      </c>
      <c r="E78" s="13">
        <f t="shared" ref="E78:E84" si="23">E31</f>
        <v>1068495</v>
      </c>
      <c r="F78" s="13">
        <f t="shared" si="19"/>
        <v>346.12730806608357</v>
      </c>
      <c r="G78" s="13">
        <f t="shared" si="20"/>
        <v>354.27553050397876</v>
      </c>
    </row>
    <row r="79" spans="1:7" ht="18" x14ac:dyDescent="0.4">
      <c r="A79" s="5" t="s">
        <v>12</v>
      </c>
      <c r="B79" s="13">
        <f t="shared" si="21"/>
        <v>464</v>
      </c>
      <c r="C79" s="13">
        <f t="shared" si="22"/>
        <v>452</v>
      </c>
      <c r="D79" s="13">
        <f t="shared" si="18"/>
        <v>1.0265486725663717</v>
      </c>
      <c r="E79" s="13">
        <f t="shared" si="23"/>
        <v>156739</v>
      </c>
      <c r="F79" s="13">
        <f t="shared" si="19"/>
        <v>337.79956896551727</v>
      </c>
      <c r="G79" s="13">
        <f t="shared" si="20"/>
        <v>346.76769911504425</v>
      </c>
    </row>
    <row r="80" spans="1:7" ht="18" x14ac:dyDescent="0.4">
      <c r="A80" s="5" t="s">
        <v>13</v>
      </c>
      <c r="B80" s="13">
        <f t="shared" si="21"/>
        <v>877</v>
      </c>
      <c r="C80" s="13">
        <f t="shared" si="22"/>
        <v>853</v>
      </c>
      <c r="D80" s="13">
        <f t="shared" si="18"/>
        <v>1.0281359906213365</v>
      </c>
      <c r="E80" s="13">
        <f t="shared" si="23"/>
        <v>307477</v>
      </c>
      <c r="F80" s="13">
        <f t="shared" si="19"/>
        <v>350.60091220068415</v>
      </c>
      <c r="G80" s="13">
        <f t="shared" si="20"/>
        <v>360.46541617819463</v>
      </c>
    </row>
    <row r="81" spans="1:7" ht="18" x14ac:dyDescent="0.4">
      <c r="A81" s="5" t="s">
        <v>14</v>
      </c>
      <c r="B81" s="13">
        <f t="shared" si="21"/>
        <v>121</v>
      </c>
      <c r="C81" s="13">
        <f t="shared" si="22"/>
        <v>120</v>
      </c>
      <c r="D81" s="13">
        <f t="shared" si="18"/>
        <v>1.0083333333333333</v>
      </c>
      <c r="E81" s="13">
        <f t="shared" si="23"/>
        <v>41885</v>
      </c>
      <c r="F81" s="13">
        <f t="shared" si="19"/>
        <v>346.15702479338842</v>
      </c>
      <c r="G81" s="13">
        <f t="shared" si="20"/>
        <v>349.04166666666669</v>
      </c>
    </row>
    <row r="82" spans="1:7" ht="18" x14ac:dyDescent="0.4">
      <c r="A82" s="5" t="s">
        <v>15</v>
      </c>
      <c r="B82" s="13">
        <f t="shared" si="21"/>
        <v>24</v>
      </c>
      <c r="C82" s="13">
        <f t="shared" si="22"/>
        <v>21</v>
      </c>
      <c r="D82" s="13">
        <f t="shared" si="18"/>
        <v>1.1428571428571428</v>
      </c>
      <c r="E82" s="13">
        <f t="shared" si="23"/>
        <v>8598</v>
      </c>
      <c r="F82" s="13">
        <f t="shared" si="19"/>
        <v>358.25</v>
      </c>
      <c r="G82" s="13">
        <f t="shared" si="20"/>
        <v>409.42857142857144</v>
      </c>
    </row>
    <row r="83" spans="1:7" ht="18" x14ac:dyDescent="0.4">
      <c r="A83" s="5" t="s">
        <v>16</v>
      </c>
      <c r="B83" s="13">
        <f t="shared" si="21"/>
        <v>1022</v>
      </c>
      <c r="C83" s="13">
        <f t="shared" si="22"/>
        <v>994</v>
      </c>
      <c r="D83" s="13">
        <f t="shared" si="18"/>
        <v>1.028169014084507</v>
      </c>
      <c r="E83" s="13">
        <f t="shared" si="23"/>
        <v>357960</v>
      </c>
      <c r="F83" s="13">
        <f t="shared" si="19"/>
        <v>350.25440313111545</v>
      </c>
      <c r="G83" s="13">
        <f t="shared" si="20"/>
        <v>360.12072434607649</v>
      </c>
    </row>
    <row r="84" spans="1:7" ht="18" x14ac:dyDescent="0.4">
      <c r="A84" s="5" t="s">
        <v>17</v>
      </c>
      <c r="B84" s="13">
        <f t="shared" si="21"/>
        <v>12735</v>
      </c>
      <c r="C84" s="13">
        <f t="shared" si="22"/>
        <v>12079</v>
      </c>
      <c r="D84" s="13">
        <f t="shared" si="18"/>
        <v>1.054309131550625</v>
      </c>
      <c r="E84" s="13">
        <f t="shared" si="23"/>
        <v>4449150</v>
      </c>
      <c r="F84" s="13">
        <f t="shared" si="19"/>
        <v>349.36395759717317</v>
      </c>
      <c r="G84" s="13">
        <f t="shared" si="20"/>
        <v>368.337610729365</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4691</v>
      </c>
      <c r="C92" s="13">
        <f>B19+C19+D19+F19</f>
        <v>3056</v>
      </c>
      <c r="D92" s="13">
        <f>B92/C92</f>
        <v>1.5350130890052356</v>
      </c>
      <c r="E92" s="13">
        <f>B30+C30+D30+F30</f>
        <v>2003676</v>
      </c>
      <c r="F92" s="13">
        <f t="shared" ref="F92:F99" si="24">E92/B92</f>
        <v>427.13195480707736</v>
      </c>
      <c r="G92" s="13">
        <f t="shared" ref="G92:G99" si="25">E92/C92</f>
        <v>655.65314136125653</v>
      </c>
    </row>
    <row r="93" spans="1:7" ht="18" x14ac:dyDescent="0.4">
      <c r="A93" s="5" t="s">
        <v>11</v>
      </c>
      <c r="B93" s="13">
        <f t="shared" ref="B93:B99" si="26">B9+C9+D9+F9</f>
        <v>2445</v>
      </c>
      <c r="C93" s="13">
        <f t="shared" ref="C93:C99" si="27">B20+C20+D20+F20</f>
        <v>1432</v>
      </c>
      <c r="D93" s="13">
        <f t="shared" ref="D93:D99" si="28">B93/C93</f>
        <v>1.7074022346368716</v>
      </c>
      <c r="E93" s="13">
        <f t="shared" ref="E93:E99" si="29">B31+C31+D31+F31</f>
        <v>1000699</v>
      </c>
      <c r="F93" s="13">
        <f t="shared" si="24"/>
        <v>409.2838445807771</v>
      </c>
      <c r="G93" s="13">
        <f t="shared" si="25"/>
        <v>698.81215083798884</v>
      </c>
    </row>
    <row r="94" spans="1:7" ht="18" x14ac:dyDescent="0.4">
      <c r="A94" s="5" t="s">
        <v>12</v>
      </c>
      <c r="B94" s="13">
        <f t="shared" si="26"/>
        <v>356</v>
      </c>
      <c r="C94" s="13">
        <f t="shared" si="27"/>
        <v>226</v>
      </c>
      <c r="D94" s="13">
        <f t="shared" si="28"/>
        <v>1.5752212389380531</v>
      </c>
      <c r="E94" s="13">
        <f t="shared" si="29"/>
        <v>149269</v>
      </c>
      <c r="F94" s="13">
        <f t="shared" si="24"/>
        <v>419.29494382022472</v>
      </c>
      <c r="G94" s="13">
        <f t="shared" si="25"/>
        <v>660.48230088495575</v>
      </c>
    </row>
    <row r="95" spans="1:7" ht="18" x14ac:dyDescent="0.4">
      <c r="A95" s="5" t="s">
        <v>13</v>
      </c>
      <c r="B95" s="13">
        <f t="shared" si="26"/>
        <v>563</v>
      </c>
      <c r="C95" s="13">
        <f t="shared" si="27"/>
        <v>365</v>
      </c>
      <c r="D95" s="13">
        <f t="shared" si="28"/>
        <v>1.5424657534246575</v>
      </c>
      <c r="E95" s="13">
        <f t="shared" si="29"/>
        <v>241170</v>
      </c>
      <c r="F95" s="13">
        <f t="shared" si="24"/>
        <v>428.3658969804618</v>
      </c>
      <c r="G95" s="13">
        <f t="shared" si="25"/>
        <v>660.7397260273973</v>
      </c>
    </row>
    <row r="96" spans="1:7" ht="18" x14ac:dyDescent="0.4">
      <c r="A96" s="5" t="s">
        <v>14</v>
      </c>
      <c r="B96" s="13">
        <f t="shared" si="26"/>
        <v>103</v>
      </c>
      <c r="C96" s="13">
        <f t="shared" si="27"/>
        <v>62</v>
      </c>
      <c r="D96" s="13">
        <f t="shared" si="28"/>
        <v>1.6612903225806452</v>
      </c>
      <c r="E96" s="13">
        <f t="shared" si="29"/>
        <v>44487</v>
      </c>
      <c r="F96" s="13">
        <f t="shared" si="24"/>
        <v>431.91262135922329</v>
      </c>
      <c r="G96" s="13">
        <f t="shared" si="25"/>
        <v>717.5322580645161</v>
      </c>
    </row>
    <row r="97" spans="1:7" ht="18" x14ac:dyDescent="0.4">
      <c r="A97" s="5" t="s">
        <v>15</v>
      </c>
      <c r="B97" s="13">
        <f t="shared" si="26"/>
        <v>15</v>
      </c>
      <c r="C97" s="13">
        <f t="shared" si="27"/>
        <v>9</v>
      </c>
      <c r="D97" s="13">
        <f t="shared" si="28"/>
        <v>1.6666666666666667</v>
      </c>
      <c r="E97" s="13">
        <f t="shared" si="29"/>
        <v>6492</v>
      </c>
      <c r="F97" s="13">
        <f t="shared" si="24"/>
        <v>432.8</v>
      </c>
      <c r="G97" s="13">
        <f t="shared" si="25"/>
        <v>721.33333333333337</v>
      </c>
    </row>
    <row r="98" spans="1:7" ht="18" x14ac:dyDescent="0.4">
      <c r="A98" s="5" t="s">
        <v>16</v>
      </c>
      <c r="B98" s="13">
        <f t="shared" si="26"/>
        <v>681</v>
      </c>
      <c r="C98" s="13">
        <f t="shared" si="27"/>
        <v>436</v>
      </c>
      <c r="D98" s="13">
        <f t="shared" si="28"/>
        <v>1.5619266055045871</v>
      </c>
      <c r="E98" s="13">
        <f t="shared" si="29"/>
        <v>292149</v>
      </c>
      <c r="F98" s="13">
        <f t="shared" si="24"/>
        <v>429</v>
      </c>
      <c r="G98" s="13">
        <f t="shared" si="25"/>
        <v>670.06651376146795</v>
      </c>
    </row>
    <row r="99" spans="1:7" ht="18" x14ac:dyDescent="0.4">
      <c r="A99" s="5" t="s">
        <v>17</v>
      </c>
      <c r="B99" s="13">
        <f t="shared" si="26"/>
        <v>8173</v>
      </c>
      <c r="C99" s="13">
        <f t="shared" si="27"/>
        <v>5150</v>
      </c>
      <c r="D99" s="13">
        <f t="shared" si="28"/>
        <v>1.5869902912621359</v>
      </c>
      <c r="E99" s="13">
        <f t="shared" si="29"/>
        <v>3445793</v>
      </c>
      <c r="F99" s="13">
        <f t="shared" si="24"/>
        <v>421.60687630001223</v>
      </c>
      <c r="G99" s="13">
        <f t="shared" si="25"/>
        <v>669.08601941747577</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2277</v>
      </c>
      <c r="C103" s="13">
        <f>B19</f>
        <v>711</v>
      </c>
      <c r="D103" s="13">
        <f t="shared" ref="D103:D110" si="30">B103/C103</f>
        <v>3.2025316455696204</v>
      </c>
      <c r="E103" s="13">
        <f>B30</f>
        <v>831803</v>
      </c>
      <c r="F103" s="13">
        <f t="shared" ref="F103:F110" si="31">E103/B103</f>
        <v>365.30654369784804</v>
      </c>
      <c r="G103" s="13">
        <f t="shared" ref="G103:G110" si="32">E103/C103</f>
        <v>1169.9057665260198</v>
      </c>
    </row>
    <row r="104" spans="1:7" ht="18" x14ac:dyDescent="0.4">
      <c r="A104" s="5" t="s">
        <v>11</v>
      </c>
      <c r="B104" s="13">
        <f t="shared" ref="B104:B110" si="33">B9</f>
        <v>1406</v>
      </c>
      <c r="C104" s="13">
        <f t="shared" ref="C104:C110" si="34">B20</f>
        <v>428</v>
      </c>
      <c r="D104" s="13">
        <f t="shared" si="30"/>
        <v>3.2850467289719627</v>
      </c>
      <c r="E104" s="13">
        <f t="shared" ref="E104:E110" si="35">B31</f>
        <v>499061</v>
      </c>
      <c r="F104" s="13">
        <f t="shared" si="31"/>
        <v>354.95092460881932</v>
      </c>
      <c r="G104" s="13">
        <f t="shared" si="32"/>
        <v>1166.0303738317757</v>
      </c>
    </row>
    <row r="105" spans="1:7" ht="18" x14ac:dyDescent="0.4">
      <c r="A105" s="5" t="s">
        <v>12</v>
      </c>
      <c r="B105" s="13">
        <f t="shared" si="33"/>
        <v>186</v>
      </c>
      <c r="C105" s="13">
        <f t="shared" si="34"/>
        <v>62</v>
      </c>
      <c r="D105" s="13">
        <f t="shared" si="30"/>
        <v>3</v>
      </c>
      <c r="E105" s="13">
        <f t="shared" si="35"/>
        <v>67806</v>
      </c>
      <c r="F105" s="13">
        <f t="shared" si="31"/>
        <v>364.54838709677421</v>
      </c>
      <c r="G105" s="13">
        <f t="shared" si="32"/>
        <v>1093.6451612903227</v>
      </c>
    </row>
    <row r="106" spans="1:7" ht="18" x14ac:dyDescent="0.4">
      <c r="A106" s="5" t="s">
        <v>13</v>
      </c>
      <c r="B106" s="13">
        <f t="shared" si="33"/>
        <v>296</v>
      </c>
      <c r="C106" s="13">
        <f t="shared" si="34"/>
        <v>103</v>
      </c>
      <c r="D106" s="13">
        <f t="shared" si="30"/>
        <v>2.8737864077669903</v>
      </c>
      <c r="E106" s="13">
        <f t="shared" si="35"/>
        <v>110377</v>
      </c>
      <c r="F106" s="13">
        <f t="shared" si="31"/>
        <v>372.89527027027026</v>
      </c>
      <c r="G106" s="13">
        <f t="shared" si="32"/>
        <v>1071.6213592233009</v>
      </c>
    </row>
    <row r="107" spans="1:7" ht="18" x14ac:dyDescent="0.4">
      <c r="A107" s="5" t="s">
        <v>14</v>
      </c>
      <c r="B107" s="13">
        <f t="shared" si="33"/>
        <v>55</v>
      </c>
      <c r="C107" s="13">
        <f t="shared" si="34"/>
        <v>18</v>
      </c>
      <c r="D107" s="13">
        <f t="shared" si="30"/>
        <v>3.0555555555555554</v>
      </c>
      <c r="E107" s="13">
        <f t="shared" si="35"/>
        <v>21521</v>
      </c>
      <c r="F107" s="13">
        <f t="shared" si="31"/>
        <v>391.29090909090911</v>
      </c>
      <c r="G107" s="13">
        <f t="shared" si="32"/>
        <v>1195.6111111111111</v>
      </c>
    </row>
    <row r="108" spans="1:7" ht="18" x14ac:dyDescent="0.4">
      <c r="A108" s="5" t="s">
        <v>15</v>
      </c>
      <c r="B108" s="13">
        <f t="shared" si="33"/>
        <v>8</v>
      </c>
      <c r="C108" s="13">
        <f t="shared" si="34"/>
        <v>2</v>
      </c>
      <c r="D108" s="13">
        <f t="shared" si="30"/>
        <v>4</v>
      </c>
      <c r="E108" s="13">
        <f t="shared" si="35"/>
        <v>3053</v>
      </c>
      <c r="F108" s="13">
        <f t="shared" si="31"/>
        <v>381.625</v>
      </c>
      <c r="G108" s="13">
        <f t="shared" si="32"/>
        <v>1526.5</v>
      </c>
    </row>
    <row r="109" spans="1:7" ht="18" x14ac:dyDescent="0.4">
      <c r="A109" s="5" t="s">
        <v>16</v>
      </c>
      <c r="B109" s="13">
        <f t="shared" si="33"/>
        <v>359</v>
      </c>
      <c r="C109" s="13">
        <f t="shared" si="34"/>
        <v>123</v>
      </c>
      <c r="D109" s="13">
        <f t="shared" si="30"/>
        <v>2.9186991869918697</v>
      </c>
      <c r="E109" s="13">
        <f t="shared" si="35"/>
        <v>134951</v>
      </c>
      <c r="F109" s="13">
        <f t="shared" si="31"/>
        <v>375.90807799442899</v>
      </c>
      <c r="G109" s="13">
        <f t="shared" si="32"/>
        <v>1097.1626016260163</v>
      </c>
    </row>
    <row r="110" spans="1:7" ht="18" x14ac:dyDescent="0.4">
      <c r="A110" s="5" t="s">
        <v>17</v>
      </c>
      <c r="B110" s="13">
        <f t="shared" si="33"/>
        <v>4228</v>
      </c>
      <c r="C110" s="13">
        <f t="shared" si="34"/>
        <v>1324</v>
      </c>
      <c r="D110" s="13">
        <f t="shared" si="30"/>
        <v>3.1933534743202419</v>
      </c>
      <c r="E110" s="13">
        <f t="shared" si="35"/>
        <v>1533621</v>
      </c>
      <c r="F110" s="13">
        <f t="shared" si="31"/>
        <v>362.72965941343426</v>
      </c>
      <c r="G110" s="13">
        <f t="shared" si="32"/>
        <v>1158.3240181268882</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12</v>
      </c>
      <c r="C114" s="13">
        <f>C19</f>
        <v>3</v>
      </c>
      <c r="D114" s="13">
        <f t="shared" ref="D114:D121" si="36">B114/C114</f>
        <v>4</v>
      </c>
      <c r="E114" s="13">
        <f>C30</f>
        <v>4637</v>
      </c>
      <c r="F114" s="13">
        <f t="shared" ref="F114:F121" si="37">E114/B114</f>
        <v>386.41666666666669</v>
      </c>
      <c r="G114" s="13">
        <f t="shared" ref="G114:G121" si="38">E114/C114</f>
        <v>1545.6666666666667</v>
      </c>
    </row>
    <row r="115" spans="1:7" ht="18" x14ac:dyDescent="0.4">
      <c r="A115" s="5" t="s">
        <v>11</v>
      </c>
      <c r="B115" s="13">
        <f t="shared" ref="B115:B121" si="39">C9</f>
        <v>8</v>
      </c>
      <c r="C115" s="13">
        <f t="shared" ref="C115:C121" si="40">C20</f>
        <v>1</v>
      </c>
      <c r="D115" s="13">
        <f t="shared" si="36"/>
        <v>8</v>
      </c>
      <c r="E115" s="13">
        <f t="shared" ref="E115:E121" si="41">C31</f>
        <v>2470</v>
      </c>
      <c r="F115" s="13">
        <f t="shared" si="37"/>
        <v>308.75</v>
      </c>
      <c r="G115" s="13">
        <f t="shared" si="38"/>
        <v>2470</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4</v>
      </c>
      <c r="C118" s="13">
        <f t="shared" si="40"/>
        <v>1</v>
      </c>
      <c r="D118" s="13">
        <f t="shared" si="36"/>
        <v>4</v>
      </c>
      <c r="E118" s="13">
        <f t="shared" si="41"/>
        <v>1497</v>
      </c>
      <c r="F118" s="13">
        <f t="shared" si="37"/>
        <v>374.25</v>
      </c>
      <c r="G118" s="13">
        <f t="shared" si="38"/>
        <v>1497</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4</v>
      </c>
      <c r="C120" s="13">
        <f t="shared" si="40"/>
        <v>1</v>
      </c>
      <c r="D120" s="13">
        <f t="shared" si="36"/>
        <v>4</v>
      </c>
      <c r="E120" s="13">
        <f t="shared" si="41"/>
        <v>1497</v>
      </c>
      <c r="F120" s="13">
        <f t="shared" si="37"/>
        <v>374.25</v>
      </c>
      <c r="G120" s="13">
        <f t="shared" si="38"/>
        <v>1497</v>
      </c>
    </row>
    <row r="121" spans="1:7" ht="18" x14ac:dyDescent="0.4">
      <c r="A121" s="5" t="s">
        <v>17</v>
      </c>
      <c r="B121" s="13">
        <f t="shared" si="39"/>
        <v>24</v>
      </c>
      <c r="C121" s="13">
        <f t="shared" si="40"/>
        <v>5</v>
      </c>
      <c r="D121" s="13">
        <f t="shared" si="36"/>
        <v>4.8</v>
      </c>
      <c r="E121" s="13">
        <f t="shared" si="41"/>
        <v>8604</v>
      </c>
      <c r="F121" s="13">
        <f t="shared" si="37"/>
        <v>358.5</v>
      </c>
      <c r="G121" s="13">
        <f t="shared" si="38"/>
        <v>1720.8</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1984</v>
      </c>
      <c r="C125" s="13">
        <f>D19</f>
        <v>1964</v>
      </c>
      <c r="D125" s="13">
        <f t="shared" ref="D125:D132" si="42">B125/C125</f>
        <v>1.0101832993890021</v>
      </c>
      <c r="E125" s="13">
        <f>D30</f>
        <v>964841</v>
      </c>
      <c r="F125" s="13">
        <f t="shared" ref="F125:F132" si="43">E125/B125</f>
        <v>486.31098790322579</v>
      </c>
      <c r="G125" s="13">
        <f t="shared" ref="G125:G132" si="44">E125/C125</f>
        <v>491.26323828920573</v>
      </c>
    </row>
    <row r="126" spans="1:7" ht="18" x14ac:dyDescent="0.4">
      <c r="A126" s="5" t="s">
        <v>11</v>
      </c>
      <c r="B126" s="13">
        <f t="shared" ref="B126:B132" si="45">D9</f>
        <v>910</v>
      </c>
      <c r="C126" s="13">
        <f t="shared" ref="C126:C132" si="46">D20</f>
        <v>891</v>
      </c>
      <c r="D126" s="13">
        <f t="shared" si="42"/>
        <v>1.021324354657688</v>
      </c>
      <c r="E126" s="13">
        <f t="shared" ref="E126:E132" si="47">D31</f>
        <v>439873</v>
      </c>
      <c r="F126" s="13">
        <f t="shared" si="43"/>
        <v>483.37692307692305</v>
      </c>
      <c r="G126" s="13">
        <f t="shared" si="44"/>
        <v>493.68462401795733</v>
      </c>
    </row>
    <row r="127" spans="1:7" ht="18" x14ac:dyDescent="0.4">
      <c r="A127" s="5" t="s">
        <v>12</v>
      </c>
      <c r="B127" s="13">
        <f t="shared" si="45"/>
        <v>153</v>
      </c>
      <c r="C127" s="13">
        <f t="shared" si="46"/>
        <v>151</v>
      </c>
      <c r="D127" s="13">
        <f t="shared" si="42"/>
        <v>1.0132450331125828</v>
      </c>
      <c r="E127" s="13">
        <f t="shared" si="47"/>
        <v>73549</v>
      </c>
      <c r="F127" s="13">
        <f t="shared" si="43"/>
        <v>480.71241830065361</v>
      </c>
      <c r="G127" s="13">
        <f t="shared" si="44"/>
        <v>487.07947019867549</v>
      </c>
    </row>
    <row r="128" spans="1:7" ht="18" x14ac:dyDescent="0.4">
      <c r="A128" s="5" t="s">
        <v>13</v>
      </c>
      <c r="B128" s="13">
        <f t="shared" si="45"/>
        <v>244</v>
      </c>
      <c r="C128" s="13">
        <f t="shared" si="46"/>
        <v>241</v>
      </c>
      <c r="D128" s="13">
        <f t="shared" si="42"/>
        <v>1.0124481327800829</v>
      </c>
      <c r="E128" s="13">
        <f t="shared" si="47"/>
        <v>119567</v>
      </c>
      <c r="F128" s="13">
        <f t="shared" si="43"/>
        <v>490.02868852459017</v>
      </c>
      <c r="G128" s="13">
        <f t="shared" si="44"/>
        <v>496.12863070539419</v>
      </c>
    </row>
    <row r="129" spans="1:7" ht="18" x14ac:dyDescent="0.4">
      <c r="A129" s="5" t="s">
        <v>14</v>
      </c>
      <c r="B129" s="13">
        <f t="shared" si="45"/>
        <v>41</v>
      </c>
      <c r="C129" s="13">
        <f t="shared" si="46"/>
        <v>40</v>
      </c>
      <c r="D129" s="13">
        <f t="shared" si="42"/>
        <v>1.0249999999999999</v>
      </c>
      <c r="E129" s="13">
        <f t="shared" si="47"/>
        <v>19994</v>
      </c>
      <c r="F129" s="13">
        <f t="shared" si="43"/>
        <v>487.65853658536588</v>
      </c>
      <c r="G129" s="13">
        <f t="shared" si="44"/>
        <v>499.85</v>
      </c>
    </row>
    <row r="130" spans="1:7" ht="18" x14ac:dyDescent="0.4">
      <c r="A130" s="5" t="s">
        <v>15</v>
      </c>
      <c r="B130" s="13">
        <f t="shared" si="45"/>
        <v>7</v>
      </c>
      <c r="C130" s="13">
        <f t="shared" si="46"/>
        <v>7</v>
      </c>
      <c r="D130" s="13">
        <f t="shared" si="42"/>
        <v>1</v>
      </c>
      <c r="E130" s="13">
        <f t="shared" si="47"/>
        <v>3439</v>
      </c>
      <c r="F130" s="13">
        <f t="shared" si="43"/>
        <v>491.28571428571428</v>
      </c>
      <c r="G130" s="13">
        <f t="shared" si="44"/>
        <v>491.28571428571428</v>
      </c>
    </row>
    <row r="131" spans="1:7" ht="18" x14ac:dyDescent="0.4">
      <c r="A131" s="5" t="s">
        <v>16</v>
      </c>
      <c r="B131" s="13">
        <f t="shared" si="45"/>
        <v>292</v>
      </c>
      <c r="C131" s="13">
        <f t="shared" si="46"/>
        <v>288</v>
      </c>
      <c r="D131" s="13">
        <f t="shared" si="42"/>
        <v>1.0138888888888888</v>
      </c>
      <c r="E131" s="13">
        <f t="shared" si="47"/>
        <v>143000</v>
      </c>
      <c r="F131" s="13">
        <f t="shared" si="43"/>
        <v>489.72602739726028</v>
      </c>
      <c r="G131" s="13">
        <f t="shared" si="44"/>
        <v>496.52777777777777</v>
      </c>
    </row>
    <row r="132" spans="1:7" ht="18" x14ac:dyDescent="0.4">
      <c r="A132" s="5" t="s">
        <v>17</v>
      </c>
      <c r="B132" s="13">
        <f t="shared" si="45"/>
        <v>3339</v>
      </c>
      <c r="C132" s="13">
        <f t="shared" si="46"/>
        <v>3294</v>
      </c>
      <c r="D132" s="13">
        <f t="shared" si="42"/>
        <v>1.0136612021857923</v>
      </c>
      <c r="E132" s="13">
        <f t="shared" si="47"/>
        <v>1621263</v>
      </c>
      <c r="F132" s="13">
        <f t="shared" si="43"/>
        <v>485.55345911949684</v>
      </c>
      <c r="G132" s="13">
        <f t="shared" si="44"/>
        <v>492.18670309653919</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418</v>
      </c>
      <c r="C136" s="13">
        <f>F19</f>
        <v>378</v>
      </c>
      <c r="D136" s="13">
        <f t="shared" ref="D136:D143" si="48">B136/C136</f>
        <v>1.1058201058201058</v>
      </c>
      <c r="E136" s="13">
        <f>F30</f>
        <v>202395</v>
      </c>
      <c r="F136" s="13">
        <f t="shared" ref="F136:F143" si="49">E136/B136</f>
        <v>484.19856459330146</v>
      </c>
      <c r="G136" s="13">
        <f t="shared" ref="G136:G143" si="50">E136/C136</f>
        <v>535.43650793650795</v>
      </c>
    </row>
    <row r="137" spans="1:7" ht="18" x14ac:dyDescent="0.4">
      <c r="A137" s="5" t="s">
        <v>11</v>
      </c>
      <c r="B137" s="13">
        <f t="shared" ref="B137:B143" si="51">F9</f>
        <v>121</v>
      </c>
      <c r="C137" s="13">
        <f t="shared" ref="C137:C143" si="52">F20</f>
        <v>112</v>
      </c>
      <c r="D137" s="13">
        <f t="shared" si="48"/>
        <v>1.0803571428571428</v>
      </c>
      <c r="E137" s="13">
        <f t="shared" ref="E137:E143" si="53">F31</f>
        <v>59295</v>
      </c>
      <c r="F137" s="13">
        <f t="shared" si="49"/>
        <v>490.04132231404958</v>
      </c>
      <c r="G137" s="13">
        <f t="shared" si="50"/>
        <v>529.41964285714289</v>
      </c>
    </row>
    <row r="138" spans="1:7" ht="18" x14ac:dyDescent="0.4">
      <c r="A138" s="5" t="s">
        <v>12</v>
      </c>
      <c r="B138" s="13">
        <f t="shared" si="51"/>
        <v>17</v>
      </c>
      <c r="C138" s="13">
        <f t="shared" si="52"/>
        <v>13</v>
      </c>
      <c r="D138" s="13">
        <f t="shared" si="48"/>
        <v>1.3076923076923077</v>
      </c>
      <c r="E138" s="13">
        <f t="shared" si="53"/>
        <v>7914</v>
      </c>
      <c r="F138" s="13">
        <f t="shared" si="49"/>
        <v>465.52941176470586</v>
      </c>
      <c r="G138" s="13">
        <f t="shared" si="50"/>
        <v>608.76923076923072</v>
      </c>
    </row>
    <row r="139" spans="1:7" ht="18" x14ac:dyDescent="0.4">
      <c r="A139" s="5" t="s">
        <v>13</v>
      </c>
      <c r="B139" s="13">
        <f t="shared" si="51"/>
        <v>23</v>
      </c>
      <c r="C139" s="13">
        <f t="shared" si="52"/>
        <v>21</v>
      </c>
      <c r="D139" s="13">
        <f t="shared" si="48"/>
        <v>1.0952380952380953</v>
      </c>
      <c r="E139" s="13">
        <f t="shared" si="53"/>
        <v>11226</v>
      </c>
      <c r="F139" s="13">
        <f t="shared" si="49"/>
        <v>488.08695652173913</v>
      </c>
      <c r="G139" s="13">
        <f t="shared" si="50"/>
        <v>534.57142857142856</v>
      </c>
    </row>
    <row r="140" spans="1:7" ht="18" x14ac:dyDescent="0.4">
      <c r="A140" s="5" t="s">
        <v>14</v>
      </c>
      <c r="B140" s="13">
        <f t="shared" si="51"/>
        <v>3</v>
      </c>
      <c r="C140" s="13">
        <f t="shared" si="52"/>
        <v>3</v>
      </c>
      <c r="D140" s="13">
        <f t="shared" si="48"/>
        <v>1</v>
      </c>
      <c r="E140" s="13">
        <f t="shared" si="53"/>
        <v>1475</v>
      </c>
      <c r="F140" s="13">
        <f t="shared" si="49"/>
        <v>491.66666666666669</v>
      </c>
      <c r="G140" s="13">
        <f t="shared" si="50"/>
        <v>491.66666666666669</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26</v>
      </c>
      <c r="C142" s="13">
        <f t="shared" si="52"/>
        <v>24</v>
      </c>
      <c r="D142" s="13">
        <f t="shared" si="48"/>
        <v>1.0833333333333333</v>
      </c>
      <c r="E142" s="13">
        <f t="shared" si="53"/>
        <v>12701</v>
      </c>
      <c r="F142" s="13">
        <f t="shared" si="49"/>
        <v>488.5</v>
      </c>
      <c r="G142" s="13">
        <f t="shared" si="50"/>
        <v>529.20833333333337</v>
      </c>
    </row>
    <row r="143" spans="1:7" ht="18" x14ac:dyDescent="0.4">
      <c r="A143" s="5" t="s">
        <v>17</v>
      </c>
      <c r="B143" s="13">
        <f t="shared" si="51"/>
        <v>582</v>
      </c>
      <c r="C143" s="13">
        <f t="shared" si="52"/>
        <v>527</v>
      </c>
      <c r="D143" s="13">
        <f t="shared" si="48"/>
        <v>1.1043643263757115</v>
      </c>
      <c r="E143" s="13">
        <f t="shared" si="53"/>
        <v>282305</v>
      </c>
      <c r="F143" s="13">
        <f t="shared" si="49"/>
        <v>485.06013745704468</v>
      </c>
      <c r="G143" s="13">
        <f t="shared" si="50"/>
        <v>535.68311195445915</v>
      </c>
    </row>
    <row r="145" spans="1:1" x14ac:dyDescent="0.35">
      <c r="A145" s="2" t="s">
        <v>77</v>
      </c>
    </row>
  </sheetData>
  <pageMargins left="0.7" right="0.7" top="0.75" bottom="0.75" header="0.3" footer="0.3"/>
  <pageSetup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93655-F61C-4F1D-9CB7-D270A0B7B876}">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43</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2353</v>
      </c>
      <c r="C8" s="11">
        <v>15</v>
      </c>
      <c r="D8" s="10">
        <v>1980</v>
      </c>
      <c r="E8" s="10">
        <v>8106</v>
      </c>
      <c r="F8" s="10">
        <v>404</v>
      </c>
      <c r="G8" s="10">
        <v>85365</v>
      </c>
      <c r="H8" s="10">
        <v>98223</v>
      </c>
    </row>
    <row r="9" spans="1:8" ht="18" x14ac:dyDescent="0.4">
      <c r="A9" s="5" t="s">
        <v>11</v>
      </c>
      <c r="B9" s="10">
        <v>1417</v>
      </c>
      <c r="C9" s="12">
        <v>10</v>
      </c>
      <c r="D9" s="10">
        <v>861</v>
      </c>
      <c r="E9" s="10">
        <v>3093</v>
      </c>
      <c r="F9" s="10">
        <v>122</v>
      </c>
      <c r="G9" s="10">
        <v>35369</v>
      </c>
      <c r="H9" s="10">
        <v>40872</v>
      </c>
    </row>
    <row r="10" spans="1:8" ht="18" x14ac:dyDescent="0.4">
      <c r="A10" s="5" t="s">
        <v>12</v>
      </c>
      <c r="B10" s="10">
        <v>191</v>
      </c>
      <c r="C10" s="12">
        <v>0</v>
      </c>
      <c r="D10" s="10">
        <v>152</v>
      </c>
      <c r="E10" s="10">
        <v>461</v>
      </c>
      <c r="F10" s="10">
        <v>20</v>
      </c>
      <c r="G10" s="10">
        <v>7749</v>
      </c>
      <c r="H10" s="10">
        <v>8573</v>
      </c>
    </row>
    <row r="11" spans="1:8" ht="18" x14ac:dyDescent="0.4">
      <c r="A11" s="5" t="s">
        <v>13</v>
      </c>
      <c r="B11" s="10">
        <v>297</v>
      </c>
      <c r="C11" s="12">
        <v>0</v>
      </c>
      <c r="D11" s="10">
        <v>232</v>
      </c>
      <c r="E11" s="10">
        <v>880</v>
      </c>
      <c r="F11" s="10">
        <v>23</v>
      </c>
      <c r="G11" s="10">
        <v>13978</v>
      </c>
      <c r="H11" s="10">
        <v>15410</v>
      </c>
    </row>
    <row r="12" spans="1:8" ht="18" x14ac:dyDescent="0.4">
      <c r="A12" s="5" t="s">
        <v>14</v>
      </c>
      <c r="B12" s="10">
        <v>76</v>
      </c>
      <c r="C12" s="12">
        <v>9</v>
      </c>
      <c r="D12" s="10">
        <v>40</v>
      </c>
      <c r="E12" s="10">
        <v>122</v>
      </c>
      <c r="F12" s="10">
        <v>3</v>
      </c>
      <c r="G12" s="10">
        <v>2090</v>
      </c>
      <c r="H12" s="10">
        <v>2340</v>
      </c>
    </row>
    <row r="13" spans="1:8" ht="18" x14ac:dyDescent="0.4">
      <c r="A13" s="5" t="s">
        <v>15</v>
      </c>
      <c r="B13" s="10">
        <v>3</v>
      </c>
      <c r="C13" s="12">
        <v>0</v>
      </c>
      <c r="D13" s="10">
        <v>7</v>
      </c>
      <c r="E13" s="10">
        <v>24</v>
      </c>
      <c r="F13" s="12">
        <v>0</v>
      </c>
      <c r="G13" s="10">
        <v>330</v>
      </c>
      <c r="H13" s="10">
        <v>364</v>
      </c>
    </row>
    <row r="14" spans="1:8" ht="18" x14ac:dyDescent="0.4">
      <c r="A14" s="5" t="s">
        <v>16</v>
      </c>
      <c r="B14" s="10">
        <v>376</v>
      </c>
      <c r="C14" s="12">
        <v>9</v>
      </c>
      <c r="D14" s="10">
        <v>279</v>
      </c>
      <c r="E14" s="10">
        <v>1026</v>
      </c>
      <c r="F14" s="10">
        <v>26</v>
      </c>
      <c r="G14" s="10">
        <v>16398</v>
      </c>
      <c r="H14" s="10">
        <v>18114</v>
      </c>
    </row>
    <row r="15" spans="1:8" ht="18" x14ac:dyDescent="0.4">
      <c r="A15" s="5" t="s">
        <v>17</v>
      </c>
      <c r="B15" s="10">
        <v>4337</v>
      </c>
      <c r="C15" s="10">
        <v>34</v>
      </c>
      <c r="D15" s="10">
        <v>3272</v>
      </c>
      <c r="E15" s="10">
        <v>12686</v>
      </c>
      <c r="F15" s="10">
        <v>572</v>
      </c>
      <c r="G15" s="10">
        <v>144881</v>
      </c>
      <c r="H15" s="10">
        <v>165782</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731</v>
      </c>
      <c r="C19" s="10">
        <v>3</v>
      </c>
      <c r="D19" s="10">
        <v>1960</v>
      </c>
      <c r="E19" s="10">
        <v>7578</v>
      </c>
      <c r="F19" s="10">
        <v>367</v>
      </c>
      <c r="G19" s="10">
        <v>39249</v>
      </c>
      <c r="H19" s="10">
        <v>49888</v>
      </c>
    </row>
    <row r="20" spans="1:8" ht="18" x14ac:dyDescent="0.4">
      <c r="A20" s="5" t="s">
        <v>11</v>
      </c>
      <c r="B20" s="10">
        <v>431</v>
      </c>
      <c r="C20" s="10">
        <v>2</v>
      </c>
      <c r="D20" s="10">
        <v>841</v>
      </c>
      <c r="E20" s="10">
        <v>3024</v>
      </c>
      <c r="F20" s="10">
        <v>113</v>
      </c>
      <c r="G20" s="10">
        <v>16945</v>
      </c>
      <c r="H20" s="10">
        <v>21356</v>
      </c>
    </row>
    <row r="21" spans="1:8" ht="18" x14ac:dyDescent="0.4">
      <c r="A21" s="5" t="s">
        <v>12</v>
      </c>
      <c r="B21" s="10">
        <v>61</v>
      </c>
      <c r="C21" s="10">
        <v>0</v>
      </c>
      <c r="D21" s="10">
        <v>150</v>
      </c>
      <c r="E21" s="10">
        <v>449</v>
      </c>
      <c r="F21" s="10">
        <v>15</v>
      </c>
      <c r="G21" s="10">
        <v>3756</v>
      </c>
      <c r="H21" s="10">
        <v>4431</v>
      </c>
    </row>
    <row r="22" spans="1:8" ht="18" x14ac:dyDescent="0.4">
      <c r="A22" s="5" t="s">
        <v>13</v>
      </c>
      <c r="B22" s="10">
        <v>102</v>
      </c>
      <c r="C22" s="10">
        <v>0</v>
      </c>
      <c r="D22" s="10">
        <v>230</v>
      </c>
      <c r="E22" s="10">
        <v>859</v>
      </c>
      <c r="F22" s="10">
        <v>21</v>
      </c>
      <c r="G22" s="10">
        <v>6729</v>
      </c>
      <c r="H22" s="10">
        <v>7941</v>
      </c>
    </row>
    <row r="23" spans="1:8" ht="18" x14ac:dyDescent="0.4">
      <c r="A23" s="5" t="s">
        <v>14</v>
      </c>
      <c r="B23" s="10">
        <v>22</v>
      </c>
      <c r="C23" s="10">
        <v>2</v>
      </c>
      <c r="D23" s="10">
        <v>39</v>
      </c>
      <c r="E23" s="10">
        <v>121</v>
      </c>
      <c r="F23" s="10">
        <v>3</v>
      </c>
      <c r="G23" s="10">
        <v>931</v>
      </c>
      <c r="H23" s="10">
        <v>1118</v>
      </c>
    </row>
    <row r="24" spans="1:8" ht="18" x14ac:dyDescent="0.4">
      <c r="A24" s="5" t="s">
        <v>15</v>
      </c>
      <c r="B24" s="10">
        <v>1</v>
      </c>
      <c r="C24" s="10">
        <v>0</v>
      </c>
      <c r="D24" s="10">
        <v>7</v>
      </c>
      <c r="E24" s="10">
        <v>21</v>
      </c>
      <c r="F24" s="10">
        <v>0</v>
      </c>
      <c r="G24" s="10">
        <v>127</v>
      </c>
      <c r="H24" s="10">
        <v>156</v>
      </c>
    </row>
    <row r="25" spans="1:8" ht="18" x14ac:dyDescent="0.4">
      <c r="A25" s="5" t="s">
        <v>16</v>
      </c>
      <c r="B25" s="10">
        <v>125</v>
      </c>
      <c r="C25" s="10">
        <v>2</v>
      </c>
      <c r="D25" s="10">
        <v>276</v>
      </c>
      <c r="E25" s="10">
        <v>1001</v>
      </c>
      <c r="F25" s="10">
        <v>24</v>
      </c>
      <c r="G25" s="10">
        <v>7787</v>
      </c>
      <c r="H25" s="10">
        <v>9215</v>
      </c>
    </row>
    <row r="26" spans="1:8" ht="18" x14ac:dyDescent="0.4">
      <c r="A26" s="5" t="s">
        <v>17</v>
      </c>
      <c r="B26" s="10">
        <v>1348</v>
      </c>
      <c r="C26" s="10">
        <v>7</v>
      </c>
      <c r="D26" s="10">
        <v>3227</v>
      </c>
      <c r="E26" s="10">
        <v>12052</v>
      </c>
      <c r="F26" s="10">
        <v>519</v>
      </c>
      <c r="G26" s="10">
        <v>67737</v>
      </c>
      <c r="H26" s="10">
        <v>84890</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869541</v>
      </c>
      <c r="C30" s="10">
        <v>5935</v>
      </c>
      <c r="D30" s="10">
        <v>961888</v>
      </c>
      <c r="E30" s="10">
        <v>2846763</v>
      </c>
      <c r="F30" s="10">
        <v>196733</v>
      </c>
      <c r="G30" s="10">
        <v>29188228</v>
      </c>
      <c r="H30" s="10">
        <v>34069088</v>
      </c>
    </row>
    <row r="31" spans="1:8" ht="18" x14ac:dyDescent="0.4">
      <c r="A31" s="5" t="s">
        <v>11</v>
      </c>
      <c r="B31" s="10">
        <v>504632</v>
      </c>
      <c r="C31" s="10">
        <v>3488</v>
      </c>
      <c r="D31" s="10">
        <v>416900</v>
      </c>
      <c r="E31" s="10">
        <v>1070496</v>
      </c>
      <c r="F31" s="10">
        <v>59002</v>
      </c>
      <c r="G31" s="10">
        <v>12346152</v>
      </c>
      <c r="H31" s="10">
        <v>14400670</v>
      </c>
    </row>
    <row r="32" spans="1:8" ht="18" x14ac:dyDescent="0.4">
      <c r="A32" s="5" t="s">
        <v>12</v>
      </c>
      <c r="B32" s="10">
        <v>68683</v>
      </c>
      <c r="C32" s="10">
        <v>0</v>
      </c>
      <c r="D32" s="10">
        <v>73472</v>
      </c>
      <c r="E32" s="10">
        <v>155582</v>
      </c>
      <c r="F32" s="10">
        <v>9041</v>
      </c>
      <c r="G32" s="10">
        <v>2620962</v>
      </c>
      <c r="H32" s="10">
        <v>2927740</v>
      </c>
    </row>
    <row r="33" spans="1:8" ht="18" x14ac:dyDescent="0.4">
      <c r="A33" s="5" t="s">
        <v>13</v>
      </c>
      <c r="B33" s="10">
        <v>109196</v>
      </c>
      <c r="C33" s="10">
        <v>0</v>
      </c>
      <c r="D33" s="10">
        <v>112422</v>
      </c>
      <c r="E33" s="10">
        <v>310963</v>
      </c>
      <c r="F33" s="10">
        <v>11288</v>
      </c>
      <c r="G33" s="10">
        <v>4727217</v>
      </c>
      <c r="H33" s="10">
        <v>5271086</v>
      </c>
    </row>
    <row r="34" spans="1:8" ht="18" x14ac:dyDescent="0.4">
      <c r="A34" s="5" t="s">
        <v>14</v>
      </c>
      <c r="B34" s="10">
        <v>28772</v>
      </c>
      <c r="C34" s="10">
        <v>3326</v>
      </c>
      <c r="D34" s="10">
        <v>19795</v>
      </c>
      <c r="E34" s="10">
        <v>41976</v>
      </c>
      <c r="F34" s="10">
        <v>1475</v>
      </c>
      <c r="G34" s="10">
        <v>743482</v>
      </c>
      <c r="H34" s="10">
        <v>838826</v>
      </c>
    </row>
    <row r="35" spans="1:8" ht="18" x14ac:dyDescent="0.4">
      <c r="A35" s="5" t="s">
        <v>15</v>
      </c>
      <c r="B35" s="10">
        <v>1206</v>
      </c>
      <c r="C35" s="10">
        <v>0</v>
      </c>
      <c r="D35" s="10">
        <v>3439</v>
      </c>
      <c r="E35" s="10">
        <v>8598</v>
      </c>
      <c r="F35" s="10">
        <v>0</v>
      </c>
      <c r="G35" s="10">
        <v>107902</v>
      </c>
      <c r="H35" s="10">
        <v>121145</v>
      </c>
    </row>
    <row r="36" spans="1:8" ht="18" x14ac:dyDescent="0.4">
      <c r="A36" s="5" t="s">
        <v>16</v>
      </c>
      <c r="B36" s="10">
        <v>139174</v>
      </c>
      <c r="C36" s="10">
        <v>3326</v>
      </c>
      <c r="D36" s="10">
        <v>135656</v>
      </c>
      <c r="E36" s="10">
        <v>361537</v>
      </c>
      <c r="F36" s="10">
        <v>12763</v>
      </c>
      <c r="G36" s="10">
        <v>5578601</v>
      </c>
      <c r="H36" s="10">
        <v>6231057</v>
      </c>
    </row>
    <row r="37" spans="1:8" ht="18" x14ac:dyDescent="0.4">
      <c r="A37" s="5" t="s">
        <v>17</v>
      </c>
      <c r="B37" s="10">
        <v>1582030</v>
      </c>
      <c r="C37" s="10">
        <v>12749</v>
      </c>
      <c r="D37" s="10">
        <v>1587916</v>
      </c>
      <c r="E37" s="10">
        <v>4434378</v>
      </c>
      <c r="F37" s="10">
        <v>277539</v>
      </c>
      <c r="G37" s="10">
        <v>49733943</v>
      </c>
      <c r="H37" s="10">
        <v>57628555</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98223</v>
      </c>
      <c r="C44" s="13">
        <f>H19</f>
        <v>49888</v>
      </c>
      <c r="D44" s="13">
        <f>B44/C44</f>
        <v>1.9688702694034637</v>
      </c>
      <c r="E44" s="13">
        <f>H30</f>
        <v>34069088</v>
      </c>
      <c r="F44" s="13">
        <f>E44/B44</f>
        <v>346.85448418394878</v>
      </c>
      <c r="G44" s="13">
        <f>E44/C44</f>
        <v>682.9114817190507</v>
      </c>
    </row>
    <row r="45" spans="1:8" ht="18" x14ac:dyDescent="0.4">
      <c r="A45" s="5" t="s">
        <v>11</v>
      </c>
      <c r="B45" s="13">
        <f t="shared" ref="B45:B51" si="0">H9</f>
        <v>40872</v>
      </c>
      <c r="C45" s="13">
        <f t="shared" ref="C45:C51" si="1">H20</f>
        <v>21356</v>
      </c>
      <c r="D45" s="13">
        <f t="shared" ref="D45:D51" si="2">B45/C45</f>
        <v>1.9138415433601799</v>
      </c>
      <c r="E45" s="13">
        <f t="shared" ref="E45:E51" si="3">H31</f>
        <v>14400670</v>
      </c>
      <c r="F45" s="13">
        <f t="shared" ref="F45:F51" si="4">E45/B45</f>
        <v>352.33582892934038</v>
      </c>
      <c r="G45" s="13">
        <f t="shared" ref="G45:G51" si="5">E45/C45</f>
        <v>674.31494661921704</v>
      </c>
    </row>
    <row r="46" spans="1:8" ht="18" x14ac:dyDescent="0.4">
      <c r="A46" s="5" t="s">
        <v>12</v>
      </c>
      <c r="B46" s="13">
        <f t="shared" si="0"/>
        <v>8573</v>
      </c>
      <c r="C46" s="13">
        <f t="shared" si="1"/>
        <v>4431</v>
      </c>
      <c r="D46" s="13">
        <f t="shared" si="2"/>
        <v>1.9347777025502144</v>
      </c>
      <c r="E46" s="13">
        <f t="shared" si="3"/>
        <v>2927740</v>
      </c>
      <c r="F46" s="13">
        <f t="shared" si="4"/>
        <v>341.50705703954276</v>
      </c>
      <c r="G46" s="13">
        <f t="shared" si="5"/>
        <v>660.74023922365154</v>
      </c>
    </row>
    <row r="47" spans="1:8" ht="18" x14ac:dyDescent="0.4">
      <c r="A47" s="5" t="s">
        <v>13</v>
      </c>
      <c r="B47" s="13">
        <f t="shared" si="0"/>
        <v>15410</v>
      </c>
      <c r="C47" s="13">
        <f t="shared" si="1"/>
        <v>7941</v>
      </c>
      <c r="D47" s="13">
        <f t="shared" si="2"/>
        <v>1.9405616421105654</v>
      </c>
      <c r="E47" s="13">
        <f t="shared" si="3"/>
        <v>5271086</v>
      </c>
      <c r="F47" s="13">
        <f t="shared" si="4"/>
        <v>342.05619727449709</v>
      </c>
      <c r="G47" s="13">
        <f t="shared" si="5"/>
        <v>663.78113587709356</v>
      </c>
    </row>
    <row r="48" spans="1:8" ht="18" x14ac:dyDescent="0.4">
      <c r="A48" s="5" t="s">
        <v>14</v>
      </c>
      <c r="B48" s="13">
        <f t="shared" si="0"/>
        <v>2340</v>
      </c>
      <c r="C48" s="13">
        <f t="shared" si="1"/>
        <v>1118</v>
      </c>
      <c r="D48" s="13">
        <f t="shared" si="2"/>
        <v>2.0930232558139537</v>
      </c>
      <c r="E48" s="13">
        <f t="shared" si="3"/>
        <v>838826</v>
      </c>
      <c r="F48" s="13">
        <f t="shared" si="4"/>
        <v>358.47264957264957</v>
      </c>
      <c r="G48" s="13">
        <f t="shared" si="5"/>
        <v>750.29159212880143</v>
      </c>
    </row>
    <row r="49" spans="1:7" ht="18" x14ac:dyDescent="0.4">
      <c r="A49" s="5" t="s">
        <v>15</v>
      </c>
      <c r="B49" s="13">
        <f t="shared" si="0"/>
        <v>364</v>
      </c>
      <c r="C49" s="13">
        <f t="shared" si="1"/>
        <v>156</v>
      </c>
      <c r="D49" s="13">
        <f t="shared" si="2"/>
        <v>2.3333333333333335</v>
      </c>
      <c r="E49" s="13">
        <f t="shared" si="3"/>
        <v>121145</v>
      </c>
      <c r="F49" s="13">
        <f t="shared" si="4"/>
        <v>332.81593406593407</v>
      </c>
      <c r="G49" s="13">
        <f t="shared" si="5"/>
        <v>776.57051282051282</v>
      </c>
    </row>
    <row r="50" spans="1:7" ht="18" x14ac:dyDescent="0.4">
      <c r="A50" s="5" t="s">
        <v>16</v>
      </c>
      <c r="B50" s="13">
        <f t="shared" si="0"/>
        <v>18114</v>
      </c>
      <c r="C50" s="13">
        <f t="shared" si="1"/>
        <v>9215</v>
      </c>
      <c r="D50" s="13">
        <f t="shared" si="2"/>
        <v>1.9657080846446011</v>
      </c>
      <c r="E50" s="13">
        <f t="shared" si="3"/>
        <v>6231057</v>
      </c>
      <c r="F50" s="13">
        <f t="shared" si="4"/>
        <v>343.99122225902619</v>
      </c>
      <c r="G50" s="13">
        <f t="shared" si="5"/>
        <v>676.18632664134566</v>
      </c>
    </row>
    <row r="51" spans="1:7" ht="18" x14ac:dyDescent="0.4">
      <c r="A51" s="5" t="s">
        <v>17</v>
      </c>
      <c r="B51" s="13">
        <f t="shared" si="0"/>
        <v>165782</v>
      </c>
      <c r="C51" s="13">
        <f t="shared" si="1"/>
        <v>84890</v>
      </c>
      <c r="D51" s="13">
        <f t="shared" si="2"/>
        <v>1.9529037578042172</v>
      </c>
      <c r="E51" s="13">
        <f t="shared" si="3"/>
        <v>57628555</v>
      </c>
      <c r="F51" s="13">
        <f t="shared" si="4"/>
        <v>347.61647826663932</v>
      </c>
      <c r="G51" s="13">
        <f t="shared" si="5"/>
        <v>678.86152668158797</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85365</v>
      </c>
      <c r="C55" s="13">
        <f>G19</f>
        <v>39249</v>
      </c>
      <c r="D55" s="13">
        <f>B55/C55</f>
        <v>2.1749598715890852</v>
      </c>
      <c r="E55" s="13">
        <f>G30</f>
        <v>29188228</v>
      </c>
      <c r="F55" s="13">
        <f>E55/B55</f>
        <v>341.9226615123294</v>
      </c>
      <c r="G55" s="13">
        <f>E55/C55</f>
        <v>743.66806797625418</v>
      </c>
    </row>
    <row r="56" spans="1:7" ht="18" x14ac:dyDescent="0.4">
      <c r="A56" s="5" t="s">
        <v>11</v>
      </c>
      <c r="B56" s="13">
        <f t="shared" ref="B56:B62" si="6">G9</f>
        <v>35369</v>
      </c>
      <c r="C56" s="13">
        <f t="shared" ref="C56:C62" si="7">G20</f>
        <v>16945</v>
      </c>
      <c r="D56" s="13">
        <f t="shared" ref="D56:D62" si="8">B56/C56</f>
        <v>2.087282384184125</v>
      </c>
      <c r="E56" s="13">
        <f t="shared" ref="E56:E62" si="9">G31</f>
        <v>12346152</v>
      </c>
      <c r="F56" s="13">
        <f t="shared" ref="F56:F62" si="10">E56/B56</f>
        <v>349.06703610506378</v>
      </c>
      <c r="G56" s="13">
        <f t="shared" ref="G56:G62" si="11">E56/C56</f>
        <v>728.6014753614636</v>
      </c>
    </row>
    <row r="57" spans="1:7" ht="18" x14ac:dyDescent="0.4">
      <c r="A57" s="5" t="s">
        <v>12</v>
      </c>
      <c r="B57" s="13">
        <f t="shared" si="6"/>
        <v>7749</v>
      </c>
      <c r="C57" s="13">
        <f t="shared" si="7"/>
        <v>3756</v>
      </c>
      <c r="D57" s="13">
        <f t="shared" si="8"/>
        <v>2.0630990415335462</v>
      </c>
      <c r="E57" s="13">
        <f t="shared" si="9"/>
        <v>2620962</v>
      </c>
      <c r="F57" s="13">
        <f t="shared" si="10"/>
        <v>338.23228803716609</v>
      </c>
      <c r="G57" s="13">
        <f t="shared" si="11"/>
        <v>697.80670926517575</v>
      </c>
    </row>
    <row r="58" spans="1:7" ht="18" x14ac:dyDescent="0.4">
      <c r="A58" s="5" t="s">
        <v>13</v>
      </c>
      <c r="B58" s="13">
        <f t="shared" si="6"/>
        <v>13978</v>
      </c>
      <c r="C58" s="13">
        <f t="shared" si="7"/>
        <v>6729</v>
      </c>
      <c r="D58" s="13">
        <f t="shared" si="8"/>
        <v>2.0772774557883786</v>
      </c>
      <c r="E58" s="13">
        <f t="shared" si="9"/>
        <v>4727217</v>
      </c>
      <c r="F58" s="13">
        <f t="shared" si="10"/>
        <v>338.18979825439976</v>
      </c>
      <c r="G58" s="13">
        <f t="shared" si="11"/>
        <v>702.51404369148463</v>
      </c>
    </row>
    <row r="59" spans="1:7" ht="18" x14ac:dyDescent="0.4">
      <c r="A59" s="5" t="s">
        <v>14</v>
      </c>
      <c r="B59" s="13">
        <f t="shared" si="6"/>
        <v>2090</v>
      </c>
      <c r="C59" s="13">
        <f t="shared" si="7"/>
        <v>931</v>
      </c>
      <c r="D59" s="13">
        <f t="shared" si="8"/>
        <v>2.2448979591836733</v>
      </c>
      <c r="E59" s="13">
        <f t="shared" si="9"/>
        <v>743482</v>
      </c>
      <c r="F59" s="13">
        <f t="shared" si="10"/>
        <v>355.733014354067</v>
      </c>
      <c r="G59" s="13">
        <f t="shared" si="11"/>
        <v>798.58431793770137</v>
      </c>
    </row>
    <row r="60" spans="1:7" ht="18" x14ac:dyDescent="0.4">
      <c r="A60" s="5" t="s">
        <v>15</v>
      </c>
      <c r="B60" s="13">
        <f t="shared" si="6"/>
        <v>330</v>
      </c>
      <c r="C60" s="13">
        <f t="shared" si="7"/>
        <v>127</v>
      </c>
      <c r="D60" s="13">
        <f t="shared" si="8"/>
        <v>2.5984251968503935</v>
      </c>
      <c r="E60" s="13">
        <f t="shared" si="9"/>
        <v>107902</v>
      </c>
      <c r="F60" s="13">
        <f t="shared" si="10"/>
        <v>326.9757575757576</v>
      </c>
      <c r="G60" s="13">
        <f t="shared" si="11"/>
        <v>849.62204724409446</v>
      </c>
    </row>
    <row r="61" spans="1:7" ht="18" x14ac:dyDescent="0.4">
      <c r="A61" s="5" t="s">
        <v>16</v>
      </c>
      <c r="B61" s="13">
        <f t="shared" si="6"/>
        <v>16398</v>
      </c>
      <c r="C61" s="13">
        <f t="shared" si="7"/>
        <v>7787</v>
      </c>
      <c r="D61" s="13">
        <f t="shared" si="8"/>
        <v>2.105817387954283</v>
      </c>
      <c r="E61" s="13">
        <f t="shared" si="9"/>
        <v>5578601</v>
      </c>
      <c r="F61" s="13">
        <f t="shared" si="10"/>
        <v>340.20008537626541</v>
      </c>
      <c r="G61" s="13">
        <f t="shared" si="11"/>
        <v>716.39925516887115</v>
      </c>
    </row>
    <row r="62" spans="1:7" ht="18" x14ac:dyDescent="0.4">
      <c r="A62" s="5" t="s">
        <v>17</v>
      </c>
      <c r="B62" s="13">
        <f t="shared" si="6"/>
        <v>144881</v>
      </c>
      <c r="C62" s="13">
        <f t="shared" si="7"/>
        <v>67737</v>
      </c>
      <c r="D62" s="13">
        <f t="shared" si="8"/>
        <v>2.1388753561569009</v>
      </c>
      <c r="E62" s="13">
        <f t="shared" si="9"/>
        <v>49733943</v>
      </c>
      <c r="F62" s="13">
        <f t="shared" si="10"/>
        <v>343.27443212015379</v>
      </c>
      <c r="G62" s="13">
        <f t="shared" si="11"/>
        <v>734.22122326055182</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4752</v>
      </c>
      <c r="C66" s="13">
        <f>B19+C19+D19+F19</f>
        <v>3061</v>
      </c>
      <c r="D66" s="13">
        <f>B66/C66</f>
        <v>1.5524338451486441</v>
      </c>
      <c r="E66" s="13">
        <f>B30+C30+D30+F30</f>
        <v>2034097</v>
      </c>
      <c r="F66" s="13">
        <f t="shared" ref="F66:F73" si="12">E66/B66</f>
        <v>428.05071548821547</v>
      </c>
      <c r="G66" s="13">
        <f t="shared" ref="G66:G73" si="13">E66/C66</f>
        <v>664.52041816399867</v>
      </c>
    </row>
    <row r="67" spans="1:7" ht="18" x14ac:dyDescent="0.4">
      <c r="A67" s="5" t="s">
        <v>11</v>
      </c>
      <c r="B67" s="13">
        <f t="shared" ref="B67:B73" si="14">B9+C9+D9+F9</f>
        <v>2410</v>
      </c>
      <c r="C67" s="13">
        <f t="shared" ref="C67:C73" si="15">B20+C20+D20+F20</f>
        <v>1387</v>
      </c>
      <c r="D67" s="13">
        <f t="shared" ref="D67:D73" si="16">B67/C67</f>
        <v>1.7375630857966835</v>
      </c>
      <c r="E67" s="13">
        <f t="shared" ref="E67:E73" si="17">B31+C31+D31+F31</f>
        <v>984022</v>
      </c>
      <c r="F67" s="13">
        <f t="shared" si="12"/>
        <v>408.30788381742741</v>
      </c>
      <c r="G67" s="13">
        <f t="shared" si="13"/>
        <v>709.46070656092286</v>
      </c>
    </row>
    <row r="68" spans="1:7" ht="18" x14ac:dyDescent="0.4">
      <c r="A68" s="5" t="s">
        <v>12</v>
      </c>
      <c r="B68" s="13">
        <f t="shared" si="14"/>
        <v>363</v>
      </c>
      <c r="C68" s="13">
        <f t="shared" si="15"/>
        <v>226</v>
      </c>
      <c r="D68" s="13">
        <f t="shared" si="16"/>
        <v>1.6061946902654867</v>
      </c>
      <c r="E68" s="13">
        <f t="shared" si="17"/>
        <v>151196</v>
      </c>
      <c r="F68" s="13">
        <f t="shared" si="12"/>
        <v>416.51790633608817</v>
      </c>
      <c r="G68" s="13">
        <f t="shared" si="13"/>
        <v>669.00884955752213</v>
      </c>
    </row>
    <row r="69" spans="1:7" ht="18" x14ac:dyDescent="0.4">
      <c r="A69" s="5" t="s">
        <v>13</v>
      </c>
      <c r="B69" s="13">
        <f t="shared" si="14"/>
        <v>552</v>
      </c>
      <c r="C69" s="13">
        <f t="shared" si="15"/>
        <v>353</v>
      </c>
      <c r="D69" s="13">
        <f t="shared" si="16"/>
        <v>1.5637393767705383</v>
      </c>
      <c r="E69" s="13">
        <f t="shared" si="17"/>
        <v>232906</v>
      </c>
      <c r="F69" s="13">
        <f t="shared" si="12"/>
        <v>421.93115942028987</v>
      </c>
      <c r="G69" s="13">
        <f t="shared" si="13"/>
        <v>659.79036827195466</v>
      </c>
    </row>
    <row r="70" spans="1:7" ht="18" x14ac:dyDescent="0.4">
      <c r="A70" s="5" t="s">
        <v>14</v>
      </c>
      <c r="B70" s="13">
        <f t="shared" si="14"/>
        <v>128</v>
      </c>
      <c r="C70" s="13">
        <f t="shared" si="15"/>
        <v>66</v>
      </c>
      <c r="D70" s="13">
        <f t="shared" si="16"/>
        <v>1.9393939393939394</v>
      </c>
      <c r="E70" s="13">
        <f t="shared" si="17"/>
        <v>53368</v>
      </c>
      <c r="F70" s="13">
        <f t="shared" si="12"/>
        <v>416.9375</v>
      </c>
      <c r="G70" s="13">
        <f t="shared" si="13"/>
        <v>808.60606060606062</v>
      </c>
    </row>
    <row r="71" spans="1:7" ht="18" x14ac:dyDescent="0.4">
      <c r="A71" s="5" t="s">
        <v>15</v>
      </c>
      <c r="B71" s="13">
        <f t="shared" si="14"/>
        <v>10</v>
      </c>
      <c r="C71" s="13">
        <f t="shared" si="15"/>
        <v>8</v>
      </c>
      <c r="D71" s="13">
        <f t="shared" si="16"/>
        <v>1.25</v>
      </c>
      <c r="E71" s="13">
        <f t="shared" si="17"/>
        <v>4645</v>
      </c>
      <c r="F71" s="13">
        <f t="shared" si="12"/>
        <v>464.5</v>
      </c>
      <c r="G71" s="13">
        <f t="shared" si="13"/>
        <v>580.625</v>
      </c>
    </row>
    <row r="72" spans="1:7" ht="18" x14ac:dyDescent="0.4">
      <c r="A72" s="5" t="s">
        <v>16</v>
      </c>
      <c r="B72" s="13">
        <f t="shared" si="14"/>
        <v>690</v>
      </c>
      <c r="C72" s="13">
        <f t="shared" si="15"/>
        <v>427</v>
      </c>
      <c r="D72" s="13">
        <f t="shared" si="16"/>
        <v>1.6159250585480094</v>
      </c>
      <c r="E72" s="13">
        <f t="shared" si="17"/>
        <v>290919</v>
      </c>
      <c r="F72" s="13">
        <f t="shared" si="12"/>
        <v>421.62173913043478</v>
      </c>
      <c r="G72" s="13">
        <f t="shared" si="13"/>
        <v>681.30913348946137</v>
      </c>
    </row>
    <row r="73" spans="1:7" ht="18" x14ac:dyDescent="0.4">
      <c r="A73" s="5" t="s">
        <v>17</v>
      </c>
      <c r="B73" s="13">
        <f t="shared" si="14"/>
        <v>8215</v>
      </c>
      <c r="C73" s="13">
        <f t="shared" si="15"/>
        <v>5101</v>
      </c>
      <c r="D73" s="13">
        <f t="shared" si="16"/>
        <v>1.6104685355812587</v>
      </c>
      <c r="E73" s="13">
        <f t="shared" si="17"/>
        <v>3460234</v>
      </c>
      <c r="F73" s="13">
        <f t="shared" si="12"/>
        <v>421.20925136944612</v>
      </c>
      <c r="G73" s="13">
        <f t="shared" si="13"/>
        <v>678.3442462262301</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8106</v>
      </c>
      <c r="C77" s="13">
        <f>E19</f>
        <v>7578</v>
      </c>
      <c r="D77" s="13">
        <f t="shared" ref="D77:D84" si="18">B77/C77</f>
        <v>1.0696753760886777</v>
      </c>
      <c r="E77" s="13">
        <f>E30</f>
        <v>2846763</v>
      </c>
      <c r="F77" s="13">
        <f t="shared" ref="F77:F84" si="19">E77/B77</f>
        <v>351.19207994078459</v>
      </c>
      <c r="G77" s="13">
        <f t="shared" ref="G77:G84" si="20">E77/C77</f>
        <v>375.66152019002374</v>
      </c>
    </row>
    <row r="78" spans="1:7" ht="18" x14ac:dyDescent="0.4">
      <c r="A78" s="5" t="s">
        <v>11</v>
      </c>
      <c r="B78" s="13">
        <f t="shared" ref="B78:B84" si="21">E9</f>
        <v>3093</v>
      </c>
      <c r="C78" s="13">
        <f t="shared" ref="C78:C84" si="22">E20</f>
        <v>3024</v>
      </c>
      <c r="D78" s="13">
        <f t="shared" si="18"/>
        <v>1.0228174603174602</v>
      </c>
      <c r="E78" s="13">
        <f t="shared" ref="E78:E84" si="23">E31</f>
        <v>1070496</v>
      </c>
      <c r="F78" s="13">
        <f t="shared" si="19"/>
        <v>346.1028128031038</v>
      </c>
      <c r="G78" s="13">
        <f t="shared" si="20"/>
        <v>354</v>
      </c>
    </row>
    <row r="79" spans="1:7" ht="18" x14ac:dyDescent="0.4">
      <c r="A79" s="5" t="s">
        <v>12</v>
      </c>
      <c r="B79" s="13">
        <f t="shared" si="21"/>
        <v>461</v>
      </c>
      <c r="C79" s="13">
        <f t="shared" si="22"/>
        <v>449</v>
      </c>
      <c r="D79" s="13">
        <f t="shared" si="18"/>
        <v>1.0267260579064588</v>
      </c>
      <c r="E79" s="13">
        <f t="shared" si="23"/>
        <v>155582</v>
      </c>
      <c r="F79" s="13">
        <f t="shared" si="19"/>
        <v>337.48806941431673</v>
      </c>
      <c r="G79" s="13">
        <f t="shared" si="20"/>
        <v>346.50779510022272</v>
      </c>
    </row>
    <row r="80" spans="1:7" ht="18" x14ac:dyDescent="0.4">
      <c r="A80" s="5" t="s">
        <v>13</v>
      </c>
      <c r="B80" s="13">
        <f t="shared" si="21"/>
        <v>880</v>
      </c>
      <c r="C80" s="13">
        <f t="shared" si="22"/>
        <v>859</v>
      </c>
      <c r="D80" s="13">
        <f t="shared" si="18"/>
        <v>1.0244470314318976</v>
      </c>
      <c r="E80" s="13">
        <f t="shared" si="23"/>
        <v>310963</v>
      </c>
      <c r="F80" s="13">
        <f t="shared" si="19"/>
        <v>353.36704545454546</v>
      </c>
      <c r="G80" s="13">
        <f t="shared" si="20"/>
        <v>362.00582072176951</v>
      </c>
    </row>
    <row r="81" spans="1:7" ht="18" x14ac:dyDescent="0.4">
      <c r="A81" s="5" t="s">
        <v>14</v>
      </c>
      <c r="B81" s="13">
        <f t="shared" si="21"/>
        <v>122</v>
      </c>
      <c r="C81" s="13">
        <f t="shared" si="22"/>
        <v>121</v>
      </c>
      <c r="D81" s="13">
        <f t="shared" si="18"/>
        <v>1.0082644628099173</v>
      </c>
      <c r="E81" s="13">
        <f t="shared" si="23"/>
        <v>41976</v>
      </c>
      <c r="F81" s="13">
        <f t="shared" si="19"/>
        <v>344.06557377049182</v>
      </c>
      <c r="G81" s="13">
        <f t="shared" si="20"/>
        <v>346.90909090909093</v>
      </c>
    </row>
    <row r="82" spans="1:7" ht="18" x14ac:dyDescent="0.4">
      <c r="A82" s="5" t="s">
        <v>15</v>
      </c>
      <c r="B82" s="13">
        <f t="shared" si="21"/>
        <v>24</v>
      </c>
      <c r="C82" s="13">
        <f t="shared" si="22"/>
        <v>21</v>
      </c>
      <c r="D82" s="13">
        <f t="shared" si="18"/>
        <v>1.1428571428571428</v>
      </c>
      <c r="E82" s="13">
        <f t="shared" si="23"/>
        <v>8598</v>
      </c>
      <c r="F82" s="13">
        <f t="shared" si="19"/>
        <v>358.25</v>
      </c>
      <c r="G82" s="13">
        <f t="shared" si="20"/>
        <v>409.42857142857144</v>
      </c>
    </row>
    <row r="83" spans="1:7" ht="18" x14ac:dyDescent="0.4">
      <c r="A83" s="5" t="s">
        <v>16</v>
      </c>
      <c r="B83" s="13">
        <f t="shared" si="21"/>
        <v>1026</v>
      </c>
      <c r="C83" s="13">
        <f t="shared" si="22"/>
        <v>1001</v>
      </c>
      <c r="D83" s="13">
        <f t="shared" si="18"/>
        <v>1.0249750249750249</v>
      </c>
      <c r="E83" s="13">
        <f t="shared" si="23"/>
        <v>361537</v>
      </c>
      <c r="F83" s="13">
        <f t="shared" si="19"/>
        <v>352.37524366471735</v>
      </c>
      <c r="G83" s="13">
        <f t="shared" si="20"/>
        <v>361.17582417582418</v>
      </c>
    </row>
    <row r="84" spans="1:7" ht="18" x14ac:dyDescent="0.4">
      <c r="A84" s="5" t="s">
        <v>17</v>
      </c>
      <c r="B84" s="13">
        <f t="shared" si="21"/>
        <v>12686</v>
      </c>
      <c r="C84" s="13">
        <f t="shared" si="22"/>
        <v>12052</v>
      </c>
      <c r="D84" s="13">
        <f t="shared" si="18"/>
        <v>1.0526053767009624</v>
      </c>
      <c r="E84" s="13">
        <f t="shared" si="23"/>
        <v>4434378</v>
      </c>
      <c r="F84" s="13">
        <f t="shared" si="19"/>
        <v>349.54895160018918</v>
      </c>
      <c r="G84" s="13">
        <f t="shared" si="20"/>
        <v>367.93710587454365</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4752</v>
      </c>
      <c r="C92" s="13">
        <f>B19+C19+D19+F19</f>
        <v>3061</v>
      </c>
      <c r="D92" s="13">
        <f>B92/C92</f>
        <v>1.5524338451486441</v>
      </c>
      <c r="E92" s="13">
        <f>B30+C30+D30+F30</f>
        <v>2034097</v>
      </c>
      <c r="F92" s="13">
        <f t="shared" ref="F92:F99" si="24">E92/B92</f>
        <v>428.05071548821547</v>
      </c>
      <c r="G92" s="13">
        <f t="shared" ref="G92:G99" si="25">E92/C92</f>
        <v>664.52041816399867</v>
      </c>
    </row>
    <row r="93" spans="1:7" ht="18" x14ac:dyDescent="0.4">
      <c r="A93" s="5" t="s">
        <v>11</v>
      </c>
      <c r="B93" s="13">
        <f t="shared" ref="B93:B99" si="26">B9+C9+D9+F9</f>
        <v>2410</v>
      </c>
      <c r="C93" s="13">
        <f t="shared" ref="C93:C99" si="27">B20+C20+D20+F20</f>
        <v>1387</v>
      </c>
      <c r="D93" s="13">
        <f t="shared" ref="D93:D99" si="28">B93/C93</f>
        <v>1.7375630857966835</v>
      </c>
      <c r="E93" s="13">
        <f t="shared" ref="E93:E99" si="29">B31+C31+D31+F31</f>
        <v>984022</v>
      </c>
      <c r="F93" s="13">
        <f t="shared" si="24"/>
        <v>408.30788381742741</v>
      </c>
      <c r="G93" s="13">
        <f t="shared" si="25"/>
        <v>709.46070656092286</v>
      </c>
    </row>
    <row r="94" spans="1:7" ht="18" x14ac:dyDescent="0.4">
      <c r="A94" s="5" t="s">
        <v>12</v>
      </c>
      <c r="B94" s="13">
        <f t="shared" si="26"/>
        <v>363</v>
      </c>
      <c r="C94" s="13">
        <f t="shared" si="27"/>
        <v>226</v>
      </c>
      <c r="D94" s="13">
        <f t="shared" si="28"/>
        <v>1.6061946902654867</v>
      </c>
      <c r="E94" s="13">
        <f t="shared" si="29"/>
        <v>151196</v>
      </c>
      <c r="F94" s="13">
        <f t="shared" si="24"/>
        <v>416.51790633608817</v>
      </c>
      <c r="G94" s="13">
        <f t="shared" si="25"/>
        <v>669.00884955752213</v>
      </c>
    </row>
    <row r="95" spans="1:7" ht="18" x14ac:dyDescent="0.4">
      <c r="A95" s="5" t="s">
        <v>13</v>
      </c>
      <c r="B95" s="13">
        <f t="shared" si="26"/>
        <v>552</v>
      </c>
      <c r="C95" s="13">
        <f t="shared" si="27"/>
        <v>353</v>
      </c>
      <c r="D95" s="13">
        <f t="shared" si="28"/>
        <v>1.5637393767705383</v>
      </c>
      <c r="E95" s="13">
        <f t="shared" si="29"/>
        <v>232906</v>
      </c>
      <c r="F95" s="13">
        <f t="shared" si="24"/>
        <v>421.93115942028987</v>
      </c>
      <c r="G95" s="13">
        <f t="shared" si="25"/>
        <v>659.79036827195466</v>
      </c>
    </row>
    <row r="96" spans="1:7" ht="18" x14ac:dyDescent="0.4">
      <c r="A96" s="5" t="s">
        <v>14</v>
      </c>
      <c r="B96" s="13">
        <f t="shared" si="26"/>
        <v>128</v>
      </c>
      <c r="C96" s="13">
        <f t="shared" si="27"/>
        <v>66</v>
      </c>
      <c r="D96" s="13">
        <f t="shared" si="28"/>
        <v>1.9393939393939394</v>
      </c>
      <c r="E96" s="13">
        <f t="shared" si="29"/>
        <v>53368</v>
      </c>
      <c r="F96" s="13">
        <f t="shared" si="24"/>
        <v>416.9375</v>
      </c>
      <c r="G96" s="13">
        <f t="shared" si="25"/>
        <v>808.60606060606062</v>
      </c>
    </row>
    <row r="97" spans="1:7" ht="18" x14ac:dyDescent="0.4">
      <c r="A97" s="5" t="s">
        <v>15</v>
      </c>
      <c r="B97" s="13">
        <f t="shared" si="26"/>
        <v>10</v>
      </c>
      <c r="C97" s="13">
        <f t="shared" si="27"/>
        <v>8</v>
      </c>
      <c r="D97" s="13">
        <f t="shared" si="28"/>
        <v>1.25</v>
      </c>
      <c r="E97" s="13">
        <f t="shared" si="29"/>
        <v>4645</v>
      </c>
      <c r="F97" s="13">
        <f t="shared" si="24"/>
        <v>464.5</v>
      </c>
      <c r="G97" s="13">
        <f t="shared" si="25"/>
        <v>580.625</v>
      </c>
    </row>
    <row r="98" spans="1:7" ht="18" x14ac:dyDescent="0.4">
      <c r="A98" s="5" t="s">
        <v>16</v>
      </c>
      <c r="B98" s="13">
        <f t="shared" si="26"/>
        <v>690</v>
      </c>
      <c r="C98" s="13">
        <f t="shared" si="27"/>
        <v>427</v>
      </c>
      <c r="D98" s="13">
        <f t="shared" si="28"/>
        <v>1.6159250585480094</v>
      </c>
      <c r="E98" s="13">
        <f t="shared" si="29"/>
        <v>290919</v>
      </c>
      <c r="F98" s="13">
        <f t="shared" si="24"/>
        <v>421.62173913043478</v>
      </c>
      <c r="G98" s="13">
        <f t="shared" si="25"/>
        <v>681.30913348946137</v>
      </c>
    </row>
    <row r="99" spans="1:7" ht="18" x14ac:dyDescent="0.4">
      <c r="A99" s="5" t="s">
        <v>17</v>
      </c>
      <c r="B99" s="13">
        <f t="shared" si="26"/>
        <v>8215</v>
      </c>
      <c r="C99" s="13">
        <f t="shared" si="27"/>
        <v>5101</v>
      </c>
      <c r="D99" s="13">
        <f t="shared" si="28"/>
        <v>1.6104685355812587</v>
      </c>
      <c r="E99" s="13">
        <f t="shared" si="29"/>
        <v>3460234</v>
      </c>
      <c r="F99" s="13">
        <f t="shared" si="24"/>
        <v>421.20925136944612</v>
      </c>
      <c r="G99" s="13">
        <f t="shared" si="25"/>
        <v>678.3442462262301</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2353</v>
      </c>
      <c r="C103" s="13">
        <f>B19</f>
        <v>731</v>
      </c>
      <c r="D103" s="13">
        <f t="shared" ref="D103:D110" si="30">B103/C103</f>
        <v>3.2188782489740082</v>
      </c>
      <c r="E103" s="13">
        <f>B30</f>
        <v>869541</v>
      </c>
      <c r="F103" s="13">
        <f t="shared" ref="F103:F110" si="31">E103/B103</f>
        <v>369.54568635784108</v>
      </c>
      <c r="G103" s="13">
        <f t="shared" ref="G103:G110" si="32">E103/C103</f>
        <v>1189.5225718194254</v>
      </c>
    </row>
    <row r="104" spans="1:7" ht="18" x14ac:dyDescent="0.4">
      <c r="A104" s="5" t="s">
        <v>11</v>
      </c>
      <c r="B104" s="13">
        <f t="shared" ref="B104:B110" si="33">B9</f>
        <v>1417</v>
      </c>
      <c r="C104" s="13">
        <f t="shared" ref="C104:C110" si="34">B20</f>
        <v>431</v>
      </c>
      <c r="D104" s="13">
        <f t="shared" si="30"/>
        <v>3.2877030162412995</v>
      </c>
      <c r="E104" s="13">
        <f t="shared" ref="E104:E110" si="35">B31</f>
        <v>504632</v>
      </c>
      <c r="F104" s="13">
        <f t="shared" si="31"/>
        <v>356.12702893436841</v>
      </c>
      <c r="G104" s="13">
        <f t="shared" si="32"/>
        <v>1170.8399071925753</v>
      </c>
    </row>
    <row r="105" spans="1:7" ht="18" x14ac:dyDescent="0.4">
      <c r="A105" s="5" t="s">
        <v>12</v>
      </c>
      <c r="B105" s="13">
        <f t="shared" si="33"/>
        <v>191</v>
      </c>
      <c r="C105" s="13">
        <f t="shared" si="34"/>
        <v>61</v>
      </c>
      <c r="D105" s="13">
        <f t="shared" si="30"/>
        <v>3.1311475409836067</v>
      </c>
      <c r="E105" s="13">
        <f t="shared" si="35"/>
        <v>68683</v>
      </c>
      <c r="F105" s="13">
        <f t="shared" si="31"/>
        <v>359.59685863874347</v>
      </c>
      <c r="G105" s="13">
        <f t="shared" si="32"/>
        <v>1125.950819672131</v>
      </c>
    </row>
    <row r="106" spans="1:7" ht="18" x14ac:dyDescent="0.4">
      <c r="A106" s="5" t="s">
        <v>13</v>
      </c>
      <c r="B106" s="13">
        <f t="shared" si="33"/>
        <v>297</v>
      </c>
      <c r="C106" s="13">
        <f t="shared" si="34"/>
        <v>102</v>
      </c>
      <c r="D106" s="13">
        <f t="shared" si="30"/>
        <v>2.9117647058823528</v>
      </c>
      <c r="E106" s="13">
        <f t="shared" si="35"/>
        <v>109196</v>
      </c>
      <c r="F106" s="13">
        <f t="shared" si="31"/>
        <v>367.66329966329965</v>
      </c>
      <c r="G106" s="13">
        <f t="shared" si="32"/>
        <v>1070.5490196078431</v>
      </c>
    </row>
    <row r="107" spans="1:7" ht="18" x14ac:dyDescent="0.4">
      <c r="A107" s="5" t="s">
        <v>14</v>
      </c>
      <c r="B107" s="13">
        <f t="shared" si="33"/>
        <v>76</v>
      </c>
      <c r="C107" s="13">
        <f t="shared" si="34"/>
        <v>22</v>
      </c>
      <c r="D107" s="13">
        <f t="shared" si="30"/>
        <v>3.4545454545454546</v>
      </c>
      <c r="E107" s="13">
        <f t="shared" si="35"/>
        <v>28772</v>
      </c>
      <c r="F107" s="13">
        <f t="shared" si="31"/>
        <v>378.57894736842104</v>
      </c>
      <c r="G107" s="13">
        <f t="shared" si="32"/>
        <v>1307.8181818181818</v>
      </c>
    </row>
    <row r="108" spans="1:7" ht="18" x14ac:dyDescent="0.4">
      <c r="A108" s="5" t="s">
        <v>15</v>
      </c>
      <c r="B108" s="13">
        <f t="shared" si="33"/>
        <v>3</v>
      </c>
      <c r="C108" s="13">
        <f t="shared" si="34"/>
        <v>1</v>
      </c>
      <c r="D108" s="13">
        <f t="shared" si="30"/>
        <v>3</v>
      </c>
      <c r="E108" s="13">
        <f t="shared" si="35"/>
        <v>1206</v>
      </c>
      <c r="F108" s="13">
        <f t="shared" si="31"/>
        <v>402</v>
      </c>
      <c r="G108" s="13">
        <f t="shared" si="32"/>
        <v>1206</v>
      </c>
    </row>
    <row r="109" spans="1:7" ht="18" x14ac:dyDescent="0.4">
      <c r="A109" s="5" t="s">
        <v>16</v>
      </c>
      <c r="B109" s="13">
        <f t="shared" si="33"/>
        <v>376</v>
      </c>
      <c r="C109" s="13">
        <f t="shared" si="34"/>
        <v>125</v>
      </c>
      <c r="D109" s="13">
        <f t="shared" si="30"/>
        <v>3.008</v>
      </c>
      <c r="E109" s="13">
        <f t="shared" si="35"/>
        <v>139174</v>
      </c>
      <c r="F109" s="13">
        <f t="shared" si="31"/>
        <v>370.14361702127661</v>
      </c>
      <c r="G109" s="13">
        <f t="shared" si="32"/>
        <v>1113.3920000000001</v>
      </c>
    </row>
    <row r="110" spans="1:7" ht="18" x14ac:dyDescent="0.4">
      <c r="A110" s="5" t="s">
        <v>17</v>
      </c>
      <c r="B110" s="13">
        <f t="shared" si="33"/>
        <v>4337</v>
      </c>
      <c r="C110" s="13">
        <f t="shared" si="34"/>
        <v>1348</v>
      </c>
      <c r="D110" s="13">
        <f t="shared" si="30"/>
        <v>3.2173590504451037</v>
      </c>
      <c r="E110" s="13">
        <f t="shared" si="35"/>
        <v>1582030</v>
      </c>
      <c r="F110" s="13">
        <f t="shared" si="31"/>
        <v>364.77519022365692</v>
      </c>
      <c r="G110" s="13">
        <f t="shared" si="32"/>
        <v>1173.6127596439169</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15</v>
      </c>
      <c r="C114" s="13">
        <f>C19</f>
        <v>3</v>
      </c>
      <c r="D114" s="13">
        <f t="shared" ref="D114:D121" si="36">B114/C114</f>
        <v>5</v>
      </c>
      <c r="E114" s="13">
        <f>C30</f>
        <v>5935</v>
      </c>
      <c r="F114" s="13">
        <f t="shared" ref="F114:F121" si="37">E114/B114</f>
        <v>395.66666666666669</v>
      </c>
      <c r="G114" s="13">
        <f t="shared" ref="G114:G121" si="38">E114/C114</f>
        <v>1978.3333333333333</v>
      </c>
    </row>
    <row r="115" spans="1:7" ht="18" x14ac:dyDescent="0.4">
      <c r="A115" s="5" t="s">
        <v>11</v>
      </c>
      <c r="B115" s="13">
        <f t="shared" ref="B115:B121" si="39">C9</f>
        <v>10</v>
      </c>
      <c r="C115" s="13">
        <f t="shared" ref="C115:C121" si="40">C20</f>
        <v>2</v>
      </c>
      <c r="D115" s="13">
        <f t="shared" si="36"/>
        <v>5</v>
      </c>
      <c r="E115" s="13">
        <f t="shared" ref="E115:E121" si="41">C31</f>
        <v>3488</v>
      </c>
      <c r="F115" s="13">
        <f t="shared" si="37"/>
        <v>348.8</v>
      </c>
      <c r="G115" s="13">
        <f t="shared" si="38"/>
        <v>1744</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9</v>
      </c>
      <c r="C118" s="13">
        <f t="shared" si="40"/>
        <v>2</v>
      </c>
      <c r="D118" s="13">
        <f t="shared" si="36"/>
        <v>4.5</v>
      </c>
      <c r="E118" s="13">
        <f t="shared" si="41"/>
        <v>3326</v>
      </c>
      <c r="F118" s="13">
        <f t="shared" si="37"/>
        <v>369.55555555555554</v>
      </c>
      <c r="G118" s="13">
        <f t="shared" si="38"/>
        <v>1663</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9</v>
      </c>
      <c r="C120" s="13">
        <f t="shared" si="40"/>
        <v>2</v>
      </c>
      <c r="D120" s="13">
        <f t="shared" si="36"/>
        <v>4.5</v>
      </c>
      <c r="E120" s="13">
        <f t="shared" si="41"/>
        <v>3326</v>
      </c>
      <c r="F120" s="13">
        <f t="shared" si="37"/>
        <v>369.55555555555554</v>
      </c>
      <c r="G120" s="13">
        <f t="shared" si="38"/>
        <v>1663</v>
      </c>
    </row>
    <row r="121" spans="1:7" ht="18" x14ac:dyDescent="0.4">
      <c r="A121" s="5" t="s">
        <v>17</v>
      </c>
      <c r="B121" s="13">
        <f t="shared" si="39"/>
        <v>34</v>
      </c>
      <c r="C121" s="13">
        <f t="shared" si="40"/>
        <v>7</v>
      </c>
      <c r="D121" s="13">
        <f t="shared" si="36"/>
        <v>4.8571428571428568</v>
      </c>
      <c r="E121" s="13">
        <f t="shared" si="41"/>
        <v>12749</v>
      </c>
      <c r="F121" s="13">
        <f t="shared" si="37"/>
        <v>374.97058823529414</v>
      </c>
      <c r="G121" s="13">
        <f t="shared" si="38"/>
        <v>1821.2857142857142</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1980</v>
      </c>
      <c r="C125" s="13">
        <f>D19</f>
        <v>1960</v>
      </c>
      <c r="D125" s="13">
        <f t="shared" ref="D125:D132" si="42">B125/C125</f>
        <v>1.010204081632653</v>
      </c>
      <c r="E125" s="13">
        <f>D30</f>
        <v>961888</v>
      </c>
      <c r="F125" s="13">
        <f t="shared" ref="F125:F132" si="43">E125/B125</f>
        <v>485.80202020202017</v>
      </c>
      <c r="G125" s="13">
        <f t="shared" ref="G125:G132" si="44">E125/C125</f>
        <v>490.75918367346941</v>
      </c>
    </row>
    <row r="126" spans="1:7" ht="18" x14ac:dyDescent="0.4">
      <c r="A126" s="5" t="s">
        <v>11</v>
      </c>
      <c r="B126" s="13">
        <f t="shared" ref="B126:B132" si="45">D9</f>
        <v>861</v>
      </c>
      <c r="C126" s="13">
        <f t="shared" ref="C126:C132" si="46">D20</f>
        <v>841</v>
      </c>
      <c r="D126" s="13">
        <f t="shared" si="42"/>
        <v>1.0237812128418549</v>
      </c>
      <c r="E126" s="13">
        <f t="shared" ref="E126:E132" si="47">D31</f>
        <v>416900</v>
      </c>
      <c r="F126" s="13">
        <f t="shared" si="43"/>
        <v>484.20441347270616</v>
      </c>
      <c r="G126" s="13">
        <f t="shared" si="44"/>
        <v>495.71938168846611</v>
      </c>
    </row>
    <row r="127" spans="1:7" ht="18" x14ac:dyDescent="0.4">
      <c r="A127" s="5" t="s">
        <v>12</v>
      </c>
      <c r="B127" s="13">
        <f t="shared" si="45"/>
        <v>152</v>
      </c>
      <c r="C127" s="13">
        <f t="shared" si="46"/>
        <v>150</v>
      </c>
      <c r="D127" s="13">
        <f t="shared" si="42"/>
        <v>1.0133333333333334</v>
      </c>
      <c r="E127" s="13">
        <f t="shared" si="47"/>
        <v>73472</v>
      </c>
      <c r="F127" s="13">
        <f t="shared" si="43"/>
        <v>483.36842105263156</v>
      </c>
      <c r="G127" s="13">
        <f t="shared" si="44"/>
        <v>489.81333333333333</v>
      </c>
    </row>
    <row r="128" spans="1:7" ht="18" x14ac:dyDescent="0.4">
      <c r="A128" s="5" t="s">
        <v>13</v>
      </c>
      <c r="B128" s="13">
        <f t="shared" si="45"/>
        <v>232</v>
      </c>
      <c r="C128" s="13">
        <f t="shared" si="46"/>
        <v>230</v>
      </c>
      <c r="D128" s="13">
        <f t="shared" si="42"/>
        <v>1.008695652173913</v>
      </c>
      <c r="E128" s="13">
        <f t="shared" si="47"/>
        <v>112422</v>
      </c>
      <c r="F128" s="13">
        <f t="shared" si="43"/>
        <v>484.57758620689657</v>
      </c>
      <c r="G128" s="13">
        <f t="shared" si="44"/>
        <v>488.7913043478261</v>
      </c>
    </row>
    <row r="129" spans="1:7" ht="18" x14ac:dyDescent="0.4">
      <c r="A129" s="5" t="s">
        <v>14</v>
      </c>
      <c r="B129" s="13">
        <f t="shared" si="45"/>
        <v>40</v>
      </c>
      <c r="C129" s="13">
        <f t="shared" si="46"/>
        <v>39</v>
      </c>
      <c r="D129" s="13">
        <f t="shared" si="42"/>
        <v>1.0256410256410255</v>
      </c>
      <c r="E129" s="13">
        <f t="shared" si="47"/>
        <v>19795</v>
      </c>
      <c r="F129" s="13">
        <f t="shared" si="43"/>
        <v>494.875</v>
      </c>
      <c r="G129" s="13">
        <f t="shared" si="44"/>
        <v>507.56410256410254</v>
      </c>
    </row>
    <row r="130" spans="1:7" ht="18" x14ac:dyDescent="0.4">
      <c r="A130" s="5" t="s">
        <v>15</v>
      </c>
      <c r="B130" s="13">
        <f t="shared" si="45"/>
        <v>7</v>
      </c>
      <c r="C130" s="13">
        <f t="shared" si="46"/>
        <v>7</v>
      </c>
      <c r="D130" s="13">
        <f t="shared" si="42"/>
        <v>1</v>
      </c>
      <c r="E130" s="13">
        <f t="shared" si="47"/>
        <v>3439</v>
      </c>
      <c r="F130" s="13">
        <f t="shared" si="43"/>
        <v>491.28571428571428</v>
      </c>
      <c r="G130" s="13">
        <f t="shared" si="44"/>
        <v>491.28571428571428</v>
      </c>
    </row>
    <row r="131" spans="1:7" ht="18" x14ac:dyDescent="0.4">
      <c r="A131" s="5" t="s">
        <v>16</v>
      </c>
      <c r="B131" s="13">
        <f t="shared" si="45"/>
        <v>279</v>
      </c>
      <c r="C131" s="13">
        <f t="shared" si="46"/>
        <v>276</v>
      </c>
      <c r="D131" s="13">
        <f t="shared" si="42"/>
        <v>1.0108695652173914</v>
      </c>
      <c r="E131" s="13">
        <f t="shared" si="47"/>
        <v>135656</v>
      </c>
      <c r="F131" s="13">
        <f t="shared" si="43"/>
        <v>486.22222222222223</v>
      </c>
      <c r="G131" s="13">
        <f t="shared" si="44"/>
        <v>491.50724637681162</v>
      </c>
    </row>
    <row r="132" spans="1:7" ht="18" x14ac:dyDescent="0.4">
      <c r="A132" s="5" t="s">
        <v>17</v>
      </c>
      <c r="B132" s="13">
        <f t="shared" si="45"/>
        <v>3272</v>
      </c>
      <c r="C132" s="13">
        <f t="shared" si="46"/>
        <v>3227</v>
      </c>
      <c r="D132" s="13">
        <f t="shared" si="42"/>
        <v>1.0139448404090488</v>
      </c>
      <c r="E132" s="13">
        <f t="shared" si="47"/>
        <v>1587916</v>
      </c>
      <c r="F132" s="13">
        <f t="shared" si="43"/>
        <v>485.3044009779951</v>
      </c>
      <c r="G132" s="13">
        <f t="shared" si="44"/>
        <v>492.07189339944222</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404</v>
      </c>
      <c r="C136" s="13">
        <f>F19</f>
        <v>367</v>
      </c>
      <c r="D136" s="13">
        <f t="shared" ref="D136:D143" si="48">B136/C136</f>
        <v>1.1008174386920981</v>
      </c>
      <c r="E136" s="13">
        <f>F30</f>
        <v>196733</v>
      </c>
      <c r="F136" s="13">
        <f t="shared" ref="F136:F143" si="49">E136/B136</f>
        <v>486.96287128712873</v>
      </c>
      <c r="G136" s="13">
        <f t="shared" ref="G136:G143" si="50">E136/C136</f>
        <v>536.05722070844683</v>
      </c>
    </row>
    <row r="137" spans="1:7" ht="18" x14ac:dyDescent="0.4">
      <c r="A137" s="5" t="s">
        <v>11</v>
      </c>
      <c r="B137" s="13">
        <f t="shared" ref="B137:B143" si="51">F9</f>
        <v>122</v>
      </c>
      <c r="C137" s="13">
        <f t="shared" ref="C137:C143" si="52">F20</f>
        <v>113</v>
      </c>
      <c r="D137" s="13">
        <f t="shared" si="48"/>
        <v>1.0796460176991149</v>
      </c>
      <c r="E137" s="13">
        <f t="shared" ref="E137:E143" si="53">F31</f>
        <v>59002</v>
      </c>
      <c r="F137" s="13">
        <f t="shared" si="49"/>
        <v>483.62295081967216</v>
      </c>
      <c r="G137" s="13">
        <f t="shared" si="50"/>
        <v>522.14159292035401</v>
      </c>
    </row>
    <row r="138" spans="1:7" ht="18" x14ac:dyDescent="0.4">
      <c r="A138" s="5" t="s">
        <v>12</v>
      </c>
      <c r="B138" s="13">
        <f t="shared" si="51"/>
        <v>20</v>
      </c>
      <c r="C138" s="13">
        <f t="shared" si="52"/>
        <v>15</v>
      </c>
      <c r="D138" s="13">
        <f t="shared" si="48"/>
        <v>1.3333333333333333</v>
      </c>
      <c r="E138" s="13">
        <f t="shared" si="53"/>
        <v>9041</v>
      </c>
      <c r="F138" s="13">
        <f t="shared" si="49"/>
        <v>452.05</v>
      </c>
      <c r="G138" s="13">
        <f t="shared" si="50"/>
        <v>602.73333333333335</v>
      </c>
    </row>
    <row r="139" spans="1:7" ht="18" x14ac:dyDescent="0.4">
      <c r="A139" s="5" t="s">
        <v>13</v>
      </c>
      <c r="B139" s="13">
        <f t="shared" si="51"/>
        <v>23</v>
      </c>
      <c r="C139" s="13">
        <f t="shared" si="52"/>
        <v>21</v>
      </c>
      <c r="D139" s="13">
        <f t="shared" si="48"/>
        <v>1.0952380952380953</v>
      </c>
      <c r="E139" s="13">
        <f t="shared" si="53"/>
        <v>11288</v>
      </c>
      <c r="F139" s="13">
        <f t="shared" si="49"/>
        <v>490.78260869565219</v>
      </c>
      <c r="G139" s="13">
        <f t="shared" si="50"/>
        <v>537.52380952380952</v>
      </c>
    </row>
    <row r="140" spans="1:7" ht="18" x14ac:dyDescent="0.4">
      <c r="A140" s="5" t="s">
        <v>14</v>
      </c>
      <c r="B140" s="13">
        <f t="shared" si="51"/>
        <v>3</v>
      </c>
      <c r="C140" s="13">
        <f t="shared" si="52"/>
        <v>3</v>
      </c>
      <c r="D140" s="13">
        <f t="shared" si="48"/>
        <v>1</v>
      </c>
      <c r="E140" s="13">
        <f t="shared" si="53"/>
        <v>1475</v>
      </c>
      <c r="F140" s="13">
        <f t="shared" si="49"/>
        <v>491.66666666666669</v>
      </c>
      <c r="G140" s="13">
        <f t="shared" si="50"/>
        <v>491.66666666666669</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26</v>
      </c>
      <c r="C142" s="13">
        <f t="shared" si="52"/>
        <v>24</v>
      </c>
      <c r="D142" s="13">
        <f t="shared" si="48"/>
        <v>1.0833333333333333</v>
      </c>
      <c r="E142" s="13">
        <f t="shared" si="53"/>
        <v>12763</v>
      </c>
      <c r="F142" s="13">
        <f t="shared" si="49"/>
        <v>490.88461538461536</v>
      </c>
      <c r="G142" s="13">
        <f t="shared" si="50"/>
        <v>531.79166666666663</v>
      </c>
    </row>
    <row r="143" spans="1:7" ht="18" x14ac:dyDescent="0.4">
      <c r="A143" s="5" t="s">
        <v>17</v>
      </c>
      <c r="B143" s="13">
        <f t="shared" si="51"/>
        <v>572</v>
      </c>
      <c r="C143" s="13">
        <f t="shared" si="52"/>
        <v>519</v>
      </c>
      <c r="D143" s="13">
        <f t="shared" si="48"/>
        <v>1.1021194605009634</v>
      </c>
      <c r="E143" s="13">
        <f t="shared" si="53"/>
        <v>277539</v>
      </c>
      <c r="F143" s="13">
        <f t="shared" si="49"/>
        <v>485.20804195804197</v>
      </c>
      <c r="G143" s="13">
        <f t="shared" si="50"/>
        <v>534.75722543352606</v>
      </c>
    </row>
    <row r="145" spans="1:1" x14ac:dyDescent="0.35">
      <c r="A145" s="2" t="s">
        <v>77</v>
      </c>
    </row>
  </sheetData>
  <pageMargins left="0.7" right="0.7" top="0.75" bottom="0.75" header="0.3" footer="0.3"/>
  <pageSetup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C842-8892-4C4A-A802-91A86F10CCA5}">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44</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2366</v>
      </c>
      <c r="C8" s="11">
        <v>3</v>
      </c>
      <c r="D8" s="10">
        <v>2003</v>
      </c>
      <c r="E8" s="10">
        <v>8157</v>
      </c>
      <c r="F8" s="10">
        <v>401</v>
      </c>
      <c r="G8" s="10">
        <v>87134</v>
      </c>
      <c r="H8" s="10">
        <v>100064</v>
      </c>
    </row>
    <row r="9" spans="1:8" ht="18" x14ac:dyDescent="0.4">
      <c r="A9" s="5" t="s">
        <v>11</v>
      </c>
      <c r="B9" s="10">
        <v>1427</v>
      </c>
      <c r="C9" s="12">
        <v>15</v>
      </c>
      <c r="D9" s="10">
        <v>846</v>
      </c>
      <c r="E9" s="10">
        <v>3121</v>
      </c>
      <c r="F9" s="10">
        <v>119</v>
      </c>
      <c r="G9" s="10">
        <v>36145</v>
      </c>
      <c r="H9" s="10">
        <v>41673</v>
      </c>
    </row>
    <row r="10" spans="1:8" ht="18" x14ac:dyDescent="0.4">
      <c r="A10" s="5" t="s">
        <v>12</v>
      </c>
      <c r="B10" s="10">
        <v>179</v>
      </c>
      <c r="C10" s="12">
        <v>0</v>
      </c>
      <c r="D10" s="10">
        <v>139</v>
      </c>
      <c r="E10" s="10">
        <v>469</v>
      </c>
      <c r="F10" s="10">
        <v>21</v>
      </c>
      <c r="G10" s="10">
        <v>7791</v>
      </c>
      <c r="H10" s="10">
        <v>8599</v>
      </c>
    </row>
    <row r="11" spans="1:8" ht="18" x14ac:dyDescent="0.4">
      <c r="A11" s="5" t="s">
        <v>13</v>
      </c>
      <c r="B11" s="10">
        <v>319</v>
      </c>
      <c r="C11" s="12">
        <v>0</v>
      </c>
      <c r="D11" s="10">
        <v>231</v>
      </c>
      <c r="E11" s="10">
        <v>898</v>
      </c>
      <c r="F11" s="10">
        <v>25</v>
      </c>
      <c r="G11" s="10">
        <v>14372</v>
      </c>
      <c r="H11" s="10">
        <v>15845</v>
      </c>
    </row>
    <row r="12" spans="1:8" ht="18" x14ac:dyDescent="0.4">
      <c r="A12" s="5" t="s">
        <v>14</v>
      </c>
      <c r="B12" s="10">
        <v>91</v>
      </c>
      <c r="C12" s="12">
        <v>13</v>
      </c>
      <c r="D12" s="10">
        <v>41</v>
      </c>
      <c r="E12" s="10">
        <v>120</v>
      </c>
      <c r="F12" s="10">
        <v>3</v>
      </c>
      <c r="G12" s="10">
        <v>2112</v>
      </c>
      <c r="H12" s="10">
        <v>2380</v>
      </c>
    </row>
    <row r="13" spans="1:8" ht="18" x14ac:dyDescent="0.4">
      <c r="A13" s="5" t="s">
        <v>15</v>
      </c>
      <c r="B13" s="10">
        <v>3</v>
      </c>
      <c r="C13" s="12">
        <v>0</v>
      </c>
      <c r="D13" s="10">
        <v>6</v>
      </c>
      <c r="E13" s="10">
        <v>24</v>
      </c>
      <c r="F13" s="12">
        <v>0</v>
      </c>
      <c r="G13" s="10">
        <v>353</v>
      </c>
      <c r="H13" s="10">
        <v>386</v>
      </c>
    </row>
    <row r="14" spans="1:8" ht="18" x14ac:dyDescent="0.4">
      <c r="A14" s="5" t="s">
        <v>16</v>
      </c>
      <c r="B14" s="10">
        <v>413</v>
      </c>
      <c r="C14" s="12">
        <v>13</v>
      </c>
      <c r="D14" s="10">
        <v>278</v>
      </c>
      <c r="E14" s="10">
        <v>1042</v>
      </c>
      <c r="F14" s="10">
        <v>28</v>
      </c>
      <c r="G14" s="10">
        <v>16837</v>
      </c>
      <c r="H14" s="10">
        <v>18611</v>
      </c>
    </row>
    <row r="15" spans="1:8" ht="18" x14ac:dyDescent="0.4">
      <c r="A15" s="5" t="s">
        <v>17</v>
      </c>
      <c r="B15" s="10">
        <v>4385</v>
      </c>
      <c r="C15" s="10">
        <v>31</v>
      </c>
      <c r="D15" s="10">
        <v>3266</v>
      </c>
      <c r="E15" s="10">
        <v>12789</v>
      </c>
      <c r="F15" s="10">
        <v>569</v>
      </c>
      <c r="G15" s="10">
        <v>147907</v>
      </c>
      <c r="H15" s="10">
        <v>168947</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744</v>
      </c>
      <c r="C19" s="10">
        <v>1</v>
      </c>
      <c r="D19" s="10">
        <v>1986</v>
      </c>
      <c r="E19" s="10">
        <v>7623</v>
      </c>
      <c r="F19" s="10">
        <v>364</v>
      </c>
      <c r="G19" s="10">
        <v>40011</v>
      </c>
      <c r="H19" s="10">
        <v>50729</v>
      </c>
    </row>
    <row r="20" spans="1:8" ht="18" x14ac:dyDescent="0.4">
      <c r="A20" s="5" t="s">
        <v>11</v>
      </c>
      <c r="B20" s="10">
        <v>435</v>
      </c>
      <c r="C20" s="10">
        <v>2</v>
      </c>
      <c r="D20" s="10">
        <v>828</v>
      </c>
      <c r="E20" s="10">
        <v>3044</v>
      </c>
      <c r="F20" s="10">
        <v>110</v>
      </c>
      <c r="G20" s="10">
        <v>17235</v>
      </c>
      <c r="H20" s="10">
        <v>21654</v>
      </c>
    </row>
    <row r="21" spans="1:8" ht="18" x14ac:dyDescent="0.4">
      <c r="A21" s="5" t="s">
        <v>12</v>
      </c>
      <c r="B21" s="10">
        <v>59</v>
      </c>
      <c r="C21" s="10">
        <v>0</v>
      </c>
      <c r="D21" s="10">
        <v>137</v>
      </c>
      <c r="E21" s="10">
        <v>457</v>
      </c>
      <c r="F21" s="10">
        <v>17</v>
      </c>
      <c r="G21" s="10">
        <v>3768</v>
      </c>
      <c r="H21" s="10">
        <v>4438</v>
      </c>
    </row>
    <row r="22" spans="1:8" ht="18" x14ac:dyDescent="0.4">
      <c r="A22" s="5" t="s">
        <v>13</v>
      </c>
      <c r="B22" s="10">
        <v>109</v>
      </c>
      <c r="C22" s="10">
        <v>0</v>
      </c>
      <c r="D22" s="10">
        <v>231</v>
      </c>
      <c r="E22" s="10">
        <v>867</v>
      </c>
      <c r="F22" s="10">
        <v>23</v>
      </c>
      <c r="G22" s="10">
        <v>6882</v>
      </c>
      <c r="H22" s="10">
        <v>8112</v>
      </c>
    </row>
    <row r="23" spans="1:8" ht="18" x14ac:dyDescent="0.4">
      <c r="A23" s="5" t="s">
        <v>14</v>
      </c>
      <c r="B23" s="10">
        <v>27</v>
      </c>
      <c r="C23" s="10">
        <v>3</v>
      </c>
      <c r="D23" s="10">
        <v>40</v>
      </c>
      <c r="E23" s="10">
        <v>120</v>
      </c>
      <c r="F23" s="10">
        <v>3</v>
      </c>
      <c r="G23" s="10">
        <v>943</v>
      </c>
      <c r="H23" s="10">
        <v>1136</v>
      </c>
    </row>
    <row r="24" spans="1:8" ht="18" x14ac:dyDescent="0.4">
      <c r="A24" s="5" t="s">
        <v>15</v>
      </c>
      <c r="B24" s="10">
        <v>1</v>
      </c>
      <c r="C24" s="10">
        <v>0</v>
      </c>
      <c r="D24" s="10">
        <v>6</v>
      </c>
      <c r="E24" s="10">
        <v>21</v>
      </c>
      <c r="F24" s="10">
        <v>0</v>
      </c>
      <c r="G24" s="10">
        <v>132</v>
      </c>
      <c r="H24" s="10">
        <v>160</v>
      </c>
    </row>
    <row r="25" spans="1:8" ht="18" x14ac:dyDescent="0.4">
      <c r="A25" s="5" t="s">
        <v>16</v>
      </c>
      <c r="B25" s="10">
        <v>137</v>
      </c>
      <c r="C25" s="10">
        <v>3</v>
      </c>
      <c r="D25" s="10">
        <v>277</v>
      </c>
      <c r="E25" s="10">
        <v>1008</v>
      </c>
      <c r="F25" s="10">
        <v>26</v>
      </c>
      <c r="G25" s="10">
        <v>7957</v>
      </c>
      <c r="H25" s="10">
        <v>9408</v>
      </c>
    </row>
    <row r="26" spans="1:8" ht="18" x14ac:dyDescent="0.4">
      <c r="A26" s="5" t="s">
        <v>17</v>
      </c>
      <c r="B26" s="10">
        <v>1375</v>
      </c>
      <c r="C26" s="10">
        <v>6</v>
      </c>
      <c r="D26" s="10">
        <v>3228</v>
      </c>
      <c r="E26" s="10">
        <v>12132</v>
      </c>
      <c r="F26" s="10">
        <v>517</v>
      </c>
      <c r="G26" s="10">
        <v>68971</v>
      </c>
      <c r="H26" s="10">
        <v>86229</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874061</v>
      </c>
      <c r="C30" s="10">
        <v>1357</v>
      </c>
      <c r="D30" s="10">
        <v>980695</v>
      </c>
      <c r="E30" s="10">
        <v>2878735</v>
      </c>
      <c r="F30" s="10">
        <v>194876</v>
      </c>
      <c r="G30" s="10">
        <v>29739702</v>
      </c>
      <c r="H30" s="10">
        <v>34669426</v>
      </c>
    </row>
    <row r="31" spans="1:8" ht="18" x14ac:dyDescent="0.4">
      <c r="A31" s="5" t="s">
        <v>11</v>
      </c>
      <c r="B31" s="10">
        <v>513966</v>
      </c>
      <c r="C31" s="10">
        <v>4682</v>
      </c>
      <c r="D31" s="10">
        <v>412231</v>
      </c>
      <c r="E31" s="10">
        <v>1081316</v>
      </c>
      <c r="F31" s="10">
        <v>57895</v>
      </c>
      <c r="G31" s="10">
        <v>12538743</v>
      </c>
      <c r="H31" s="10">
        <v>14608833</v>
      </c>
    </row>
    <row r="32" spans="1:8" ht="18" x14ac:dyDescent="0.4">
      <c r="A32" s="5" t="s">
        <v>12</v>
      </c>
      <c r="B32" s="10">
        <v>62912</v>
      </c>
      <c r="C32" s="10">
        <v>0</v>
      </c>
      <c r="D32" s="10">
        <v>67661</v>
      </c>
      <c r="E32" s="10">
        <v>157463</v>
      </c>
      <c r="F32" s="10">
        <v>9398</v>
      </c>
      <c r="G32" s="10">
        <v>2623578</v>
      </c>
      <c r="H32" s="10">
        <v>2921012</v>
      </c>
    </row>
    <row r="33" spans="1:8" ht="18" x14ac:dyDescent="0.4">
      <c r="A33" s="5" t="s">
        <v>13</v>
      </c>
      <c r="B33" s="10">
        <v>117090</v>
      </c>
      <c r="C33" s="10">
        <v>0</v>
      </c>
      <c r="D33" s="10">
        <v>112253</v>
      </c>
      <c r="E33" s="10">
        <v>315971</v>
      </c>
      <c r="F33" s="10">
        <v>13179</v>
      </c>
      <c r="G33" s="10">
        <v>4869278</v>
      </c>
      <c r="H33" s="10">
        <v>5427771</v>
      </c>
    </row>
    <row r="34" spans="1:8" ht="18" x14ac:dyDescent="0.4">
      <c r="A34" s="5" t="s">
        <v>14</v>
      </c>
      <c r="B34" s="10">
        <v>34166</v>
      </c>
      <c r="C34" s="10">
        <v>5034</v>
      </c>
      <c r="D34" s="10">
        <v>19916</v>
      </c>
      <c r="E34" s="10">
        <v>41587</v>
      </c>
      <c r="F34" s="10">
        <v>1475</v>
      </c>
      <c r="G34" s="10">
        <v>746767</v>
      </c>
      <c r="H34" s="10">
        <v>848945</v>
      </c>
    </row>
    <row r="35" spans="1:8" ht="18" x14ac:dyDescent="0.4">
      <c r="A35" s="5" t="s">
        <v>15</v>
      </c>
      <c r="B35" s="10">
        <v>1206</v>
      </c>
      <c r="C35" s="10">
        <v>0</v>
      </c>
      <c r="D35" s="10">
        <v>2958</v>
      </c>
      <c r="E35" s="10">
        <v>8598</v>
      </c>
      <c r="F35" s="10">
        <v>0</v>
      </c>
      <c r="G35" s="10">
        <v>107925</v>
      </c>
      <c r="H35" s="10">
        <v>120687</v>
      </c>
    </row>
    <row r="36" spans="1:8" ht="18" x14ac:dyDescent="0.4">
      <c r="A36" s="5" t="s">
        <v>16</v>
      </c>
      <c r="B36" s="10">
        <v>152462</v>
      </c>
      <c r="C36" s="10">
        <v>5034</v>
      </c>
      <c r="D36" s="10">
        <v>135127</v>
      </c>
      <c r="E36" s="10">
        <v>366156</v>
      </c>
      <c r="F36" s="10">
        <v>14654</v>
      </c>
      <c r="G36" s="10">
        <v>5723970</v>
      </c>
      <c r="H36" s="10">
        <v>6397403</v>
      </c>
    </row>
    <row r="37" spans="1:8" ht="18" x14ac:dyDescent="0.4">
      <c r="A37" s="5" t="s">
        <v>17</v>
      </c>
      <c r="B37" s="10">
        <v>1603401</v>
      </c>
      <c r="C37" s="10">
        <v>11073</v>
      </c>
      <c r="D37" s="10">
        <v>1595714</v>
      </c>
      <c r="E37" s="10">
        <v>4483670</v>
      </c>
      <c r="F37" s="10">
        <v>276823</v>
      </c>
      <c r="G37" s="10">
        <v>50625993</v>
      </c>
      <c r="H37" s="10">
        <v>58596674</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100064</v>
      </c>
      <c r="C44" s="13">
        <f>H19</f>
        <v>50729</v>
      </c>
      <c r="D44" s="13">
        <f>B44/C44</f>
        <v>1.972520648938477</v>
      </c>
      <c r="E44" s="13">
        <f>H30</f>
        <v>34669426</v>
      </c>
      <c r="F44" s="13">
        <f>E44/B44</f>
        <v>346.47251758874319</v>
      </c>
      <c r="G44" s="13">
        <f>E44/C44</f>
        <v>683.42419523349565</v>
      </c>
    </row>
    <row r="45" spans="1:8" ht="18" x14ac:dyDescent="0.4">
      <c r="A45" s="5" t="s">
        <v>11</v>
      </c>
      <c r="B45" s="13">
        <f t="shared" ref="B45:B51" si="0">H9</f>
        <v>41673</v>
      </c>
      <c r="C45" s="13">
        <f t="shared" ref="C45:C51" si="1">H20</f>
        <v>21654</v>
      </c>
      <c r="D45" s="13">
        <f t="shared" ref="D45:D51" si="2">B45/C45</f>
        <v>1.9244943197561653</v>
      </c>
      <c r="E45" s="13">
        <f t="shared" ref="E45:E51" si="3">H31</f>
        <v>14608833</v>
      </c>
      <c r="F45" s="13">
        <f t="shared" ref="F45:F51" si="4">E45/B45</f>
        <v>350.55870707652434</v>
      </c>
      <c r="G45" s="13">
        <f t="shared" ref="G45:G51" si="5">E45/C45</f>
        <v>674.64824050983657</v>
      </c>
    </row>
    <row r="46" spans="1:8" ht="18" x14ac:dyDescent="0.4">
      <c r="A46" s="5" t="s">
        <v>12</v>
      </c>
      <c r="B46" s="13">
        <f t="shared" si="0"/>
        <v>8599</v>
      </c>
      <c r="C46" s="13">
        <f t="shared" si="1"/>
        <v>4438</v>
      </c>
      <c r="D46" s="13">
        <f t="shared" si="2"/>
        <v>1.937584497521406</v>
      </c>
      <c r="E46" s="13">
        <f t="shared" si="3"/>
        <v>2921012</v>
      </c>
      <c r="F46" s="13">
        <f t="shared" si="4"/>
        <v>339.69205721595534</v>
      </c>
      <c r="G46" s="13">
        <f t="shared" si="5"/>
        <v>658.18206399278949</v>
      </c>
    </row>
    <row r="47" spans="1:8" ht="18" x14ac:dyDescent="0.4">
      <c r="A47" s="5" t="s">
        <v>13</v>
      </c>
      <c r="B47" s="13">
        <f t="shared" si="0"/>
        <v>15845</v>
      </c>
      <c r="C47" s="13">
        <f t="shared" si="1"/>
        <v>8112</v>
      </c>
      <c r="D47" s="13">
        <f t="shared" si="2"/>
        <v>1.9532790927021697</v>
      </c>
      <c r="E47" s="13">
        <f t="shared" si="3"/>
        <v>5427771</v>
      </c>
      <c r="F47" s="13">
        <f t="shared" si="4"/>
        <v>342.55418112969392</v>
      </c>
      <c r="G47" s="13">
        <f t="shared" si="5"/>
        <v>669.10392011834324</v>
      </c>
    </row>
    <row r="48" spans="1:8" ht="18" x14ac:dyDescent="0.4">
      <c r="A48" s="5" t="s">
        <v>14</v>
      </c>
      <c r="B48" s="13">
        <f t="shared" si="0"/>
        <v>2380</v>
      </c>
      <c r="C48" s="13">
        <f t="shared" si="1"/>
        <v>1136</v>
      </c>
      <c r="D48" s="13">
        <f t="shared" si="2"/>
        <v>2.0950704225352115</v>
      </c>
      <c r="E48" s="13">
        <f t="shared" si="3"/>
        <v>848945</v>
      </c>
      <c r="F48" s="13">
        <f t="shared" si="4"/>
        <v>356.69957983193279</v>
      </c>
      <c r="G48" s="13">
        <f t="shared" si="5"/>
        <v>747.31073943661977</v>
      </c>
    </row>
    <row r="49" spans="1:7" ht="18" x14ac:dyDescent="0.4">
      <c r="A49" s="5" t="s">
        <v>15</v>
      </c>
      <c r="B49" s="13">
        <f t="shared" si="0"/>
        <v>386</v>
      </c>
      <c r="C49" s="13">
        <f t="shared" si="1"/>
        <v>160</v>
      </c>
      <c r="D49" s="13">
        <f t="shared" si="2"/>
        <v>2.4125000000000001</v>
      </c>
      <c r="E49" s="13">
        <f t="shared" si="3"/>
        <v>120687</v>
      </c>
      <c r="F49" s="13">
        <f t="shared" si="4"/>
        <v>312.66062176165804</v>
      </c>
      <c r="G49" s="13">
        <f t="shared" si="5"/>
        <v>754.29375000000005</v>
      </c>
    </row>
    <row r="50" spans="1:7" ht="18" x14ac:dyDescent="0.4">
      <c r="A50" s="5" t="s">
        <v>16</v>
      </c>
      <c r="B50" s="13">
        <f t="shared" si="0"/>
        <v>18611</v>
      </c>
      <c r="C50" s="13">
        <f t="shared" si="1"/>
        <v>9408</v>
      </c>
      <c r="D50" s="13">
        <f t="shared" si="2"/>
        <v>1.9782100340136055</v>
      </c>
      <c r="E50" s="13">
        <f t="shared" si="3"/>
        <v>6397403</v>
      </c>
      <c r="F50" s="13">
        <f t="shared" si="4"/>
        <v>343.74310891408305</v>
      </c>
      <c r="G50" s="13">
        <f t="shared" si="5"/>
        <v>679.99606717687072</v>
      </c>
    </row>
    <row r="51" spans="1:7" ht="18" x14ac:dyDescent="0.4">
      <c r="A51" s="5" t="s">
        <v>17</v>
      </c>
      <c r="B51" s="13">
        <f t="shared" si="0"/>
        <v>168947</v>
      </c>
      <c r="C51" s="13">
        <f t="shared" si="1"/>
        <v>86229</v>
      </c>
      <c r="D51" s="13">
        <f t="shared" si="2"/>
        <v>1.9592828398798547</v>
      </c>
      <c r="E51" s="13">
        <f t="shared" si="3"/>
        <v>58596674</v>
      </c>
      <c r="F51" s="13">
        <f t="shared" si="4"/>
        <v>346.83465228740374</v>
      </c>
      <c r="G51" s="13">
        <f t="shared" si="5"/>
        <v>679.54718250240637</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87134</v>
      </c>
      <c r="C55" s="13">
        <f>G19</f>
        <v>40011</v>
      </c>
      <c r="D55" s="13">
        <f>B55/C55</f>
        <v>2.1777511184424285</v>
      </c>
      <c r="E55" s="13">
        <f>G30</f>
        <v>29739702</v>
      </c>
      <c r="F55" s="13">
        <f>E55/B55</f>
        <v>341.30995937291988</v>
      </c>
      <c r="G55" s="13">
        <f>E55/C55</f>
        <v>743.28814575991601</v>
      </c>
    </row>
    <row r="56" spans="1:7" ht="18" x14ac:dyDescent="0.4">
      <c r="A56" s="5" t="s">
        <v>11</v>
      </c>
      <c r="B56" s="13">
        <f t="shared" ref="B56:B62" si="6">G9</f>
        <v>36145</v>
      </c>
      <c r="C56" s="13">
        <f t="shared" ref="C56:C62" si="7">G20</f>
        <v>17235</v>
      </c>
      <c r="D56" s="13">
        <f t="shared" ref="D56:D62" si="8">B56/C56</f>
        <v>2.0971859588047579</v>
      </c>
      <c r="E56" s="13">
        <f t="shared" ref="E56:E62" si="9">G31</f>
        <v>12538743</v>
      </c>
      <c r="F56" s="13">
        <f t="shared" ref="F56:F62" si="10">E56/B56</f>
        <v>346.90117581961545</v>
      </c>
      <c r="G56" s="13">
        <f t="shared" ref="G56:G62" si="11">E56/C56</f>
        <v>727.51627502175802</v>
      </c>
    </row>
    <row r="57" spans="1:7" ht="18" x14ac:dyDescent="0.4">
      <c r="A57" s="5" t="s">
        <v>12</v>
      </c>
      <c r="B57" s="13">
        <f t="shared" si="6"/>
        <v>7791</v>
      </c>
      <c r="C57" s="13">
        <f t="shared" si="7"/>
        <v>3768</v>
      </c>
      <c r="D57" s="13">
        <f t="shared" si="8"/>
        <v>2.0676751592356686</v>
      </c>
      <c r="E57" s="13">
        <f t="shared" si="9"/>
        <v>2623578</v>
      </c>
      <c r="F57" s="13">
        <f t="shared" si="10"/>
        <v>336.74470542934154</v>
      </c>
      <c r="G57" s="13">
        <f t="shared" si="11"/>
        <v>696.27866242038215</v>
      </c>
    </row>
    <row r="58" spans="1:7" ht="18" x14ac:dyDescent="0.4">
      <c r="A58" s="5" t="s">
        <v>13</v>
      </c>
      <c r="B58" s="13">
        <f t="shared" si="6"/>
        <v>14372</v>
      </c>
      <c r="C58" s="13">
        <f t="shared" si="7"/>
        <v>6882</v>
      </c>
      <c r="D58" s="13">
        <f t="shared" si="8"/>
        <v>2.088346410927056</v>
      </c>
      <c r="E58" s="13">
        <f t="shared" si="9"/>
        <v>4869278</v>
      </c>
      <c r="F58" s="13">
        <f t="shared" si="10"/>
        <v>338.80308934038408</v>
      </c>
      <c r="G58" s="13">
        <f t="shared" si="11"/>
        <v>707.5382156349898</v>
      </c>
    </row>
    <row r="59" spans="1:7" ht="18" x14ac:dyDescent="0.4">
      <c r="A59" s="5" t="s">
        <v>14</v>
      </c>
      <c r="B59" s="13">
        <f t="shared" si="6"/>
        <v>2112</v>
      </c>
      <c r="C59" s="13">
        <f t="shared" si="7"/>
        <v>943</v>
      </c>
      <c r="D59" s="13">
        <f t="shared" si="8"/>
        <v>2.23966065747614</v>
      </c>
      <c r="E59" s="13">
        <f t="shared" si="9"/>
        <v>746767</v>
      </c>
      <c r="F59" s="13">
        <f t="shared" si="10"/>
        <v>353.58285984848487</v>
      </c>
      <c r="G59" s="13">
        <f t="shared" si="11"/>
        <v>791.90562036055144</v>
      </c>
    </row>
    <row r="60" spans="1:7" ht="18" x14ac:dyDescent="0.4">
      <c r="A60" s="5" t="s">
        <v>15</v>
      </c>
      <c r="B60" s="13">
        <f t="shared" si="6"/>
        <v>353</v>
      </c>
      <c r="C60" s="13">
        <f t="shared" si="7"/>
        <v>132</v>
      </c>
      <c r="D60" s="13">
        <f t="shared" si="8"/>
        <v>2.6742424242424243</v>
      </c>
      <c r="E60" s="13">
        <f t="shared" si="9"/>
        <v>107925</v>
      </c>
      <c r="F60" s="13">
        <f t="shared" si="10"/>
        <v>305.73654390934843</v>
      </c>
      <c r="G60" s="13">
        <f t="shared" si="11"/>
        <v>817.61363636363637</v>
      </c>
    </row>
    <row r="61" spans="1:7" ht="18" x14ac:dyDescent="0.4">
      <c r="A61" s="5" t="s">
        <v>16</v>
      </c>
      <c r="B61" s="13">
        <f t="shared" si="6"/>
        <v>16837</v>
      </c>
      <c r="C61" s="13">
        <f t="shared" si="7"/>
        <v>7957</v>
      </c>
      <c r="D61" s="13">
        <f t="shared" si="8"/>
        <v>2.1159984918939299</v>
      </c>
      <c r="E61" s="13">
        <f t="shared" si="9"/>
        <v>5723970</v>
      </c>
      <c r="F61" s="13">
        <f t="shared" si="10"/>
        <v>339.96377026786246</v>
      </c>
      <c r="G61" s="13">
        <f t="shared" si="11"/>
        <v>719.36282518537132</v>
      </c>
    </row>
    <row r="62" spans="1:7" ht="18" x14ac:dyDescent="0.4">
      <c r="A62" s="5" t="s">
        <v>17</v>
      </c>
      <c r="B62" s="13">
        <f t="shared" si="6"/>
        <v>147907</v>
      </c>
      <c r="C62" s="13">
        <f t="shared" si="7"/>
        <v>68971</v>
      </c>
      <c r="D62" s="13">
        <f t="shared" si="8"/>
        <v>2.1444810137594059</v>
      </c>
      <c r="E62" s="13">
        <f t="shared" si="9"/>
        <v>50625993</v>
      </c>
      <c r="F62" s="13">
        <f t="shared" si="10"/>
        <v>342.28260325745231</v>
      </c>
      <c r="G62" s="13">
        <f t="shared" si="11"/>
        <v>734.01854402574997</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4773</v>
      </c>
      <c r="C66" s="13">
        <f>B19+C19+D19+F19</f>
        <v>3095</v>
      </c>
      <c r="D66" s="13">
        <f>B66/C66</f>
        <v>1.5421647819063005</v>
      </c>
      <c r="E66" s="13">
        <f>B30+C30+D30+F30</f>
        <v>2050989</v>
      </c>
      <c r="F66" s="13">
        <f t="shared" ref="F66:F73" si="12">E66/B66</f>
        <v>429.70647391577626</v>
      </c>
      <c r="G66" s="13">
        <f t="shared" ref="G66:G73" si="13">E66/C66</f>
        <v>662.67819063004845</v>
      </c>
    </row>
    <row r="67" spans="1:7" ht="18" x14ac:dyDescent="0.4">
      <c r="A67" s="5" t="s">
        <v>11</v>
      </c>
      <c r="B67" s="13">
        <f t="shared" ref="B67:B73" si="14">B9+C9+D9+F9</f>
        <v>2407</v>
      </c>
      <c r="C67" s="13">
        <f t="shared" ref="C67:C73" si="15">B20+C20+D20+F20</f>
        <v>1375</v>
      </c>
      <c r="D67" s="13">
        <f t="shared" ref="D67:D73" si="16">B67/C67</f>
        <v>1.7505454545454546</v>
      </c>
      <c r="E67" s="13">
        <f t="shared" ref="E67:E73" si="17">B31+C31+D31+F31</f>
        <v>988774</v>
      </c>
      <c r="F67" s="13">
        <f t="shared" si="12"/>
        <v>410.79102617366016</v>
      </c>
      <c r="G67" s="13">
        <f t="shared" si="13"/>
        <v>719.10836363636361</v>
      </c>
    </row>
    <row r="68" spans="1:7" ht="18" x14ac:dyDescent="0.4">
      <c r="A68" s="5" t="s">
        <v>12</v>
      </c>
      <c r="B68" s="13">
        <f t="shared" si="14"/>
        <v>339</v>
      </c>
      <c r="C68" s="13">
        <f t="shared" si="15"/>
        <v>213</v>
      </c>
      <c r="D68" s="13">
        <f t="shared" si="16"/>
        <v>1.591549295774648</v>
      </c>
      <c r="E68" s="13">
        <f t="shared" si="17"/>
        <v>139971</v>
      </c>
      <c r="F68" s="13">
        <f t="shared" si="12"/>
        <v>412.89380530973449</v>
      </c>
      <c r="G68" s="13">
        <f t="shared" si="13"/>
        <v>657.14084507042253</v>
      </c>
    </row>
    <row r="69" spans="1:7" ht="18" x14ac:dyDescent="0.4">
      <c r="A69" s="5" t="s">
        <v>13</v>
      </c>
      <c r="B69" s="13">
        <f t="shared" si="14"/>
        <v>575</v>
      </c>
      <c r="C69" s="13">
        <f t="shared" si="15"/>
        <v>363</v>
      </c>
      <c r="D69" s="13">
        <f t="shared" si="16"/>
        <v>1.584022038567493</v>
      </c>
      <c r="E69" s="13">
        <f t="shared" si="17"/>
        <v>242522</v>
      </c>
      <c r="F69" s="13">
        <f t="shared" si="12"/>
        <v>421.77739130434782</v>
      </c>
      <c r="G69" s="13">
        <f t="shared" si="13"/>
        <v>668.10468319559232</v>
      </c>
    </row>
    <row r="70" spans="1:7" ht="18" x14ac:dyDescent="0.4">
      <c r="A70" s="5" t="s">
        <v>14</v>
      </c>
      <c r="B70" s="13">
        <f t="shared" si="14"/>
        <v>148</v>
      </c>
      <c r="C70" s="13">
        <f t="shared" si="15"/>
        <v>73</v>
      </c>
      <c r="D70" s="13">
        <f t="shared" si="16"/>
        <v>2.0273972602739727</v>
      </c>
      <c r="E70" s="13">
        <f t="shared" si="17"/>
        <v>60591</v>
      </c>
      <c r="F70" s="13">
        <f t="shared" si="12"/>
        <v>409.39864864864865</v>
      </c>
      <c r="G70" s="13">
        <f t="shared" si="13"/>
        <v>830.01369863013701</v>
      </c>
    </row>
    <row r="71" spans="1:7" ht="18" x14ac:dyDescent="0.4">
      <c r="A71" s="5" t="s">
        <v>15</v>
      </c>
      <c r="B71" s="13">
        <f t="shared" si="14"/>
        <v>9</v>
      </c>
      <c r="C71" s="13">
        <f t="shared" si="15"/>
        <v>7</v>
      </c>
      <c r="D71" s="13">
        <f t="shared" si="16"/>
        <v>1.2857142857142858</v>
      </c>
      <c r="E71" s="13">
        <f t="shared" si="17"/>
        <v>4164</v>
      </c>
      <c r="F71" s="13">
        <f t="shared" si="12"/>
        <v>462.66666666666669</v>
      </c>
      <c r="G71" s="13">
        <f t="shared" si="13"/>
        <v>594.85714285714289</v>
      </c>
    </row>
    <row r="72" spans="1:7" ht="18" x14ac:dyDescent="0.4">
      <c r="A72" s="5" t="s">
        <v>16</v>
      </c>
      <c r="B72" s="13">
        <f t="shared" si="14"/>
        <v>732</v>
      </c>
      <c r="C72" s="13">
        <f t="shared" si="15"/>
        <v>443</v>
      </c>
      <c r="D72" s="13">
        <f t="shared" si="16"/>
        <v>1.6523702031602709</v>
      </c>
      <c r="E72" s="13">
        <f t="shared" si="17"/>
        <v>307277</v>
      </c>
      <c r="F72" s="13">
        <f t="shared" si="12"/>
        <v>419.7773224043716</v>
      </c>
      <c r="G72" s="13">
        <f t="shared" si="13"/>
        <v>693.62753950338606</v>
      </c>
    </row>
    <row r="73" spans="1:7" ht="18" x14ac:dyDescent="0.4">
      <c r="A73" s="5" t="s">
        <v>17</v>
      </c>
      <c r="B73" s="13">
        <f t="shared" si="14"/>
        <v>8251</v>
      </c>
      <c r="C73" s="13">
        <f t="shared" si="15"/>
        <v>5126</v>
      </c>
      <c r="D73" s="13">
        <f t="shared" si="16"/>
        <v>1.6096371439719079</v>
      </c>
      <c r="E73" s="13">
        <f t="shared" si="17"/>
        <v>3487011</v>
      </c>
      <c r="F73" s="13">
        <f t="shared" si="12"/>
        <v>422.61677372439704</v>
      </c>
      <c r="G73" s="13">
        <f t="shared" si="13"/>
        <v>680.25965665236049</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8157</v>
      </c>
      <c r="C77" s="13">
        <f>E19</f>
        <v>7623</v>
      </c>
      <c r="D77" s="13">
        <f t="shared" ref="D77:D84" si="18">B77/C77</f>
        <v>1.0700511609602519</v>
      </c>
      <c r="E77" s="13">
        <f>E30</f>
        <v>2878735</v>
      </c>
      <c r="F77" s="13">
        <f t="shared" ref="F77:F84" si="19">E77/B77</f>
        <v>352.91590045359811</v>
      </c>
      <c r="G77" s="13">
        <f t="shared" ref="G77:G84" si="20">E77/C77</f>
        <v>377.63806900170539</v>
      </c>
    </row>
    <row r="78" spans="1:7" ht="18" x14ac:dyDescent="0.4">
      <c r="A78" s="5" t="s">
        <v>11</v>
      </c>
      <c r="B78" s="13">
        <f t="shared" ref="B78:B84" si="21">E9</f>
        <v>3121</v>
      </c>
      <c r="C78" s="13">
        <f t="shared" ref="C78:C84" si="22">E20</f>
        <v>3044</v>
      </c>
      <c r="D78" s="13">
        <f t="shared" si="18"/>
        <v>1.0252956636005257</v>
      </c>
      <c r="E78" s="13">
        <f t="shared" ref="E78:E84" si="23">E31</f>
        <v>1081316</v>
      </c>
      <c r="F78" s="13">
        <f t="shared" si="19"/>
        <v>346.4645946811919</v>
      </c>
      <c r="G78" s="13">
        <f t="shared" si="20"/>
        <v>355.22864651773983</v>
      </c>
    </row>
    <row r="79" spans="1:7" ht="18" x14ac:dyDescent="0.4">
      <c r="A79" s="5" t="s">
        <v>12</v>
      </c>
      <c r="B79" s="13">
        <f t="shared" si="21"/>
        <v>469</v>
      </c>
      <c r="C79" s="13">
        <f t="shared" si="22"/>
        <v>457</v>
      </c>
      <c r="D79" s="13">
        <f t="shared" si="18"/>
        <v>1.0262582056892779</v>
      </c>
      <c r="E79" s="13">
        <f t="shared" si="23"/>
        <v>157463</v>
      </c>
      <c r="F79" s="13">
        <f t="shared" si="19"/>
        <v>335.74200426439234</v>
      </c>
      <c r="G79" s="13">
        <f t="shared" si="20"/>
        <v>344.55798687089714</v>
      </c>
    </row>
    <row r="80" spans="1:7" ht="18" x14ac:dyDescent="0.4">
      <c r="A80" s="5" t="s">
        <v>13</v>
      </c>
      <c r="B80" s="13">
        <f t="shared" si="21"/>
        <v>898</v>
      </c>
      <c r="C80" s="13">
        <f t="shared" si="22"/>
        <v>867</v>
      </c>
      <c r="D80" s="13">
        <f t="shared" si="18"/>
        <v>1.0357554786620531</v>
      </c>
      <c r="E80" s="13">
        <f t="shared" si="23"/>
        <v>315971</v>
      </c>
      <c r="F80" s="13">
        <f t="shared" si="19"/>
        <v>351.86080178173717</v>
      </c>
      <c r="G80" s="13">
        <f t="shared" si="20"/>
        <v>364.44175317185699</v>
      </c>
    </row>
    <row r="81" spans="1:7" ht="18" x14ac:dyDescent="0.4">
      <c r="A81" s="5" t="s">
        <v>14</v>
      </c>
      <c r="B81" s="13">
        <f t="shared" si="21"/>
        <v>120</v>
      </c>
      <c r="C81" s="13">
        <f t="shared" si="22"/>
        <v>120</v>
      </c>
      <c r="D81" s="13">
        <f t="shared" si="18"/>
        <v>1</v>
      </c>
      <c r="E81" s="13">
        <f t="shared" si="23"/>
        <v>41587</v>
      </c>
      <c r="F81" s="13">
        <f t="shared" si="19"/>
        <v>346.55833333333334</v>
      </c>
      <c r="G81" s="13">
        <f t="shared" si="20"/>
        <v>346.55833333333334</v>
      </c>
    </row>
    <row r="82" spans="1:7" ht="18" x14ac:dyDescent="0.4">
      <c r="A82" s="5" t="s">
        <v>15</v>
      </c>
      <c r="B82" s="13">
        <f t="shared" si="21"/>
        <v>24</v>
      </c>
      <c r="C82" s="13">
        <f t="shared" si="22"/>
        <v>21</v>
      </c>
      <c r="D82" s="13">
        <f t="shared" si="18"/>
        <v>1.1428571428571428</v>
      </c>
      <c r="E82" s="13">
        <f t="shared" si="23"/>
        <v>8598</v>
      </c>
      <c r="F82" s="13">
        <f t="shared" si="19"/>
        <v>358.25</v>
      </c>
      <c r="G82" s="13">
        <f t="shared" si="20"/>
        <v>409.42857142857144</v>
      </c>
    </row>
    <row r="83" spans="1:7" ht="18" x14ac:dyDescent="0.4">
      <c r="A83" s="5" t="s">
        <v>16</v>
      </c>
      <c r="B83" s="13">
        <f t="shared" si="21"/>
        <v>1042</v>
      </c>
      <c r="C83" s="13">
        <f t="shared" si="22"/>
        <v>1008</v>
      </c>
      <c r="D83" s="13">
        <f t="shared" si="18"/>
        <v>1.0337301587301588</v>
      </c>
      <c r="E83" s="13">
        <f t="shared" si="23"/>
        <v>366156</v>
      </c>
      <c r="F83" s="13">
        <f t="shared" si="19"/>
        <v>351.39731285988483</v>
      </c>
      <c r="G83" s="13">
        <f t="shared" si="20"/>
        <v>363.25</v>
      </c>
    </row>
    <row r="84" spans="1:7" ht="18" x14ac:dyDescent="0.4">
      <c r="A84" s="5" t="s">
        <v>17</v>
      </c>
      <c r="B84" s="13">
        <f t="shared" si="21"/>
        <v>12789</v>
      </c>
      <c r="C84" s="13">
        <f t="shared" si="22"/>
        <v>12132</v>
      </c>
      <c r="D84" s="13">
        <f t="shared" si="18"/>
        <v>1.054154302670623</v>
      </c>
      <c r="E84" s="13">
        <f t="shared" si="23"/>
        <v>4483670</v>
      </c>
      <c r="F84" s="13">
        <f t="shared" si="19"/>
        <v>350.58800531706936</v>
      </c>
      <c r="G84" s="13">
        <f t="shared" si="20"/>
        <v>369.57385426969995</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4773</v>
      </c>
      <c r="C92" s="13">
        <f>B19+C19+D19+F19</f>
        <v>3095</v>
      </c>
      <c r="D92" s="13">
        <f>B92/C92</f>
        <v>1.5421647819063005</v>
      </c>
      <c r="E92" s="13">
        <f>B30+C30+D30+F30</f>
        <v>2050989</v>
      </c>
      <c r="F92" s="13">
        <f t="shared" ref="F92:F99" si="24">E92/B92</f>
        <v>429.70647391577626</v>
      </c>
      <c r="G92" s="13">
        <f t="shared" ref="G92:G99" si="25">E92/C92</f>
        <v>662.67819063004845</v>
      </c>
    </row>
    <row r="93" spans="1:7" ht="18" x14ac:dyDescent="0.4">
      <c r="A93" s="5" t="s">
        <v>11</v>
      </c>
      <c r="B93" s="13">
        <f t="shared" ref="B93:B99" si="26">B9+C9+D9+F9</f>
        <v>2407</v>
      </c>
      <c r="C93" s="13">
        <f t="shared" ref="C93:C99" si="27">B20+C20+D20+F20</f>
        <v>1375</v>
      </c>
      <c r="D93" s="13">
        <f t="shared" ref="D93:D99" si="28">B93/C93</f>
        <v>1.7505454545454546</v>
      </c>
      <c r="E93" s="13">
        <f t="shared" ref="E93:E99" si="29">B31+C31+D31+F31</f>
        <v>988774</v>
      </c>
      <c r="F93" s="13">
        <f t="shared" si="24"/>
        <v>410.79102617366016</v>
      </c>
      <c r="G93" s="13">
        <f t="shared" si="25"/>
        <v>719.10836363636361</v>
      </c>
    </row>
    <row r="94" spans="1:7" ht="18" x14ac:dyDescent="0.4">
      <c r="A94" s="5" t="s">
        <v>12</v>
      </c>
      <c r="B94" s="13">
        <f t="shared" si="26"/>
        <v>339</v>
      </c>
      <c r="C94" s="13">
        <f t="shared" si="27"/>
        <v>213</v>
      </c>
      <c r="D94" s="13">
        <f t="shared" si="28"/>
        <v>1.591549295774648</v>
      </c>
      <c r="E94" s="13">
        <f t="shared" si="29"/>
        <v>139971</v>
      </c>
      <c r="F94" s="13">
        <f t="shared" si="24"/>
        <v>412.89380530973449</v>
      </c>
      <c r="G94" s="13">
        <f t="shared" si="25"/>
        <v>657.14084507042253</v>
      </c>
    </row>
    <row r="95" spans="1:7" ht="18" x14ac:dyDescent="0.4">
      <c r="A95" s="5" t="s">
        <v>13</v>
      </c>
      <c r="B95" s="13">
        <f t="shared" si="26"/>
        <v>575</v>
      </c>
      <c r="C95" s="13">
        <f t="shared" si="27"/>
        <v>363</v>
      </c>
      <c r="D95" s="13">
        <f t="shared" si="28"/>
        <v>1.584022038567493</v>
      </c>
      <c r="E95" s="13">
        <f t="shared" si="29"/>
        <v>242522</v>
      </c>
      <c r="F95" s="13">
        <f t="shared" si="24"/>
        <v>421.77739130434782</v>
      </c>
      <c r="G95" s="13">
        <f t="shared" si="25"/>
        <v>668.10468319559232</v>
      </c>
    </row>
    <row r="96" spans="1:7" ht="18" x14ac:dyDescent="0.4">
      <c r="A96" s="5" t="s">
        <v>14</v>
      </c>
      <c r="B96" s="13">
        <f t="shared" si="26"/>
        <v>148</v>
      </c>
      <c r="C96" s="13">
        <f t="shared" si="27"/>
        <v>73</v>
      </c>
      <c r="D96" s="13">
        <f t="shared" si="28"/>
        <v>2.0273972602739727</v>
      </c>
      <c r="E96" s="13">
        <f t="shared" si="29"/>
        <v>60591</v>
      </c>
      <c r="F96" s="13">
        <f t="shared" si="24"/>
        <v>409.39864864864865</v>
      </c>
      <c r="G96" s="13">
        <f t="shared" si="25"/>
        <v>830.01369863013701</v>
      </c>
    </row>
    <row r="97" spans="1:7" ht="18" x14ac:dyDescent="0.4">
      <c r="A97" s="5" t="s">
        <v>15</v>
      </c>
      <c r="B97" s="13">
        <f t="shared" si="26"/>
        <v>9</v>
      </c>
      <c r="C97" s="13">
        <f t="shared" si="27"/>
        <v>7</v>
      </c>
      <c r="D97" s="13">
        <f t="shared" si="28"/>
        <v>1.2857142857142858</v>
      </c>
      <c r="E97" s="13">
        <f t="shared" si="29"/>
        <v>4164</v>
      </c>
      <c r="F97" s="13">
        <f t="shared" si="24"/>
        <v>462.66666666666669</v>
      </c>
      <c r="G97" s="13">
        <f t="shared" si="25"/>
        <v>594.85714285714289</v>
      </c>
    </row>
    <row r="98" spans="1:7" ht="18" x14ac:dyDescent="0.4">
      <c r="A98" s="5" t="s">
        <v>16</v>
      </c>
      <c r="B98" s="13">
        <f t="shared" si="26"/>
        <v>732</v>
      </c>
      <c r="C98" s="13">
        <f t="shared" si="27"/>
        <v>443</v>
      </c>
      <c r="D98" s="13">
        <f t="shared" si="28"/>
        <v>1.6523702031602709</v>
      </c>
      <c r="E98" s="13">
        <f t="shared" si="29"/>
        <v>307277</v>
      </c>
      <c r="F98" s="13">
        <f t="shared" si="24"/>
        <v>419.7773224043716</v>
      </c>
      <c r="G98" s="13">
        <f t="shared" si="25"/>
        <v>693.62753950338606</v>
      </c>
    </row>
    <row r="99" spans="1:7" ht="18" x14ac:dyDescent="0.4">
      <c r="A99" s="5" t="s">
        <v>17</v>
      </c>
      <c r="B99" s="13">
        <f t="shared" si="26"/>
        <v>8251</v>
      </c>
      <c r="C99" s="13">
        <f t="shared" si="27"/>
        <v>5126</v>
      </c>
      <c r="D99" s="13">
        <f t="shared" si="28"/>
        <v>1.6096371439719079</v>
      </c>
      <c r="E99" s="13">
        <f t="shared" si="29"/>
        <v>3487011</v>
      </c>
      <c r="F99" s="13">
        <f t="shared" si="24"/>
        <v>422.61677372439704</v>
      </c>
      <c r="G99" s="13">
        <f t="shared" si="25"/>
        <v>680.25965665236049</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2366</v>
      </c>
      <c r="C103" s="13">
        <f>B19</f>
        <v>744</v>
      </c>
      <c r="D103" s="13">
        <f t="shared" ref="D103:D110" si="30">B103/C103</f>
        <v>3.1801075268817205</v>
      </c>
      <c r="E103" s="13">
        <f>B30</f>
        <v>874061</v>
      </c>
      <c r="F103" s="13">
        <f t="shared" ref="F103:F110" si="31">E103/B103</f>
        <v>369.42561284868975</v>
      </c>
      <c r="G103" s="13">
        <f t="shared" ref="G103:G110" si="32">E103/C103</f>
        <v>1174.8131720430108</v>
      </c>
    </row>
    <row r="104" spans="1:7" ht="18" x14ac:dyDescent="0.4">
      <c r="A104" s="5" t="s">
        <v>11</v>
      </c>
      <c r="B104" s="13">
        <f t="shared" ref="B104:B110" si="33">B9</f>
        <v>1427</v>
      </c>
      <c r="C104" s="13">
        <f t="shared" ref="C104:C110" si="34">B20</f>
        <v>435</v>
      </c>
      <c r="D104" s="13">
        <f t="shared" si="30"/>
        <v>3.2804597701149425</v>
      </c>
      <c r="E104" s="13">
        <f t="shared" ref="E104:E110" si="35">B31</f>
        <v>513966</v>
      </c>
      <c r="F104" s="13">
        <f t="shared" si="31"/>
        <v>360.17238962859147</v>
      </c>
      <c r="G104" s="13">
        <f t="shared" si="32"/>
        <v>1181.5310344827585</v>
      </c>
    </row>
    <row r="105" spans="1:7" ht="18" x14ac:dyDescent="0.4">
      <c r="A105" s="5" t="s">
        <v>12</v>
      </c>
      <c r="B105" s="13">
        <f t="shared" si="33"/>
        <v>179</v>
      </c>
      <c r="C105" s="13">
        <f t="shared" si="34"/>
        <v>59</v>
      </c>
      <c r="D105" s="13">
        <f t="shared" si="30"/>
        <v>3.0338983050847457</v>
      </c>
      <c r="E105" s="13">
        <f t="shared" si="35"/>
        <v>62912</v>
      </c>
      <c r="F105" s="13">
        <f t="shared" si="31"/>
        <v>351.46368715083798</v>
      </c>
      <c r="G105" s="13">
        <f t="shared" si="32"/>
        <v>1066.3050847457628</v>
      </c>
    </row>
    <row r="106" spans="1:7" ht="18" x14ac:dyDescent="0.4">
      <c r="A106" s="5" t="s">
        <v>13</v>
      </c>
      <c r="B106" s="13">
        <f t="shared" si="33"/>
        <v>319</v>
      </c>
      <c r="C106" s="13">
        <f t="shared" si="34"/>
        <v>109</v>
      </c>
      <c r="D106" s="13">
        <f t="shared" si="30"/>
        <v>2.926605504587156</v>
      </c>
      <c r="E106" s="13">
        <f t="shared" si="35"/>
        <v>117090</v>
      </c>
      <c r="F106" s="13">
        <f t="shared" si="31"/>
        <v>367.05329153605015</v>
      </c>
      <c r="G106" s="13">
        <f t="shared" si="32"/>
        <v>1074.2201834862385</v>
      </c>
    </row>
    <row r="107" spans="1:7" ht="18" x14ac:dyDescent="0.4">
      <c r="A107" s="5" t="s">
        <v>14</v>
      </c>
      <c r="B107" s="13">
        <f t="shared" si="33"/>
        <v>91</v>
      </c>
      <c r="C107" s="13">
        <f t="shared" si="34"/>
        <v>27</v>
      </c>
      <c r="D107" s="13">
        <f t="shared" si="30"/>
        <v>3.3703703703703702</v>
      </c>
      <c r="E107" s="13">
        <f t="shared" si="35"/>
        <v>34166</v>
      </c>
      <c r="F107" s="13">
        <f t="shared" si="31"/>
        <v>375.45054945054943</v>
      </c>
      <c r="G107" s="13">
        <f t="shared" si="32"/>
        <v>1265.4074074074074</v>
      </c>
    </row>
    <row r="108" spans="1:7" ht="18" x14ac:dyDescent="0.4">
      <c r="A108" s="5" t="s">
        <v>15</v>
      </c>
      <c r="B108" s="13">
        <f t="shared" si="33"/>
        <v>3</v>
      </c>
      <c r="C108" s="13">
        <f t="shared" si="34"/>
        <v>1</v>
      </c>
      <c r="D108" s="13">
        <f t="shared" si="30"/>
        <v>3</v>
      </c>
      <c r="E108" s="13">
        <f t="shared" si="35"/>
        <v>1206</v>
      </c>
      <c r="F108" s="13">
        <f t="shared" si="31"/>
        <v>402</v>
      </c>
      <c r="G108" s="13">
        <f t="shared" si="32"/>
        <v>1206</v>
      </c>
    </row>
    <row r="109" spans="1:7" ht="18" x14ac:dyDescent="0.4">
      <c r="A109" s="5" t="s">
        <v>16</v>
      </c>
      <c r="B109" s="13">
        <f t="shared" si="33"/>
        <v>413</v>
      </c>
      <c r="C109" s="13">
        <f t="shared" si="34"/>
        <v>137</v>
      </c>
      <c r="D109" s="13">
        <f t="shared" si="30"/>
        <v>3.0145985401459856</v>
      </c>
      <c r="E109" s="13">
        <f t="shared" si="35"/>
        <v>152462</v>
      </c>
      <c r="F109" s="13">
        <f t="shared" si="31"/>
        <v>369.15738498789347</v>
      </c>
      <c r="G109" s="13">
        <f t="shared" si="32"/>
        <v>1112.8613138686133</v>
      </c>
    </row>
    <row r="110" spans="1:7" ht="18" x14ac:dyDescent="0.4">
      <c r="A110" s="5" t="s">
        <v>17</v>
      </c>
      <c r="B110" s="13">
        <f t="shared" si="33"/>
        <v>4385</v>
      </c>
      <c r="C110" s="13">
        <f t="shared" si="34"/>
        <v>1375</v>
      </c>
      <c r="D110" s="13">
        <f t="shared" si="30"/>
        <v>3.189090909090909</v>
      </c>
      <c r="E110" s="13">
        <f t="shared" si="35"/>
        <v>1603401</v>
      </c>
      <c r="F110" s="13">
        <f t="shared" si="31"/>
        <v>365.65587229190425</v>
      </c>
      <c r="G110" s="13">
        <f t="shared" si="32"/>
        <v>1166.1098181818181</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3</v>
      </c>
      <c r="C114" s="13">
        <f>C19</f>
        <v>1</v>
      </c>
      <c r="D114" s="13">
        <f t="shared" ref="D114:D121" si="36">B114/C114</f>
        <v>3</v>
      </c>
      <c r="E114" s="13">
        <f>C30</f>
        <v>1357</v>
      </c>
      <c r="F114" s="13">
        <f t="shared" ref="F114:F121" si="37">E114/B114</f>
        <v>452.33333333333331</v>
      </c>
      <c r="G114" s="13">
        <f t="shared" ref="G114:G121" si="38">E114/C114</f>
        <v>1357</v>
      </c>
    </row>
    <row r="115" spans="1:7" ht="18" x14ac:dyDescent="0.4">
      <c r="A115" s="5" t="s">
        <v>11</v>
      </c>
      <c r="B115" s="13">
        <f t="shared" ref="B115:B121" si="39">C9</f>
        <v>15</v>
      </c>
      <c r="C115" s="13">
        <f t="shared" ref="C115:C121" si="40">C20</f>
        <v>2</v>
      </c>
      <c r="D115" s="13">
        <f t="shared" si="36"/>
        <v>7.5</v>
      </c>
      <c r="E115" s="13">
        <f t="shared" ref="E115:E121" si="41">C31</f>
        <v>4682</v>
      </c>
      <c r="F115" s="13">
        <f t="shared" si="37"/>
        <v>312.13333333333333</v>
      </c>
      <c r="G115" s="13">
        <f t="shared" si="38"/>
        <v>2341</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13</v>
      </c>
      <c r="C118" s="13">
        <f t="shared" si="40"/>
        <v>3</v>
      </c>
      <c r="D118" s="13">
        <f t="shared" si="36"/>
        <v>4.333333333333333</v>
      </c>
      <c r="E118" s="13">
        <f t="shared" si="41"/>
        <v>5034</v>
      </c>
      <c r="F118" s="13">
        <f t="shared" si="37"/>
        <v>387.23076923076923</v>
      </c>
      <c r="G118" s="13">
        <f t="shared" si="38"/>
        <v>1678</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13</v>
      </c>
      <c r="C120" s="13">
        <f t="shared" si="40"/>
        <v>3</v>
      </c>
      <c r="D120" s="13">
        <f t="shared" si="36"/>
        <v>4.333333333333333</v>
      </c>
      <c r="E120" s="13">
        <f t="shared" si="41"/>
        <v>5034</v>
      </c>
      <c r="F120" s="13">
        <f t="shared" si="37"/>
        <v>387.23076923076923</v>
      </c>
      <c r="G120" s="13">
        <f t="shared" si="38"/>
        <v>1678</v>
      </c>
    </row>
    <row r="121" spans="1:7" ht="18" x14ac:dyDescent="0.4">
      <c r="A121" s="5" t="s">
        <v>17</v>
      </c>
      <c r="B121" s="13">
        <f t="shared" si="39"/>
        <v>31</v>
      </c>
      <c r="C121" s="13">
        <f t="shared" si="40"/>
        <v>6</v>
      </c>
      <c r="D121" s="13">
        <f t="shared" si="36"/>
        <v>5.166666666666667</v>
      </c>
      <c r="E121" s="13">
        <f t="shared" si="41"/>
        <v>11073</v>
      </c>
      <c r="F121" s="13">
        <f t="shared" si="37"/>
        <v>357.19354838709677</v>
      </c>
      <c r="G121" s="13">
        <f t="shared" si="38"/>
        <v>1845.5</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2003</v>
      </c>
      <c r="C125" s="13">
        <f>D19</f>
        <v>1986</v>
      </c>
      <c r="D125" s="13">
        <f t="shared" ref="D125:D132" si="42">B125/C125</f>
        <v>1.0085599194360524</v>
      </c>
      <c r="E125" s="13">
        <f>D30</f>
        <v>980695</v>
      </c>
      <c r="F125" s="13">
        <f t="shared" ref="F125:F132" si="43">E125/B125</f>
        <v>489.61308037943087</v>
      </c>
      <c r="G125" s="13">
        <f t="shared" ref="G125:G132" si="44">E125/C125</f>
        <v>493.80412890231622</v>
      </c>
    </row>
    <row r="126" spans="1:7" ht="18" x14ac:dyDescent="0.4">
      <c r="A126" s="5" t="s">
        <v>11</v>
      </c>
      <c r="B126" s="13">
        <f t="shared" ref="B126:B132" si="45">D9</f>
        <v>846</v>
      </c>
      <c r="C126" s="13">
        <f t="shared" ref="C126:C132" si="46">D20</f>
        <v>828</v>
      </c>
      <c r="D126" s="13">
        <f t="shared" si="42"/>
        <v>1.0217391304347827</v>
      </c>
      <c r="E126" s="13">
        <f t="shared" ref="E126:E132" si="47">D31</f>
        <v>412231</v>
      </c>
      <c r="F126" s="13">
        <f t="shared" si="43"/>
        <v>487.2706855791962</v>
      </c>
      <c r="G126" s="13">
        <f t="shared" si="44"/>
        <v>497.86352657004829</v>
      </c>
    </row>
    <row r="127" spans="1:7" ht="18" x14ac:dyDescent="0.4">
      <c r="A127" s="5" t="s">
        <v>12</v>
      </c>
      <c r="B127" s="13">
        <f t="shared" si="45"/>
        <v>139</v>
      </c>
      <c r="C127" s="13">
        <f t="shared" si="46"/>
        <v>137</v>
      </c>
      <c r="D127" s="13">
        <f t="shared" si="42"/>
        <v>1.0145985401459854</v>
      </c>
      <c r="E127" s="13">
        <f t="shared" si="47"/>
        <v>67661</v>
      </c>
      <c r="F127" s="13">
        <f t="shared" si="43"/>
        <v>486.76978417266184</v>
      </c>
      <c r="G127" s="13">
        <f t="shared" si="44"/>
        <v>493.87591240875912</v>
      </c>
    </row>
    <row r="128" spans="1:7" ht="18" x14ac:dyDescent="0.4">
      <c r="A128" s="5" t="s">
        <v>13</v>
      </c>
      <c r="B128" s="13">
        <f t="shared" si="45"/>
        <v>231</v>
      </c>
      <c r="C128" s="13">
        <f t="shared" si="46"/>
        <v>231</v>
      </c>
      <c r="D128" s="13">
        <f t="shared" si="42"/>
        <v>1</v>
      </c>
      <c r="E128" s="13">
        <f t="shared" si="47"/>
        <v>112253</v>
      </c>
      <c r="F128" s="13">
        <f t="shared" si="43"/>
        <v>485.94372294372295</v>
      </c>
      <c r="G128" s="13">
        <f t="shared" si="44"/>
        <v>485.94372294372295</v>
      </c>
    </row>
    <row r="129" spans="1:7" ht="18" x14ac:dyDescent="0.4">
      <c r="A129" s="5" t="s">
        <v>14</v>
      </c>
      <c r="B129" s="13">
        <f t="shared" si="45"/>
        <v>41</v>
      </c>
      <c r="C129" s="13">
        <f t="shared" si="46"/>
        <v>40</v>
      </c>
      <c r="D129" s="13">
        <f t="shared" si="42"/>
        <v>1.0249999999999999</v>
      </c>
      <c r="E129" s="13">
        <f t="shared" si="47"/>
        <v>19916</v>
      </c>
      <c r="F129" s="13">
        <f t="shared" si="43"/>
        <v>485.7560975609756</v>
      </c>
      <c r="G129" s="13">
        <f t="shared" si="44"/>
        <v>497.9</v>
      </c>
    </row>
    <row r="130" spans="1:7" ht="18" x14ac:dyDescent="0.4">
      <c r="A130" s="5" t="s">
        <v>15</v>
      </c>
      <c r="B130" s="13">
        <f t="shared" si="45"/>
        <v>6</v>
      </c>
      <c r="C130" s="13">
        <f t="shared" si="46"/>
        <v>6</v>
      </c>
      <c r="D130" s="13">
        <f t="shared" si="42"/>
        <v>1</v>
      </c>
      <c r="E130" s="13">
        <f t="shared" si="47"/>
        <v>2958</v>
      </c>
      <c r="F130" s="13">
        <f t="shared" si="43"/>
        <v>493</v>
      </c>
      <c r="G130" s="13">
        <f t="shared" si="44"/>
        <v>493</v>
      </c>
    </row>
    <row r="131" spans="1:7" ht="18" x14ac:dyDescent="0.4">
      <c r="A131" s="5" t="s">
        <v>16</v>
      </c>
      <c r="B131" s="13">
        <f t="shared" si="45"/>
        <v>278</v>
      </c>
      <c r="C131" s="13">
        <f t="shared" si="46"/>
        <v>277</v>
      </c>
      <c r="D131" s="13">
        <f t="shared" si="42"/>
        <v>1.0036101083032491</v>
      </c>
      <c r="E131" s="13">
        <f t="shared" si="47"/>
        <v>135127</v>
      </c>
      <c r="F131" s="13">
        <f t="shared" si="43"/>
        <v>486.06834532374103</v>
      </c>
      <c r="G131" s="13">
        <f t="shared" si="44"/>
        <v>487.82310469314081</v>
      </c>
    </row>
    <row r="132" spans="1:7" ht="18" x14ac:dyDescent="0.4">
      <c r="A132" s="5" t="s">
        <v>17</v>
      </c>
      <c r="B132" s="13">
        <f t="shared" si="45"/>
        <v>3266</v>
      </c>
      <c r="C132" s="13">
        <f t="shared" si="46"/>
        <v>3228</v>
      </c>
      <c r="D132" s="13">
        <f t="shared" si="42"/>
        <v>1.0117719950433706</v>
      </c>
      <c r="E132" s="13">
        <f t="shared" si="47"/>
        <v>1595714</v>
      </c>
      <c r="F132" s="13">
        <f t="shared" si="43"/>
        <v>488.58358848744643</v>
      </c>
      <c r="G132" s="13">
        <f t="shared" si="44"/>
        <v>494.3351920693928</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401</v>
      </c>
      <c r="C136" s="13">
        <f>F19</f>
        <v>364</v>
      </c>
      <c r="D136" s="13">
        <f t="shared" ref="D136:D143" si="48">B136/C136</f>
        <v>1.1016483516483517</v>
      </c>
      <c r="E136" s="13">
        <f>F30</f>
        <v>194876</v>
      </c>
      <c r="F136" s="13">
        <f t="shared" ref="F136:F143" si="49">E136/B136</f>
        <v>485.97506234413964</v>
      </c>
      <c r="G136" s="13">
        <f t="shared" ref="G136:G143" si="50">E136/C136</f>
        <v>535.37362637362639</v>
      </c>
    </row>
    <row r="137" spans="1:7" ht="18" x14ac:dyDescent="0.4">
      <c r="A137" s="5" t="s">
        <v>11</v>
      </c>
      <c r="B137" s="13">
        <f t="shared" ref="B137:B143" si="51">F9</f>
        <v>119</v>
      </c>
      <c r="C137" s="13">
        <f t="shared" ref="C137:C143" si="52">F20</f>
        <v>110</v>
      </c>
      <c r="D137" s="13">
        <f t="shared" si="48"/>
        <v>1.0818181818181818</v>
      </c>
      <c r="E137" s="13">
        <f t="shared" ref="E137:E143" si="53">F31</f>
        <v>57895</v>
      </c>
      <c r="F137" s="13">
        <f t="shared" si="49"/>
        <v>486.51260504201679</v>
      </c>
      <c r="G137" s="13">
        <f t="shared" si="50"/>
        <v>526.31818181818187</v>
      </c>
    </row>
    <row r="138" spans="1:7" ht="18" x14ac:dyDescent="0.4">
      <c r="A138" s="5" t="s">
        <v>12</v>
      </c>
      <c r="B138" s="13">
        <f t="shared" si="51"/>
        <v>21</v>
      </c>
      <c r="C138" s="13">
        <f t="shared" si="52"/>
        <v>17</v>
      </c>
      <c r="D138" s="13">
        <f t="shared" si="48"/>
        <v>1.2352941176470589</v>
      </c>
      <c r="E138" s="13">
        <f t="shared" si="53"/>
        <v>9398</v>
      </c>
      <c r="F138" s="13">
        <f t="shared" si="49"/>
        <v>447.52380952380952</v>
      </c>
      <c r="G138" s="13">
        <f t="shared" si="50"/>
        <v>552.82352941176475</v>
      </c>
    </row>
    <row r="139" spans="1:7" ht="18" x14ac:dyDescent="0.4">
      <c r="A139" s="5" t="s">
        <v>13</v>
      </c>
      <c r="B139" s="13">
        <f t="shared" si="51"/>
        <v>25</v>
      </c>
      <c r="C139" s="13">
        <f t="shared" si="52"/>
        <v>23</v>
      </c>
      <c r="D139" s="13">
        <f t="shared" si="48"/>
        <v>1.0869565217391304</v>
      </c>
      <c r="E139" s="13">
        <f t="shared" si="53"/>
        <v>13179</v>
      </c>
      <c r="F139" s="13">
        <f t="shared" si="49"/>
        <v>527.16</v>
      </c>
      <c r="G139" s="13">
        <f t="shared" si="50"/>
        <v>573</v>
      </c>
    </row>
    <row r="140" spans="1:7" ht="18" x14ac:dyDescent="0.4">
      <c r="A140" s="5" t="s">
        <v>14</v>
      </c>
      <c r="B140" s="13">
        <f t="shared" si="51"/>
        <v>3</v>
      </c>
      <c r="C140" s="13">
        <f t="shared" si="52"/>
        <v>3</v>
      </c>
      <c r="D140" s="13">
        <f t="shared" si="48"/>
        <v>1</v>
      </c>
      <c r="E140" s="13">
        <f t="shared" si="53"/>
        <v>1475</v>
      </c>
      <c r="F140" s="13">
        <f t="shared" si="49"/>
        <v>491.66666666666669</v>
      </c>
      <c r="G140" s="13">
        <f t="shared" si="50"/>
        <v>491.66666666666669</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28</v>
      </c>
      <c r="C142" s="13">
        <f t="shared" si="52"/>
        <v>26</v>
      </c>
      <c r="D142" s="13">
        <f t="shared" si="48"/>
        <v>1.0769230769230769</v>
      </c>
      <c r="E142" s="13">
        <f t="shared" si="53"/>
        <v>14654</v>
      </c>
      <c r="F142" s="13">
        <f t="shared" si="49"/>
        <v>523.35714285714289</v>
      </c>
      <c r="G142" s="13">
        <f t="shared" si="50"/>
        <v>563.61538461538464</v>
      </c>
    </row>
    <row r="143" spans="1:7" ht="18" x14ac:dyDescent="0.4">
      <c r="A143" s="5" t="s">
        <v>17</v>
      </c>
      <c r="B143" s="13">
        <f t="shared" si="51"/>
        <v>569</v>
      </c>
      <c r="C143" s="13">
        <f t="shared" si="52"/>
        <v>517</v>
      </c>
      <c r="D143" s="13">
        <f t="shared" si="48"/>
        <v>1.1005802707930368</v>
      </c>
      <c r="E143" s="13">
        <f t="shared" si="53"/>
        <v>276823</v>
      </c>
      <c r="F143" s="13">
        <f t="shared" si="49"/>
        <v>486.50790861159931</v>
      </c>
      <c r="G143" s="13">
        <f t="shared" si="50"/>
        <v>535.44100580270788</v>
      </c>
    </row>
    <row r="145" spans="1:1" x14ac:dyDescent="0.35">
      <c r="A145" s="2" t="s">
        <v>77</v>
      </c>
    </row>
  </sheetData>
  <pageMargins left="0.7" right="0.7" top="0.75" bottom="0.75" header="0.3" footer="0.3"/>
  <pageSetup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4072-C092-4BFB-BCF5-319E6A4C64BC}">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45</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2416</v>
      </c>
      <c r="C8" s="11">
        <v>10</v>
      </c>
      <c r="D8" s="10">
        <v>2087</v>
      </c>
      <c r="E8" s="10">
        <v>8158</v>
      </c>
      <c r="F8" s="10">
        <v>398</v>
      </c>
      <c r="G8" s="10">
        <v>87644</v>
      </c>
      <c r="H8" s="10">
        <v>100713</v>
      </c>
    </row>
    <row r="9" spans="1:8" ht="18" x14ac:dyDescent="0.4">
      <c r="A9" s="5" t="s">
        <v>11</v>
      </c>
      <c r="B9" s="10">
        <v>1453</v>
      </c>
      <c r="C9" s="12">
        <v>14</v>
      </c>
      <c r="D9" s="10">
        <v>860</v>
      </c>
      <c r="E9" s="10">
        <v>3126</v>
      </c>
      <c r="F9" s="10">
        <v>114</v>
      </c>
      <c r="G9" s="10">
        <v>36098</v>
      </c>
      <c r="H9" s="10">
        <v>41665</v>
      </c>
    </row>
    <row r="10" spans="1:8" ht="18" x14ac:dyDescent="0.4">
      <c r="A10" s="5" t="s">
        <v>12</v>
      </c>
      <c r="B10" s="10">
        <v>165</v>
      </c>
      <c r="C10" s="12">
        <v>0</v>
      </c>
      <c r="D10" s="10">
        <v>150</v>
      </c>
      <c r="E10" s="10">
        <v>473</v>
      </c>
      <c r="F10" s="10">
        <v>24</v>
      </c>
      <c r="G10" s="10">
        <v>7748</v>
      </c>
      <c r="H10" s="10">
        <v>8560</v>
      </c>
    </row>
    <row r="11" spans="1:8" ht="18" x14ac:dyDescent="0.4">
      <c r="A11" s="5" t="s">
        <v>13</v>
      </c>
      <c r="B11" s="10">
        <v>332</v>
      </c>
      <c r="C11" s="12">
        <v>0</v>
      </c>
      <c r="D11" s="10">
        <v>247</v>
      </c>
      <c r="E11" s="10">
        <v>908</v>
      </c>
      <c r="F11" s="10">
        <v>25</v>
      </c>
      <c r="G11" s="10">
        <v>14415</v>
      </c>
      <c r="H11" s="10">
        <v>15927</v>
      </c>
    </row>
    <row r="12" spans="1:8" ht="18" x14ac:dyDescent="0.4">
      <c r="A12" s="5" t="s">
        <v>14</v>
      </c>
      <c r="B12" s="10">
        <v>100</v>
      </c>
      <c r="C12" s="12">
        <v>0</v>
      </c>
      <c r="D12" s="10">
        <v>39</v>
      </c>
      <c r="E12" s="10">
        <v>122</v>
      </c>
      <c r="F12" s="10">
        <v>3</v>
      </c>
      <c r="G12" s="10">
        <v>2099</v>
      </c>
      <c r="H12" s="10">
        <v>2363</v>
      </c>
    </row>
    <row r="13" spans="1:8" ht="18" x14ac:dyDescent="0.4">
      <c r="A13" s="5" t="s">
        <v>15</v>
      </c>
      <c r="B13" s="10">
        <v>3</v>
      </c>
      <c r="C13" s="12">
        <v>0</v>
      </c>
      <c r="D13" s="10">
        <v>8</v>
      </c>
      <c r="E13" s="10">
        <v>21</v>
      </c>
      <c r="F13" s="12">
        <v>0</v>
      </c>
      <c r="G13" s="10">
        <v>344</v>
      </c>
      <c r="H13" s="10">
        <v>376</v>
      </c>
    </row>
    <row r="14" spans="1:8" ht="18" x14ac:dyDescent="0.4">
      <c r="A14" s="5" t="s">
        <v>16</v>
      </c>
      <c r="B14" s="10">
        <v>435</v>
      </c>
      <c r="C14" s="12">
        <v>0</v>
      </c>
      <c r="D14" s="10">
        <v>294</v>
      </c>
      <c r="E14" s="10">
        <v>1051</v>
      </c>
      <c r="F14" s="10">
        <v>28</v>
      </c>
      <c r="G14" s="10">
        <v>16858</v>
      </c>
      <c r="H14" s="10">
        <v>18666</v>
      </c>
    </row>
    <row r="15" spans="1:8" ht="18" x14ac:dyDescent="0.4">
      <c r="A15" s="5" t="s">
        <v>17</v>
      </c>
      <c r="B15" s="10">
        <v>4469</v>
      </c>
      <c r="C15" s="10">
        <v>24</v>
      </c>
      <c r="D15" s="10">
        <v>3391</v>
      </c>
      <c r="E15" s="10">
        <v>12808</v>
      </c>
      <c r="F15" s="10">
        <v>564</v>
      </c>
      <c r="G15" s="10">
        <v>148348</v>
      </c>
      <c r="H15" s="10">
        <v>169604</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761</v>
      </c>
      <c r="C19" s="10">
        <v>3</v>
      </c>
      <c r="D19" s="10">
        <v>2072</v>
      </c>
      <c r="E19" s="10">
        <v>7626</v>
      </c>
      <c r="F19" s="10">
        <v>362</v>
      </c>
      <c r="G19" s="10">
        <v>40195</v>
      </c>
      <c r="H19" s="10">
        <v>51019</v>
      </c>
    </row>
    <row r="20" spans="1:8" ht="18" x14ac:dyDescent="0.4">
      <c r="A20" s="5" t="s">
        <v>11</v>
      </c>
      <c r="B20" s="10">
        <v>444</v>
      </c>
      <c r="C20" s="10">
        <v>3</v>
      </c>
      <c r="D20" s="10">
        <v>844</v>
      </c>
      <c r="E20" s="10">
        <v>3043</v>
      </c>
      <c r="F20" s="10">
        <v>105</v>
      </c>
      <c r="G20" s="10">
        <v>17200</v>
      </c>
      <c r="H20" s="10">
        <v>21639</v>
      </c>
    </row>
    <row r="21" spans="1:8" ht="18" x14ac:dyDescent="0.4">
      <c r="A21" s="5" t="s">
        <v>12</v>
      </c>
      <c r="B21" s="10">
        <v>54</v>
      </c>
      <c r="C21" s="10">
        <v>0</v>
      </c>
      <c r="D21" s="10">
        <v>148</v>
      </c>
      <c r="E21" s="10">
        <v>461</v>
      </c>
      <c r="F21" s="10">
        <v>19</v>
      </c>
      <c r="G21" s="10">
        <v>3727</v>
      </c>
      <c r="H21" s="10">
        <v>4409</v>
      </c>
    </row>
    <row r="22" spans="1:8" ht="18" x14ac:dyDescent="0.4">
      <c r="A22" s="5" t="s">
        <v>13</v>
      </c>
      <c r="B22" s="10">
        <v>109</v>
      </c>
      <c r="C22" s="10">
        <v>0</v>
      </c>
      <c r="D22" s="10">
        <v>246</v>
      </c>
      <c r="E22" s="10">
        <v>877</v>
      </c>
      <c r="F22" s="10">
        <v>23</v>
      </c>
      <c r="G22" s="10">
        <v>6868</v>
      </c>
      <c r="H22" s="10">
        <v>8123</v>
      </c>
    </row>
    <row r="23" spans="1:8" ht="18" x14ac:dyDescent="0.4">
      <c r="A23" s="5" t="s">
        <v>14</v>
      </c>
      <c r="B23" s="10">
        <v>28</v>
      </c>
      <c r="C23" s="10">
        <v>0</v>
      </c>
      <c r="D23" s="10">
        <v>38</v>
      </c>
      <c r="E23" s="10">
        <v>122</v>
      </c>
      <c r="F23" s="10">
        <v>3</v>
      </c>
      <c r="G23" s="10">
        <v>933</v>
      </c>
      <c r="H23" s="10">
        <v>1124</v>
      </c>
    </row>
    <row r="24" spans="1:8" ht="18" x14ac:dyDescent="0.4">
      <c r="A24" s="5" t="s">
        <v>15</v>
      </c>
      <c r="B24" s="10">
        <v>1</v>
      </c>
      <c r="C24" s="10">
        <v>0</v>
      </c>
      <c r="D24" s="10">
        <v>8</v>
      </c>
      <c r="E24" s="10">
        <v>19</v>
      </c>
      <c r="F24" s="10">
        <v>0</v>
      </c>
      <c r="G24" s="10">
        <v>130</v>
      </c>
      <c r="H24" s="10">
        <v>158</v>
      </c>
    </row>
    <row r="25" spans="1:8" ht="18" x14ac:dyDescent="0.4">
      <c r="A25" s="5" t="s">
        <v>16</v>
      </c>
      <c r="B25" s="10">
        <v>138</v>
      </c>
      <c r="C25" s="10">
        <v>0</v>
      </c>
      <c r="D25" s="10">
        <v>292</v>
      </c>
      <c r="E25" s="10">
        <v>1018</v>
      </c>
      <c r="F25" s="10">
        <v>26</v>
      </c>
      <c r="G25" s="10">
        <v>7931</v>
      </c>
      <c r="H25" s="10">
        <v>9405</v>
      </c>
    </row>
    <row r="26" spans="1:8" ht="18" x14ac:dyDescent="0.4">
      <c r="A26" s="5" t="s">
        <v>17</v>
      </c>
      <c r="B26" s="10">
        <v>1397</v>
      </c>
      <c r="C26" s="10">
        <v>6</v>
      </c>
      <c r="D26" s="10">
        <v>3356</v>
      </c>
      <c r="E26" s="10">
        <v>12148</v>
      </c>
      <c r="F26" s="10">
        <v>512</v>
      </c>
      <c r="G26" s="10">
        <v>69053</v>
      </c>
      <c r="H26" s="10">
        <v>86472</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872021</v>
      </c>
      <c r="C30" s="10">
        <v>4357</v>
      </c>
      <c r="D30" s="10">
        <v>1001218</v>
      </c>
      <c r="E30" s="10">
        <v>2809704</v>
      </c>
      <c r="F30" s="10">
        <v>191622</v>
      </c>
      <c r="G30" s="10">
        <v>28785380</v>
      </c>
      <c r="H30" s="10">
        <v>33664302</v>
      </c>
    </row>
    <row r="31" spans="1:8" ht="18" x14ac:dyDescent="0.4">
      <c r="A31" s="5" t="s">
        <v>11</v>
      </c>
      <c r="B31" s="10">
        <v>506886</v>
      </c>
      <c r="C31" s="10">
        <v>4392</v>
      </c>
      <c r="D31" s="10">
        <v>407792</v>
      </c>
      <c r="E31" s="10">
        <v>1057509</v>
      </c>
      <c r="F31" s="10">
        <v>54505</v>
      </c>
      <c r="G31" s="10">
        <v>12100062</v>
      </c>
      <c r="H31" s="10">
        <v>14131146</v>
      </c>
    </row>
    <row r="32" spans="1:8" ht="18" x14ac:dyDescent="0.4">
      <c r="A32" s="5" t="s">
        <v>12</v>
      </c>
      <c r="B32" s="10">
        <v>57414</v>
      </c>
      <c r="C32" s="10">
        <v>0</v>
      </c>
      <c r="D32" s="10">
        <v>70795</v>
      </c>
      <c r="E32" s="10">
        <v>155391</v>
      </c>
      <c r="F32" s="10">
        <v>11038</v>
      </c>
      <c r="G32" s="10">
        <v>2525866</v>
      </c>
      <c r="H32" s="10">
        <v>2820504</v>
      </c>
    </row>
    <row r="33" spans="1:8" ht="18" x14ac:dyDescent="0.4">
      <c r="A33" s="5" t="s">
        <v>13</v>
      </c>
      <c r="B33" s="10">
        <v>118471</v>
      </c>
      <c r="C33" s="10">
        <v>0</v>
      </c>
      <c r="D33" s="10">
        <v>117990</v>
      </c>
      <c r="E33" s="10">
        <v>312060</v>
      </c>
      <c r="F33" s="10">
        <v>11799</v>
      </c>
      <c r="G33" s="10">
        <v>4693653</v>
      </c>
      <c r="H33" s="10">
        <v>5253973</v>
      </c>
    </row>
    <row r="34" spans="1:8" ht="18" x14ac:dyDescent="0.4">
      <c r="A34" s="5" t="s">
        <v>14</v>
      </c>
      <c r="B34" s="10">
        <v>35804</v>
      </c>
      <c r="C34" s="10">
        <v>0</v>
      </c>
      <c r="D34" s="10">
        <v>18521</v>
      </c>
      <c r="E34" s="10">
        <v>41326</v>
      </c>
      <c r="F34" s="10">
        <v>1480</v>
      </c>
      <c r="G34" s="10">
        <v>713729</v>
      </c>
      <c r="H34" s="10">
        <v>810860</v>
      </c>
    </row>
    <row r="35" spans="1:8" ht="18" x14ac:dyDescent="0.4">
      <c r="A35" s="5" t="s">
        <v>15</v>
      </c>
      <c r="B35" s="10">
        <v>1186</v>
      </c>
      <c r="C35" s="10">
        <v>0</v>
      </c>
      <c r="D35" s="10">
        <v>3844</v>
      </c>
      <c r="E35" s="10">
        <v>7103</v>
      </c>
      <c r="F35" s="10">
        <v>0</v>
      </c>
      <c r="G35" s="10">
        <v>99383</v>
      </c>
      <c r="H35" s="10">
        <v>111516</v>
      </c>
    </row>
    <row r="36" spans="1:8" ht="18" x14ac:dyDescent="0.4">
      <c r="A36" s="5" t="s">
        <v>16</v>
      </c>
      <c r="B36" s="10">
        <v>155461</v>
      </c>
      <c r="C36" s="10">
        <v>0</v>
      </c>
      <c r="D36" s="10">
        <v>140355</v>
      </c>
      <c r="E36" s="10">
        <v>360489</v>
      </c>
      <c r="F36" s="10">
        <v>13279</v>
      </c>
      <c r="G36" s="10">
        <v>5506765</v>
      </c>
      <c r="H36" s="10">
        <v>6176349</v>
      </c>
    </row>
    <row r="37" spans="1:8" ht="18" x14ac:dyDescent="0.4">
      <c r="A37" s="5" t="s">
        <v>17</v>
      </c>
      <c r="B37" s="10">
        <v>1591782</v>
      </c>
      <c r="C37" s="10">
        <v>8749</v>
      </c>
      <c r="D37" s="10">
        <v>1620160</v>
      </c>
      <c r="E37" s="10">
        <v>4383093</v>
      </c>
      <c r="F37" s="10">
        <v>270444</v>
      </c>
      <c r="G37" s="10">
        <v>48918073</v>
      </c>
      <c r="H37" s="10">
        <v>56792301</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100713</v>
      </c>
      <c r="C44" s="13">
        <f>H19</f>
        <v>51019</v>
      </c>
      <c r="D44" s="13">
        <f>B44/C44</f>
        <v>1.9740292832082165</v>
      </c>
      <c r="E44" s="13">
        <f>H30</f>
        <v>33664302</v>
      </c>
      <c r="F44" s="13">
        <f>E44/B44</f>
        <v>334.25974799678295</v>
      </c>
      <c r="G44" s="13">
        <f>E44/C44</f>
        <v>659.83853074344847</v>
      </c>
    </row>
    <row r="45" spans="1:8" ht="18" x14ac:dyDescent="0.4">
      <c r="A45" s="5" t="s">
        <v>11</v>
      </c>
      <c r="B45" s="13">
        <f t="shared" ref="B45:B51" si="0">H9</f>
        <v>41665</v>
      </c>
      <c r="C45" s="13">
        <f t="shared" ref="C45:C51" si="1">H20</f>
        <v>21639</v>
      </c>
      <c r="D45" s="13">
        <f t="shared" ref="D45:D51" si="2">B45/C45</f>
        <v>1.9254586625999353</v>
      </c>
      <c r="E45" s="13">
        <f t="shared" ref="E45:E51" si="3">H31</f>
        <v>14131146</v>
      </c>
      <c r="F45" s="13">
        <f t="shared" ref="F45:F51" si="4">E45/B45</f>
        <v>339.16107044281773</v>
      </c>
      <c r="G45" s="13">
        <f t="shared" ref="G45:G51" si="5">E45/C45</f>
        <v>653.04062110079019</v>
      </c>
    </row>
    <row r="46" spans="1:8" ht="18" x14ac:dyDescent="0.4">
      <c r="A46" s="5" t="s">
        <v>12</v>
      </c>
      <c r="B46" s="13">
        <f t="shared" si="0"/>
        <v>8560</v>
      </c>
      <c r="C46" s="13">
        <f t="shared" si="1"/>
        <v>4409</v>
      </c>
      <c r="D46" s="13">
        <f t="shared" si="2"/>
        <v>1.9414833295531866</v>
      </c>
      <c r="E46" s="13">
        <f t="shared" si="3"/>
        <v>2820504</v>
      </c>
      <c r="F46" s="13">
        <f t="shared" si="4"/>
        <v>329.49813084112151</v>
      </c>
      <c r="G46" s="13">
        <f t="shared" si="5"/>
        <v>639.71512814697212</v>
      </c>
    </row>
    <row r="47" spans="1:8" ht="18" x14ac:dyDescent="0.4">
      <c r="A47" s="5" t="s">
        <v>13</v>
      </c>
      <c r="B47" s="13">
        <f t="shared" si="0"/>
        <v>15927</v>
      </c>
      <c r="C47" s="13">
        <f t="shared" si="1"/>
        <v>8123</v>
      </c>
      <c r="D47" s="13">
        <f t="shared" si="2"/>
        <v>1.9607287947802536</v>
      </c>
      <c r="E47" s="13">
        <f t="shared" si="3"/>
        <v>5253973</v>
      </c>
      <c r="F47" s="13">
        <f t="shared" si="4"/>
        <v>329.87838262070699</v>
      </c>
      <c r="G47" s="13">
        <f t="shared" si="5"/>
        <v>646.80204357995819</v>
      </c>
    </row>
    <row r="48" spans="1:8" ht="18" x14ac:dyDescent="0.4">
      <c r="A48" s="5" t="s">
        <v>14</v>
      </c>
      <c r="B48" s="13">
        <f t="shared" si="0"/>
        <v>2363</v>
      </c>
      <c r="C48" s="13">
        <f t="shared" si="1"/>
        <v>1124</v>
      </c>
      <c r="D48" s="13">
        <f t="shared" si="2"/>
        <v>2.1023131672597866</v>
      </c>
      <c r="E48" s="13">
        <f t="shared" si="3"/>
        <v>810860</v>
      </c>
      <c r="F48" s="13">
        <f t="shared" si="4"/>
        <v>343.14853999153621</v>
      </c>
      <c r="G48" s="13">
        <f t="shared" si="5"/>
        <v>721.40569395017792</v>
      </c>
    </row>
    <row r="49" spans="1:7" ht="18" x14ac:dyDescent="0.4">
      <c r="A49" s="5" t="s">
        <v>15</v>
      </c>
      <c r="B49" s="13">
        <f t="shared" si="0"/>
        <v>376</v>
      </c>
      <c r="C49" s="13">
        <f t="shared" si="1"/>
        <v>158</v>
      </c>
      <c r="D49" s="13">
        <f t="shared" si="2"/>
        <v>2.3797468354430378</v>
      </c>
      <c r="E49" s="13">
        <f t="shared" si="3"/>
        <v>111516</v>
      </c>
      <c r="F49" s="13">
        <f t="shared" si="4"/>
        <v>296.58510638297872</v>
      </c>
      <c r="G49" s="13">
        <f t="shared" si="5"/>
        <v>705.79746835443041</v>
      </c>
    </row>
    <row r="50" spans="1:7" ht="18" x14ac:dyDescent="0.4">
      <c r="A50" s="5" t="s">
        <v>16</v>
      </c>
      <c r="B50" s="13">
        <f t="shared" si="0"/>
        <v>18666</v>
      </c>
      <c r="C50" s="13">
        <f t="shared" si="1"/>
        <v>9405</v>
      </c>
      <c r="D50" s="13">
        <f t="shared" si="2"/>
        <v>1.9846889952153111</v>
      </c>
      <c r="E50" s="13">
        <f t="shared" si="3"/>
        <v>6176349</v>
      </c>
      <c r="F50" s="13">
        <f t="shared" si="4"/>
        <v>330.88765670202508</v>
      </c>
      <c r="G50" s="13">
        <f t="shared" si="5"/>
        <v>656.70909090909095</v>
      </c>
    </row>
    <row r="51" spans="1:7" ht="18" x14ac:dyDescent="0.4">
      <c r="A51" s="5" t="s">
        <v>17</v>
      </c>
      <c r="B51" s="13">
        <f t="shared" si="0"/>
        <v>169604</v>
      </c>
      <c r="C51" s="13">
        <f t="shared" si="1"/>
        <v>86472</v>
      </c>
      <c r="D51" s="13">
        <f t="shared" si="2"/>
        <v>1.9613747802756962</v>
      </c>
      <c r="E51" s="13">
        <f t="shared" si="3"/>
        <v>56792301</v>
      </c>
      <c r="F51" s="13">
        <f t="shared" si="4"/>
        <v>334.85236786868234</v>
      </c>
      <c r="G51" s="13">
        <f t="shared" si="5"/>
        <v>656.77098945323337</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87644</v>
      </c>
      <c r="C55" s="13">
        <f>G19</f>
        <v>40195</v>
      </c>
      <c r="D55" s="13">
        <f>B55/C55</f>
        <v>2.1804702077372808</v>
      </c>
      <c r="E55" s="13">
        <f>G30</f>
        <v>28785380</v>
      </c>
      <c r="F55" s="13">
        <f>E55/B55</f>
        <v>328.43526082789464</v>
      </c>
      <c r="G55" s="13">
        <f>E55/C55</f>
        <v>716.14330140564743</v>
      </c>
    </row>
    <row r="56" spans="1:7" ht="18" x14ac:dyDescent="0.4">
      <c r="A56" s="5" t="s">
        <v>11</v>
      </c>
      <c r="B56" s="13">
        <f t="shared" ref="B56:B62" si="6">G9</f>
        <v>36098</v>
      </c>
      <c r="C56" s="13">
        <f t="shared" ref="C56:C62" si="7">G20</f>
        <v>17200</v>
      </c>
      <c r="D56" s="13">
        <f t="shared" ref="D56:D62" si="8">B56/C56</f>
        <v>2.0987209302325582</v>
      </c>
      <c r="E56" s="13">
        <f t="shared" ref="E56:E62" si="9">G31</f>
        <v>12100062</v>
      </c>
      <c r="F56" s="13">
        <f t="shared" ref="F56:F62" si="10">E56/B56</f>
        <v>335.20034350933571</v>
      </c>
      <c r="G56" s="13">
        <f t="shared" ref="G56:G62" si="11">E56/C56</f>
        <v>703.49197674418599</v>
      </c>
    </row>
    <row r="57" spans="1:7" ht="18" x14ac:dyDescent="0.4">
      <c r="A57" s="5" t="s">
        <v>12</v>
      </c>
      <c r="B57" s="13">
        <f t="shared" si="6"/>
        <v>7748</v>
      </c>
      <c r="C57" s="13">
        <f t="shared" si="7"/>
        <v>3727</v>
      </c>
      <c r="D57" s="13">
        <f t="shared" si="8"/>
        <v>2.0788838207673734</v>
      </c>
      <c r="E57" s="13">
        <f t="shared" si="9"/>
        <v>2525866</v>
      </c>
      <c r="F57" s="13">
        <f t="shared" si="10"/>
        <v>326.00232318017555</v>
      </c>
      <c r="G57" s="13">
        <f t="shared" si="11"/>
        <v>677.72095519184336</v>
      </c>
    </row>
    <row r="58" spans="1:7" ht="18" x14ac:dyDescent="0.4">
      <c r="A58" s="5" t="s">
        <v>13</v>
      </c>
      <c r="B58" s="13">
        <f t="shared" si="6"/>
        <v>14415</v>
      </c>
      <c r="C58" s="13">
        <f t="shared" si="7"/>
        <v>6868</v>
      </c>
      <c r="D58" s="13">
        <f t="shared" si="8"/>
        <v>2.0988642981945254</v>
      </c>
      <c r="E58" s="13">
        <f t="shared" si="9"/>
        <v>4693653</v>
      </c>
      <c r="F58" s="13">
        <f t="shared" si="10"/>
        <v>325.60894901144638</v>
      </c>
      <c r="G58" s="13">
        <f t="shared" si="11"/>
        <v>683.40899825276642</v>
      </c>
    </row>
    <row r="59" spans="1:7" ht="18" x14ac:dyDescent="0.4">
      <c r="A59" s="5" t="s">
        <v>14</v>
      </c>
      <c r="B59" s="13">
        <f t="shared" si="6"/>
        <v>2099</v>
      </c>
      <c r="C59" s="13">
        <f t="shared" si="7"/>
        <v>933</v>
      </c>
      <c r="D59" s="13">
        <f t="shared" si="8"/>
        <v>2.2497320471597</v>
      </c>
      <c r="E59" s="13">
        <f t="shared" si="9"/>
        <v>713729</v>
      </c>
      <c r="F59" s="13">
        <f t="shared" si="10"/>
        <v>340.03287279656979</v>
      </c>
      <c r="G59" s="13">
        <f t="shared" si="11"/>
        <v>764.9828510182208</v>
      </c>
    </row>
    <row r="60" spans="1:7" ht="18" x14ac:dyDescent="0.4">
      <c r="A60" s="5" t="s">
        <v>15</v>
      </c>
      <c r="B60" s="13">
        <f t="shared" si="6"/>
        <v>344</v>
      </c>
      <c r="C60" s="13">
        <f t="shared" si="7"/>
        <v>130</v>
      </c>
      <c r="D60" s="13">
        <f t="shared" si="8"/>
        <v>2.6461538461538461</v>
      </c>
      <c r="E60" s="13">
        <f t="shared" si="9"/>
        <v>99383</v>
      </c>
      <c r="F60" s="13">
        <f t="shared" si="10"/>
        <v>288.90406976744185</v>
      </c>
      <c r="G60" s="13">
        <f t="shared" si="11"/>
        <v>764.48461538461538</v>
      </c>
    </row>
    <row r="61" spans="1:7" ht="18" x14ac:dyDescent="0.4">
      <c r="A61" s="5" t="s">
        <v>16</v>
      </c>
      <c r="B61" s="13">
        <f t="shared" si="6"/>
        <v>16858</v>
      </c>
      <c r="C61" s="13">
        <f t="shared" si="7"/>
        <v>7931</v>
      </c>
      <c r="D61" s="13">
        <f t="shared" si="8"/>
        <v>2.1255831547093682</v>
      </c>
      <c r="E61" s="13">
        <f t="shared" si="9"/>
        <v>5506765</v>
      </c>
      <c r="F61" s="13">
        <f t="shared" si="10"/>
        <v>326.65589037845535</v>
      </c>
      <c r="G61" s="13">
        <f t="shared" si="11"/>
        <v>694.33425797503469</v>
      </c>
    </row>
    <row r="62" spans="1:7" ht="18" x14ac:dyDescent="0.4">
      <c r="A62" s="5" t="s">
        <v>17</v>
      </c>
      <c r="B62" s="13">
        <f t="shared" si="6"/>
        <v>148348</v>
      </c>
      <c r="C62" s="13">
        <f t="shared" si="7"/>
        <v>69053</v>
      </c>
      <c r="D62" s="13">
        <f t="shared" si="8"/>
        <v>2.1483208549954385</v>
      </c>
      <c r="E62" s="13">
        <f t="shared" si="9"/>
        <v>48918073</v>
      </c>
      <c r="F62" s="13">
        <f t="shared" si="10"/>
        <v>329.75215709008546</v>
      </c>
      <c r="G62" s="13">
        <f t="shared" si="11"/>
        <v>708.41343605636246</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4911</v>
      </c>
      <c r="C66" s="13">
        <f>B19+C19+D19+F19</f>
        <v>3198</v>
      </c>
      <c r="D66" s="13">
        <f>B66/C66</f>
        <v>1.5356472795497185</v>
      </c>
      <c r="E66" s="13">
        <f>B30+C30+D30+F30</f>
        <v>2069218</v>
      </c>
      <c r="F66" s="13">
        <f t="shared" ref="F66:F73" si="12">E66/B66</f>
        <v>421.34351455915294</v>
      </c>
      <c r="G66" s="13">
        <f t="shared" ref="G66:G73" si="13">E66/C66</f>
        <v>647.03502188868038</v>
      </c>
    </row>
    <row r="67" spans="1:7" ht="18" x14ac:dyDescent="0.4">
      <c r="A67" s="5" t="s">
        <v>11</v>
      </c>
      <c r="B67" s="13">
        <f t="shared" ref="B67:B73" si="14">B9+C9+D9+F9</f>
        <v>2441</v>
      </c>
      <c r="C67" s="13">
        <f t="shared" ref="C67:C73" si="15">B20+C20+D20+F20</f>
        <v>1396</v>
      </c>
      <c r="D67" s="13">
        <f t="shared" ref="D67:D73" si="16">B67/C67</f>
        <v>1.7485673352435529</v>
      </c>
      <c r="E67" s="13">
        <f t="shared" ref="E67:E73" si="17">B31+C31+D31+F31</f>
        <v>973575</v>
      </c>
      <c r="F67" s="13">
        <f t="shared" si="12"/>
        <v>398.84268742318721</v>
      </c>
      <c r="G67" s="13">
        <f t="shared" si="13"/>
        <v>697.40329512893982</v>
      </c>
    </row>
    <row r="68" spans="1:7" ht="18" x14ac:dyDescent="0.4">
      <c r="A68" s="5" t="s">
        <v>12</v>
      </c>
      <c r="B68" s="13">
        <f t="shared" si="14"/>
        <v>339</v>
      </c>
      <c r="C68" s="13">
        <f t="shared" si="15"/>
        <v>221</v>
      </c>
      <c r="D68" s="13">
        <f t="shared" si="16"/>
        <v>1.5339366515837105</v>
      </c>
      <c r="E68" s="13">
        <f t="shared" si="17"/>
        <v>139247</v>
      </c>
      <c r="F68" s="13">
        <f t="shared" si="12"/>
        <v>410.7581120943953</v>
      </c>
      <c r="G68" s="13">
        <f t="shared" si="13"/>
        <v>630.07692307692309</v>
      </c>
    </row>
    <row r="69" spans="1:7" ht="18" x14ac:dyDescent="0.4">
      <c r="A69" s="5" t="s">
        <v>13</v>
      </c>
      <c r="B69" s="13">
        <f t="shared" si="14"/>
        <v>604</v>
      </c>
      <c r="C69" s="13">
        <f t="shared" si="15"/>
        <v>378</v>
      </c>
      <c r="D69" s="13">
        <f t="shared" si="16"/>
        <v>1.5978835978835979</v>
      </c>
      <c r="E69" s="13">
        <f t="shared" si="17"/>
        <v>248260</v>
      </c>
      <c r="F69" s="13">
        <f t="shared" si="12"/>
        <v>411.02649006622516</v>
      </c>
      <c r="G69" s="13">
        <f t="shared" si="13"/>
        <v>656.77248677248679</v>
      </c>
    </row>
    <row r="70" spans="1:7" ht="18" x14ac:dyDescent="0.4">
      <c r="A70" s="5" t="s">
        <v>14</v>
      </c>
      <c r="B70" s="13">
        <f t="shared" si="14"/>
        <v>142</v>
      </c>
      <c r="C70" s="13">
        <f t="shared" si="15"/>
        <v>69</v>
      </c>
      <c r="D70" s="13">
        <f t="shared" si="16"/>
        <v>2.0579710144927534</v>
      </c>
      <c r="E70" s="13">
        <f t="shared" si="17"/>
        <v>55805</v>
      </c>
      <c r="F70" s="13">
        <f t="shared" si="12"/>
        <v>392.99295774647885</v>
      </c>
      <c r="G70" s="13">
        <f t="shared" si="13"/>
        <v>808.768115942029</v>
      </c>
    </row>
    <row r="71" spans="1:7" ht="18" x14ac:dyDescent="0.4">
      <c r="A71" s="5" t="s">
        <v>15</v>
      </c>
      <c r="B71" s="13">
        <f t="shared" si="14"/>
        <v>11</v>
      </c>
      <c r="C71" s="13">
        <f t="shared" si="15"/>
        <v>9</v>
      </c>
      <c r="D71" s="13">
        <f t="shared" si="16"/>
        <v>1.2222222222222223</v>
      </c>
      <c r="E71" s="13">
        <f t="shared" si="17"/>
        <v>5030</v>
      </c>
      <c r="F71" s="13">
        <f t="shared" si="12"/>
        <v>457.27272727272725</v>
      </c>
      <c r="G71" s="13">
        <f t="shared" si="13"/>
        <v>558.88888888888891</v>
      </c>
    </row>
    <row r="72" spans="1:7" ht="18" x14ac:dyDescent="0.4">
      <c r="A72" s="5" t="s">
        <v>16</v>
      </c>
      <c r="B72" s="13">
        <f t="shared" si="14"/>
        <v>757</v>
      </c>
      <c r="C72" s="13">
        <f t="shared" si="15"/>
        <v>456</v>
      </c>
      <c r="D72" s="13">
        <f t="shared" si="16"/>
        <v>1.6600877192982457</v>
      </c>
      <c r="E72" s="13">
        <f t="shared" si="17"/>
        <v>309095</v>
      </c>
      <c r="F72" s="13">
        <f t="shared" si="12"/>
        <v>408.31571994715983</v>
      </c>
      <c r="G72" s="13">
        <f t="shared" si="13"/>
        <v>677.83991228070181</v>
      </c>
    </row>
    <row r="73" spans="1:7" ht="18" x14ac:dyDescent="0.4">
      <c r="A73" s="5" t="s">
        <v>17</v>
      </c>
      <c r="B73" s="13">
        <f t="shared" si="14"/>
        <v>8448</v>
      </c>
      <c r="C73" s="13">
        <f t="shared" si="15"/>
        <v>5271</v>
      </c>
      <c r="D73" s="13">
        <f t="shared" si="16"/>
        <v>1.6027319294251565</v>
      </c>
      <c r="E73" s="13">
        <f t="shared" si="17"/>
        <v>3491135</v>
      </c>
      <c r="F73" s="13">
        <f t="shared" si="12"/>
        <v>413.24988162878788</v>
      </c>
      <c r="G73" s="13">
        <f t="shared" si="13"/>
        <v>662.32878011762477</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8158</v>
      </c>
      <c r="C77" s="13">
        <f>E19</f>
        <v>7626</v>
      </c>
      <c r="D77" s="13">
        <f t="shared" ref="D77:D84" si="18">B77/C77</f>
        <v>1.0697613427747181</v>
      </c>
      <c r="E77" s="13">
        <f>E30</f>
        <v>2809704</v>
      </c>
      <c r="F77" s="13">
        <f t="shared" ref="F77:F84" si="19">E77/B77</f>
        <v>344.41088502083846</v>
      </c>
      <c r="G77" s="13">
        <f t="shared" ref="G77:G84" si="20">E77/C77</f>
        <v>368.43745082612116</v>
      </c>
    </row>
    <row r="78" spans="1:7" ht="18" x14ac:dyDescent="0.4">
      <c r="A78" s="5" t="s">
        <v>11</v>
      </c>
      <c r="B78" s="13">
        <f t="shared" ref="B78:B84" si="21">E9</f>
        <v>3126</v>
      </c>
      <c r="C78" s="13">
        <f t="shared" ref="C78:C84" si="22">E20</f>
        <v>3043</v>
      </c>
      <c r="D78" s="13">
        <f t="shared" si="18"/>
        <v>1.0272757147551759</v>
      </c>
      <c r="E78" s="13">
        <f t="shared" ref="E78:E84" si="23">E31</f>
        <v>1057509</v>
      </c>
      <c r="F78" s="13">
        <f t="shared" si="19"/>
        <v>338.29462571976967</v>
      </c>
      <c r="G78" s="13">
        <f t="shared" si="20"/>
        <v>347.52185343411105</v>
      </c>
    </row>
    <row r="79" spans="1:7" ht="18" x14ac:dyDescent="0.4">
      <c r="A79" s="5" t="s">
        <v>12</v>
      </c>
      <c r="B79" s="13">
        <f t="shared" si="21"/>
        <v>473</v>
      </c>
      <c r="C79" s="13">
        <f t="shared" si="22"/>
        <v>461</v>
      </c>
      <c r="D79" s="13">
        <f t="shared" si="18"/>
        <v>1.0260303687635575</v>
      </c>
      <c r="E79" s="13">
        <f t="shared" si="23"/>
        <v>155391</v>
      </c>
      <c r="F79" s="13">
        <f t="shared" si="19"/>
        <v>328.52219873150108</v>
      </c>
      <c r="G79" s="13">
        <f t="shared" si="20"/>
        <v>337.07375271149675</v>
      </c>
    </row>
    <row r="80" spans="1:7" ht="18" x14ac:dyDescent="0.4">
      <c r="A80" s="5" t="s">
        <v>13</v>
      </c>
      <c r="B80" s="13">
        <f t="shared" si="21"/>
        <v>908</v>
      </c>
      <c r="C80" s="13">
        <f t="shared" si="22"/>
        <v>877</v>
      </c>
      <c r="D80" s="13">
        <f t="shared" si="18"/>
        <v>1.0353477765108323</v>
      </c>
      <c r="E80" s="13">
        <f t="shared" si="23"/>
        <v>312060</v>
      </c>
      <c r="F80" s="13">
        <f t="shared" si="19"/>
        <v>343.6784140969163</v>
      </c>
      <c r="G80" s="13">
        <f t="shared" si="20"/>
        <v>355.82668187001138</v>
      </c>
    </row>
    <row r="81" spans="1:7" ht="18" x14ac:dyDescent="0.4">
      <c r="A81" s="5" t="s">
        <v>14</v>
      </c>
      <c r="B81" s="13">
        <f t="shared" si="21"/>
        <v>122</v>
      </c>
      <c r="C81" s="13">
        <f t="shared" si="22"/>
        <v>122</v>
      </c>
      <c r="D81" s="13">
        <f t="shared" si="18"/>
        <v>1</v>
      </c>
      <c r="E81" s="13">
        <f t="shared" si="23"/>
        <v>41326</v>
      </c>
      <c r="F81" s="13">
        <f t="shared" si="19"/>
        <v>338.73770491803276</v>
      </c>
      <c r="G81" s="13">
        <f t="shared" si="20"/>
        <v>338.73770491803276</v>
      </c>
    </row>
    <row r="82" spans="1:7" ht="18" x14ac:dyDescent="0.4">
      <c r="A82" s="5" t="s">
        <v>15</v>
      </c>
      <c r="B82" s="13">
        <f t="shared" si="21"/>
        <v>21</v>
      </c>
      <c r="C82" s="13">
        <f t="shared" si="22"/>
        <v>19</v>
      </c>
      <c r="D82" s="13">
        <f t="shared" si="18"/>
        <v>1.1052631578947369</v>
      </c>
      <c r="E82" s="13">
        <f t="shared" si="23"/>
        <v>7103</v>
      </c>
      <c r="F82" s="13">
        <f t="shared" si="19"/>
        <v>338.23809523809524</v>
      </c>
      <c r="G82" s="13">
        <f t="shared" si="20"/>
        <v>373.84210526315792</v>
      </c>
    </row>
    <row r="83" spans="1:7" ht="18" x14ac:dyDescent="0.4">
      <c r="A83" s="5" t="s">
        <v>16</v>
      </c>
      <c r="B83" s="13">
        <f t="shared" si="21"/>
        <v>1051</v>
      </c>
      <c r="C83" s="13">
        <f t="shared" si="22"/>
        <v>1018</v>
      </c>
      <c r="D83" s="13">
        <f t="shared" si="18"/>
        <v>1.0324165029469548</v>
      </c>
      <c r="E83" s="13">
        <f t="shared" si="23"/>
        <v>360489</v>
      </c>
      <c r="F83" s="13">
        <f t="shared" si="19"/>
        <v>342.99619410085631</v>
      </c>
      <c r="G83" s="13">
        <f t="shared" si="20"/>
        <v>354.11493123772101</v>
      </c>
    </row>
    <row r="84" spans="1:7" ht="18" x14ac:dyDescent="0.4">
      <c r="A84" s="5" t="s">
        <v>17</v>
      </c>
      <c r="B84" s="13">
        <f t="shared" si="21"/>
        <v>12808</v>
      </c>
      <c r="C84" s="13">
        <f t="shared" si="22"/>
        <v>12148</v>
      </c>
      <c r="D84" s="13">
        <f t="shared" si="18"/>
        <v>1.0543299308528153</v>
      </c>
      <c r="E84" s="13">
        <f t="shared" si="23"/>
        <v>4383093</v>
      </c>
      <c r="F84" s="13">
        <f t="shared" si="19"/>
        <v>342.21525608994381</v>
      </c>
      <c r="G84" s="13">
        <f t="shared" si="20"/>
        <v>360.80778729008892</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4911</v>
      </c>
      <c r="C92" s="13">
        <f>B19+C19+D19+F19</f>
        <v>3198</v>
      </c>
      <c r="D92" s="13">
        <f>B92/C92</f>
        <v>1.5356472795497185</v>
      </c>
      <c r="E92" s="13">
        <f>B30+C30+D30+F30</f>
        <v>2069218</v>
      </c>
      <c r="F92" s="13">
        <f t="shared" ref="F92:F99" si="24">E92/B92</f>
        <v>421.34351455915294</v>
      </c>
      <c r="G92" s="13">
        <f t="shared" ref="G92:G99" si="25">E92/C92</f>
        <v>647.03502188868038</v>
      </c>
    </row>
    <row r="93" spans="1:7" ht="18" x14ac:dyDescent="0.4">
      <c r="A93" s="5" t="s">
        <v>11</v>
      </c>
      <c r="B93" s="13">
        <f t="shared" ref="B93:B99" si="26">B9+C9+D9+F9</f>
        <v>2441</v>
      </c>
      <c r="C93" s="13">
        <f t="shared" ref="C93:C99" si="27">B20+C20+D20+F20</f>
        <v>1396</v>
      </c>
      <c r="D93" s="13">
        <f t="shared" ref="D93:D99" si="28">B93/C93</f>
        <v>1.7485673352435529</v>
      </c>
      <c r="E93" s="13">
        <f t="shared" ref="E93:E99" si="29">B31+C31+D31+F31</f>
        <v>973575</v>
      </c>
      <c r="F93" s="13">
        <f t="shared" si="24"/>
        <v>398.84268742318721</v>
      </c>
      <c r="G93" s="13">
        <f t="shared" si="25"/>
        <v>697.40329512893982</v>
      </c>
    </row>
    <row r="94" spans="1:7" ht="18" x14ac:dyDescent="0.4">
      <c r="A94" s="5" t="s">
        <v>12</v>
      </c>
      <c r="B94" s="13">
        <f t="shared" si="26"/>
        <v>339</v>
      </c>
      <c r="C94" s="13">
        <f t="shared" si="27"/>
        <v>221</v>
      </c>
      <c r="D94" s="13">
        <f t="shared" si="28"/>
        <v>1.5339366515837105</v>
      </c>
      <c r="E94" s="13">
        <f t="shared" si="29"/>
        <v>139247</v>
      </c>
      <c r="F94" s="13">
        <f t="shared" si="24"/>
        <v>410.7581120943953</v>
      </c>
      <c r="G94" s="13">
        <f t="shared" si="25"/>
        <v>630.07692307692309</v>
      </c>
    </row>
    <row r="95" spans="1:7" ht="18" x14ac:dyDescent="0.4">
      <c r="A95" s="5" t="s">
        <v>13</v>
      </c>
      <c r="B95" s="13">
        <f t="shared" si="26"/>
        <v>604</v>
      </c>
      <c r="C95" s="13">
        <f t="shared" si="27"/>
        <v>378</v>
      </c>
      <c r="D95" s="13">
        <f t="shared" si="28"/>
        <v>1.5978835978835979</v>
      </c>
      <c r="E95" s="13">
        <f t="shared" si="29"/>
        <v>248260</v>
      </c>
      <c r="F95" s="13">
        <f t="shared" si="24"/>
        <v>411.02649006622516</v>
      </c>
      <c r="G95" s="13">
        <f t="shared" si="25"/>
        <v>656.77248677248679</v>
      </c>
    </row>
    <row r="96" spans="1:7" ht="18" x14ac:dyDescent="0.4">
      <c r="A96" s="5" t="s">
        <v>14</v>
      </c>
      <c r="B96" s="13">
        <f t="shared" si="26"/>
        <v>142</v>
      </c>
      <c r="C96" s="13">
        <f t="shared" si="27"/>
        <v>69</v>
      </c>
      <c r="D96" s="13">
        <f t="shared" si="28"/>
        <v>2.0579710144927534</v>
      </c>
      <c r="E96" s="13">
        <f t="shared" si="29"/>
        <v>55805</v>
      </c>
      <c r="F96" s="13">
        <f t="shared" si="24"/>
        <v>392.99295774647885</v>
      </c>
      <c r="G96" s="13">
        <f t="shared" si="25"/>
        <v>808.768115942029</v>
      </c>
    </row>
    <row r="97" spans="1:7" ht="18" x14ac:dyDescent="0.4">
      <c r="A97" s="5" t="s">
        <v>15</v>
      </c>
      <c r="B97" s="13">
        <f t="shared" si="26"/>
        <v>11</v>
      </c>
      <c r="C97" s="13">
        <f t="shared" si="27"/>
        <v>9</v>
      </c>
      <c r="D97" s="13">
        <f t="shared" si="28"/>
        <v>1.2222222222222223</v>
      </c>
      <c r="E97" s="13">
        <f t="shared" si="29"/>
        <v>5030</v>
      </c>
      <c r="F97" s="13">
        <f t="shared" si="24"/>
        <v>457.27272727272725</v>
      </c>
      <c r="G97" s="13">
        <f t="shared" si="25"/>
        <v>558.88888888888891</v>
      </c>
    </row>
    <row r="98" spans="1:7" ht="18" x14ac:dyDescent="0.4">
      <c r="A98" s="5" t="s">
        <v>16</v>
      </c>
      <c r="B98" s="13">
        <f t="shared" si="26"/>
        <v>757</v>
      </c>
      <c r="C98" s="13">
        <f t="shared" si="27"/>
        <v>456</v>
      </c>
      <c r="D98" s="13">
        <f t="shared" si="28"/>
        <v>1.6600877192982457</v>
      </c>
      <c r="E98" s="13">
        <f t="shared" si="29"/>
        <v>309095</v>
      </c>
      <c r="F98" s="13">
        <f t="shared" si="24"/>
        <v>408.31571994715983</v>
      </c>
      <c r="G98" s="13">
        <f t="shared" si="25"/>
        <v>677.83991228070181</v>
      </c>
    </row>
    <row r="99" spans="1:7" ht="18" x14ac:dyDescent="0.4">
      <c r="A99" s="5" t="s">
        <v>17</v>
      </c>
      <c r="B99" s="13">
        <f t="shared" si="26"/>
        <v>8448</v>
      </c>
      <c r="C99" s="13">
        <f t="shared" si="27"/>
        <v>5271</v>
      </c>
      <c r="D99" s="13">
        <f t="shared" si="28"/>
        <v>1.6027319294251565</v>
      </c>
      <c r="E99" s="13">
        <f t="shared" si="29"/>
        <v>3491135</v>
      </c>
      <c r="F99" s="13">
        <f t="shared" si="24"/>
        <v>413.24988162878788</v>
      </c>
      <c r="G99" s="13">
        <f t="shared" si="25"/>
        <v>662.32878011762477</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2416</v>
      </c>
      <c r="C103" s="13">
        <f>B19</f>
        <v>761</v>
      </c>
      <c r="D103" s="13">
        <f t="shared" ref="D103:D110" si="30">B103/C103</f>
        <v>3.1747700394218135</v>
      </c>
      <c r="E103" s="13">
        <f>B30</f>
        <v>872021</v>
      </c>
      <c r="F103" s="13">
        <f t="shared" ref="F103:F110" si="31">E103/B103</f>
        <v>360.93584437086093</v>
      </c>
      <c r="G103" s="13">
        <f t="shared" ref="G103:G110" si="32">E103/C103</f>
        <v>1145.8883048620237</v>
      </c>
    </row>
    <row r="104" spans="1:7" ht="18" x14ac:dyDescent="0.4">
      <c r="A104" s="5" t="s">
        <v>11</v>
      </c>
      <c r="B104" s="13">
        <f t="shared" ref="B104:B110" si="33">B9</f>
        <v>1453</v>
      </c>
      <c r="C104" s="13">
        <f t="shared" ref="C104:C110" si="34">B20</f>
        <v>444</v>
      </c>
      <c r="D104" s="13">
        <f t="shared" si="30"/>
        <v>3.2725225225225225</v>
      </c>
      <c r="E104" s="13">
        <f t="shared" ref="E104:E110" si="35">B31</f>
        <v>506886</v>
      </c>
      <c r="F104" s="13">
        <f t="shared" si="31"/>
        <v>348.8547832071576</v>
      </c>
      <c r="G104" s="13">
        <f t="shared" si="32"/>
        <v>1141.6351351351352</v>
      </c>
    </row>
    <row r="105" spans="1:7" ht="18" x14ac:dyDescent="0.4">
      <c r="A105" s="5" t="s">
        <v>12</v>
      </c>
      <c r="B105" s="13">
        <f t="shared" si="33"/>
        <v>165</v>
      </c>
      <c r="C105" s="13">
        <f t="shared" si="34"/>
        <v>54</v>
      </c>
      <c r="D105" s="13">
        <f t="shared" si="30"/>
        <v>3.0555555555555554</v>
      </c>
      <c r="E105" s="13">
        <f t="shared" si="35"/>
        <v>57414</v>
      </c>
      <c r="F105" s="13">
        <f t="shared" si="31"/>
        <v>347.96363636363634</v>
      </c>
      <c r="G105" s="13">
        <f t="shared" si="32"/>
        <v>1063.2222222222222</v>
      </c>
    </row>
    <row r="106" spans="1:7" ht="18" x14ac:dyDescent="0.4">
      <c r="A106" s="5" t="s">
        <v>13</v>
      </c>
      <c r="B106" s="13">
        <f t="shared" si="33"/>
        <v>332</v>
      </c>
      <c r="C106" s="13">
        <f t="shared" si="34"/>
        <v>109</v>
      </c>
      <c r="D106" s="13">
        <f t="shared" si="30"/>
        <v>3.0458715596330275</v>
      </c>
      <c r="E106" s="13">
        <f t="shared" si="35"/>
        <v>118471</v>
      </c>
      <c r="F106" s="13">
        <f t="shared" si="31"/>
        <v>356.84036144578312</v>
      </c>
      <c r="G106" s="13">
        <f t="shared" si="32"/>
        <v>1086.8899082568807</v>
      </c>
    </row>
    <row r="107" spans="1:7" ht="18" x14ac:dyDescent="0.4">
      <c r="A107" s="5" t="s">
        <v>14</v>
      </c>
      <c r="B107" s="13">
        <f t="shared" si="33"/>
        <v>100</v>
      </c>
      <c r="C107" s="13">
        <f t="shared" si="34"/>
        <v>28</v>
      </c>
      <c r="D107" s="13">
        <f t="shared" si="30"/>
        <v>3.5714285714285716</v>
      </c>
      <c r="E107" s="13">
        <f t="shared" si="35"/>
        <v>35804</v>
      </c>
      <c r="F107" s="13">
        <f t="shared" si="31"/>
        <v>358.04</v>
      </c>
      <c r="G107" s="13">
        <f t="shared" si="32"/>
        <v>1278.7142857142858</v>
      </c>
    </row>
    <row r="108" spans="1:7" ht="18" x14ac:dyDescent="0.4">
      <c r="A108" s="5" t="s">
        <v>15</v>
      </c>
      <c r="B108" s="13">
        <f t="shared" si="33"/>
        <v>3</v>
      </c>
      <c r="C108" s="13">
        <f t="shared" si="34"/>
        <v>1</v>
      </c>
      <c r="D108" s="13">
        <f t="shared" si="30"/>
        <v>3</v>
      </c>
      <c r="E108" s="13">
        <f t="shared" si="35"/>
        <v>1186</v>
      </c>
      <c r="F108" s="13">
        <f t="shared" si="31"/>
        <v>395.33333333333331</v>
      </c>
      <c r="G108" s="13">
        <f t="shared" si="32"/>
        <v>1186</v>
      </c>
    </row>
    <row r="109" spans="1:7" ht="18" x14ac:dyDescent="0.4">
      <c r="A109" s="5" t="s">
        <v>16</v>
      </c>
      <c r="B109" s="13">
        <f t="shared" si="33"/>
        <v>435</v>
      </c>
      <c r="C109" s="13">
        <f t="shared" si="34"/>
        <v>138</v>
      </c>
      <c r="D109" s="13">
        <f t="shared" si="30"/>
        <v>3.152173913043478</v>
      </c>
      <c r="E109" s="13">
        <f t="shared" si="35"/>
        <v>155461</v>
      </c>
      <c r="F109" s="13">
        <f t="shared" si="31"/>
        <v>357.38160919540229</v>
      </c>
      <c r="G109" s="13">
        <f t="shared" si="32"/>
        <v>1126.5289855072465</v>
      </c>
    </row>
    <row r="110" spans="1:7" ht="18" x14ac:dyDescent="0.4">
      <c r="A110" s="5" t="s">
        <v>17</v>
      </c>
      <c r="B110" s="13">
        <f t="shared" si="33"/>
        <v>4469</v>
      </c>
      <c r="C110" s="13">
        <f t="shared" si="34"/>
        <v>1397</v>
      </c>
      <c r="D110" s="13">
        <f t="shared" si="30"/>
        <v>3.1989978525411598</v>
      </c>
      <c r="E110" s="13">
        <f t="shared" si="35"/>
        <v>1591782</v>
      </c>
      <c r="F110" s="13">
        <f t="shared" si="31"/>
        <v>356.18303871112107</v>
      </c>
      <c r="G110" s="13">
        <f t="shared" si="32"/>
        <v>1139.428775948461</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10</v>
      </c>
      <c r="C114" s="13">
        <f>C19</f>
        <v>3</v>
      </c>
      <c r="D114" s="13">
        <f t="shared" ref="D114:D121" si="36">B114/C114</f>
        <v>3.3333333333333335</v>
      </c>
      <c r="E114" s="13">
        <f>C30</f>
        <v>4357</v>
      </c>
      <c r="F114" s="13">
        <f t="shared" ref="F114:F121" si="37">E114/B114</f>
        <v>435.7</v>
      </c>
      <c r="G114" s="13">
        <f t="shared" ref="G114:G121" si="38">E114/C114</f>
        <v>1452.3333333333333</v>
      </c>
    </row>
    <row r="115" spans="1:7" ht="18" x14ac:dyDescent="0.4">
      <c r="A115" s="5" t="s">
        <v>11</v>
      </c>
      <c r="B115" s="13">
        <f t="shared" ref="B115:B121" si="39">C9</f>
        <v>14</v>
      </c>
      <c r="C115" s="13">
        <f t="shared" ref="C115:C121" si="40">C20</f>
        <v>3</v>
      </c>
      <c r="D115" s="13">
        <f t="shared" si="36"/>
        <v>4.666666666666667</v>
      </c>
      <c r="E115" s="13">
        <f t="shared" ref="E115:E121" si="41">C31</f>
        <v>4392</v>
      </c>
      <c r="F115" s="13">
        <f t="shared" si="37"/>
        <v>313.71428571428572</v>
      </c>
      <c r="G115" s="13">
        <f t="shared" si="38"/>
        <v>1464</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0</v>
      </c>
      <c r="C118" s="13">
        <f t="shared" si="40"/>
        <v>0</v>
      </c>
      <c r="D118" s="13" t="e">
        <f t="shared" si="36"/>
        <v>#DIV/0!</v>
      </c>
      <c r="E118" s="13">
        <f t="shared" si="41"/>
        <v>0</v>
      </c>
      <c r="F118" s="13" t="e">
        <f t="shared" si="37"/>
        <v>#DIV/0!</v>
      </c>
      <c r="G118" s="13" t="e">
        <f t="shared" si="38"/>
        <v>#DIV/0!</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0</v>
      </c>
      <c r="C120" s="13">
        <f t="shared" si="40"/>
        <v>0</v>
      </c>
      <c r="D120" s="13" t="e">
        <f t="shared" si="36"/>
        <v>#DIV/0!</v>
      </c>
      <c r="E120" s="13">
        <f t="shared" si="41"/>
        <v>0</v>
      </c>
      <c r="F120" s="13" t="e">
        <f t="shared" si="37"/>
        <v>#DIV/0!</v>
      </c>
      <c r="G120" s="13" t="e">
        <f t="shared" si="38"/>
        <v>#DIV/0!</v>
      </c>
    </row>
    <row r="121" spans="1:7" ht="18" x14ac:dyDescent="0.4">
      <c r="A121" s="5" t="s">
        <v>17</v>
      </c>
      <c r="B121" s="13">
        <f t="shared" si="39"/>
        <v>24</v>
      </c>
      <c r="C121" s="13">
        <f t="shared" si="40"/>
        <v>6</v>
      </c>
      <c r="D121" s="13">
        <f t="shared" si="36"/>
        <v>4</v>
      </c>
      <c r="E121" s="13">
        <f t="shared" si="41"/>
        <v>8749</v>
      </c>
      <c r="F121" s="13">
        <f t="shared" si="37"/>
        <v>364.54166666666669</v>
      </c>
      <c r="G121" s="13">
        <f t="shared" si="38"/>
        <v>1458.1666666666667</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2087</v>
      </c>
      <c r="C125" s="13">
        <f>D19</f>
        <v>2072</v>
      </c>
      <c r="D125" s="13">
        <f t="shared" ref="D125:D132" si="42">B125/C125</f>
        <v>1.0072393822393821</v>
      </c>
      <c r="E125" s="13">
        <f>D30</f>
        <v>1001218</v>
      </c>
      <c r="F125" s="13">
        <f t="shared" ref="F125:F132" si="43">E125/B125</f>
        <v>479.74029707714425</v>
      </c>
      <c r="G125" s="13">
        <f t="shared" ref="G125:G132" si="44">E125/C125</f>
        <v>483.21332046332049</v>
      </c>
    </row>
    <row r="126" spans="1:7" ht="18" x14ac:dyDescent="0.4">
      <c r="A126" s="5" t="s">
        <v>11</v>
      </c>
      <c r="B126" s="13">
        <f t="shared" ref="B126:B132" si="45">D9</f>
        <v>860</v>
      </c>
      <c r="C126" s="13">
        <f t="shared" ref="C126:C132" si="46">D20</f>
        <v>844</v>
      </c>
      <c r="D126" s="13">
        <f t="shared" si="42"/>
        <v>1.018957345971564</v>
      </c>
      <c r="E126" s="13">
        <f t="shared" ref="E126:E132" si="47">D31</f>
        <v>407792</v>
      </c>
      <c r="F126" s="13">
        <f t="shared" si="43"/>
        <v>474.17674418604651</v>
      </c>
      <c r="G126" s="13">
        <f t="shared" si="44"/>
        <v>483.16587677725119</v>
      </c>
    </row>
    <row r="127" spans="1:7" ht="18" x14ac:dyDescent="0.4">
      <c r="A127" s="5" t="s">
        <v>12</v>
      </c>
      <c r="B127" s="13">
        <f t="shared" si="45"/>
        <v>150</v>
      </c>
      <c r="C127" s="13">
        <f t="shared" si="46"/>
        <v>148</v>
      </c>
      <c r="D127" s="13">
        <f t="shared" si="42"/>
        <v>1.0135135135135136</v>
      </c>
      <c r="E127" s="13">
        <f t="shared" si="47"/>
        <v>70795</v>
      </c>
      <c r="F127" s="13">
        <f t="shared" si="43"/>
        <v>471.96666666666664</v>
      </c>
      <c r="G127" s="13">
        <f t="shared" si="44"/>
        <v>478.34459459459458</v>
      </c>
    </row>
    <row r="128" spans="1:7" ht="18" x14ac:dyDescent="0.4">
      <c r="A128" s="5" t="s">
        <v>13</v>
      </c>
      <c r="B128" s="13">
        <f t="shared" si="45"/>
        <v>247</v>
      </c>
      <c r="C128" s="13">
        <f t="shared" si="46"/>
        <v>246</v>
      </c>
      <c r="D128" s="13">
        <f t="shared" si="42"/>
        <v>1.0040650406504066</v>
      </c>
      <c r="E128" s="13">
        <f t="shared" si="47"/>
        <v>117990</v>
      </c>
      <c r="F128" s="13">
        <f t="shared" si="43"/>
        <v>477.69230769230768</v>
      </c>
      <c r="G128" s="13">
        <f t="shared" si="44"/>
        <v>479.63414634146341</v>
      </c>
    </row>
    <row r="129" spans="1:7" ht="18" x14ac:dyDescent="0.4">
      <c r="A129" s="5" t="s">
        <v>14</v>
      </c>
      <c r="B129" s="13">
        <f t="shared" si="45"/>
        <v>39</v>
      </c>
      <c r="C129" s="13">
        <f t="shared" si="46"/>
        <v>38</v>
      </c>
      <c r="D129" s="13">
        <f t="shared" si="42"/>
        <v>1.0263157894736843</v>
      </c>
      <c r="E129" s="13">
        <f t="shared" si="47"/>
        <v>18521</v>
      </c>
      <c r="F129" s="13">
        <f t="shared" si="43"/>
        <v>474.89743589743591</v>
      </c>
      <c r="G129" s="13">
        <f t="shared" si="44"/>
        <v>487.39473684210526</v>
      </c>
    </row>
    <row r="130" spans="1:7" ht="18" x14ac:dyDescent="0.4">
      <c r="A130" s="5" t="s">
        <v>15</v>
      </c>
      <c r="B130" s="13">
        <f t="shared" si="45"/>
        <v>8</v>
      </c>
      <c r="C130" s="13">
        <f t="shared" si="46"/>
        <v>8</v>
      </c>
      <c r="D130" s="13">
        <f t="shared" si="42"/>
        <v>1</v>
      </c>
      <c r="E130" s="13">
        <f t="shared" si="47"/>
        <v>3844</v>
      </c>
      <c r="F130" s="13">
        <f t="shared" si="43"/>
        <v>480.5</v>
      </c>
      <c r="G130" s="13">
        <f t="shared" si="44"/>
        <v>480.5</v>
      </c>
    </row>
    <row r="131" spans="1:7" ht="18" x14ac:dyDescent="0.4">
      <c r="A131" s="5" t="s">
        <v>16</v>
      </c>
      <c r="B131" s="13">
        <f t="shared" si="45"/>
        <v>294</v>
      </c>
      <c r="C131" s="13">
        <f t="shared" si="46"/>
        <v>292</v>
      </c>
      <c r="D131" s="13">
        <f t="shared" si="42"/>
        <v>1.0068493150684932</v>
      </c>
      <c r="E131" s="13">
        <f t="shared" si="47"/>
        <v>140355</v>
      </c>
      <c r="F131" s="13">
        <f t="shared" si="43"/>
        <v>477.39795918367349</v>
      </c>
      <c r="G131" s="13">
        <f t="shared" si="44"/>
        <v>480.66780821917808</v>
      </c>
    </row>
    <row r="132" spans="1:7" ht="18" x14ac:dyDescent="0.4">
      <c r="A132" s="5" t="s">
        <v>17</v>
      </c>
      <c r="B132" s="13">
        <f t="shared" si="45"/>
        <v>3391</v>
      </c>
      <c r="C132" s="13">
        <f t="shared" si="46"/>
        <v>3356</v>
      </c>
      <c r="D132" s="13">
        <f t="shared" si="42"/>
        <v>1.0104290822407629</v>
      </c>
      <c r="E132" s="13">
        <f t="shared" si="47"/>
        <v>1620160</v>
      </c>
      <c r="F132" s="13">
        <f t="shared" si="43"/>
        <v>477.78236508404598</v>
      </c>
      <c r="G132" s="13">
        <f t="shared" si="44"/>
        <v>482.76519666269371</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398</v>
      </c>
      <c r="C136" s="13">
        <f>F19</f>
        <v>362</v>
      </c>
      <c r="D136" s="13">
        <f t="shared" ref="D136:D143" si="48">B136/C136</f>
        <v>1.0994475138121547</v>
      </c>
      <c r="E136" s="13">
        <f>F30</f>
        <v>191622</v>
      </c>
      <c r="F136" s="13">
        <f t="shared" ref="F136:F143" si="49">E136/B136</f>
        <v>481.46231155778895</v>
      </c>
      <c r="G136" s="13">
        <f t="shared" ref="G136:G143" si="50">E136/C136</f>
        <v>529.3425414364641</v>
      </c>
    </row>
    <row r="137" spans="1:7" ht="18" x14ac:dyDescent="0.4">
      <c r="A137" s="5" t="s">
        <v>11</v>
      </c>
      <c r="B137" s="13">
        <f t="shared" ref="B137:B143" si="51">F9</f>
        <v>114</v>
      </c>
      <c r="C137" s="13">
        <f t="shared" ref="C137:C143" si="52">F20</f>
        <v>105</v>
      </c>
      <c r="D137" s="13">
        <f t="shared" si="48"/>
        <v>1.0857142857142856</v>
      </c>
      <c r="E137" s="13">
        <f t="shared" ref="E137:E143" si="53">F31</f>
        <v>54505</v>
      </c>
      <c r="F137" s="13">
        <f t="shared" si="49"/>
        <v>478.11403508771929</v>
      </c>
      <c r="G137" s="13">
        <f t="shared" si="50"/>
        <v>519.09523809523807</v>
      </c>
    </row>
    <row r="138" spans="1:7" ht="18" x14ac:dyDescent="0.4">
      <c r="A138" s="5" t="s">
        <v>12</v>
      </c>
      <c r="B138" s="13">
        <f t="shared" si="51"/>
        <v>24</v>
      </c>
      <c r="C138" s="13">
        <f t="shared" si="52"/>
        <v>19</v>
      </c>
      <c r="D138" s="13">
        <f t="shared" si="48"/>
        <v>1.263157894736842</v>
      </c>
      <c r="E138" s="13">
        <f t="shared" si="53"/>
        <v>11038</v>
      </c>
      <c r="F138" s="13">
        <f t="shared" si="49"/>
        <v>459.91666666666669</v>
      </c>
      <c r="G138" s="13">
        <f t="shared" si="50"/>
        <v>580.9473684210526</v>
      </c>
    </row>
    <row r="139" spans="1:7" ht="18" x14ac:dyDescent="0.4">
      <c r="A139" s="5" t="s">
        <v>13</v>
      </c>
      <c r="B139" s="13">
        <f t="shared" si="51"/>
        <v>25</v>
      </c>
      <c r="C139" s="13">
        <f t="shared" si="52"/>
        <v>23</v>
      </c>
      <c r="D139" s="13">
        <f t="shared" si="48"/>
        <v>1.0869565217391304</v>
      </c>
      <c r="E139" s="13">
        <f t="shared" si="53"/>
        <v>11799</v>
      </c>
      <c r="F139" s="13">
        <f t="shared" si="49"/>
        <v>471.96</v>
      </c>
      <c r="G139" s="13">
        <f t="shared" si="50"/>
        <v>513</v>
      </c>
    </row>
    <row r="140" spans="1:7" ht="18" x14ac:dyDescent="0.4">
      <c r="A140" s="5" t="s">
        <v>14</v>
      </c>
      <c r="B140" s="13">
        <f t="shared" si="51"/>
        <v>3</v>
      </c>
      <c r="C140" s="13">
        <f t="shared" si="52"/>
        <v>3</v>
      </c>
      <c r="D140" s="13">
        <f t="shared" si="48"/>
        <v>1</v>
      </c>
      <c r="E140" s="13">
        <f t="shared" si="53"/>
        <v>1480</v>
      </c>
      <c r="F140" s="13">
        <f t="shared" si="49"/>
        <v>493.33333333333331</v>
      </c>
      <c r="G140" s="13">
        <f t="shared" si="50"/>
        <v>493.33333333333331</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28</v>
      </c>
      <c r="C142" s="13">
        <f t="shared" si="52"/>
        <v>26</v>
      </c>
      <c r="D142" s="13">
        <f t="shared" si="48"/>
        <v>1.0769230769230769</v>
      </c>
      <c r="E142" s="13">
        <f t="shared" si="53"/>
        <v>13279</v>
      </c>
      <c r="F142" s="13">
        <f t="shared" si="49"/>
        <v>474.25</v>
      </c>
      <c r="G142" s="13">
        <f t="shared" si="50"/>
        <v>510.73076923076923</v>
      </c>
    </row>
    <row r="143" spans="1:7" ht="18" x14ac:dyDescent="0.4">
      <c r="A143" s="5" t="s">
        <v>17</v>
      </c>
      <c r="B143" s="13">
        <f t="shared" si="51"/>
        <v>564</v>
      </c>
      <c r="C143" s="13">
        <f t="shared" si="52"/>
        <v>512</v>
      </c>
      <c r="D143" s="13">
        <f t="shared" si="48"/>
        <v>1.1015625</v>
      </c>
      <c r="E143" s="13">
        <f t="shared" si="53"/>
        <v>270444</v>
      </c>
      <c r="F143" s="13">
        <f t="shared" si="49"/>
        <v>479.51063829787233</v>
      </c>
      <c r="G143" s="13">
        <f t="shared" si="50"/>
        <v>528.2109375</v>
      </c>
    </row>
    <row r="145" spans="1:1" x14ac:dyDescent="0.35">
      <c r="A145" s="2" t="s">
        <v>77</v>
      </c>
    </row>
  </sheetData>
  <pageMargins left="0.7" right="0.7" top="0.75" bottom="0.75" header="0.3" footer="0.3"/>
  <pageSetup scale="4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549F-AD40-4173-957B-E5D4CDA6F0B9}">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46</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2404</v>
      </c>
      <c r="C8" s="11">
        <v>10</v>
      </c>
      <c r="D8" s="10">
        <v>2019</v>
      </c>
      <c r="E8" s="10">
        <v>8151</v>
      </c>
      <c r="F8" s="10">
        <v>401</v>
      </c>
      <c r="G8" s="10">
        <v>85552</v>
      </c>
      <c r="H8" s="10">
        <v>98537</v>
      </c>
    </row>
    <row r="9" spans="1:8" ht="18" x14ac:dyDescent="0.4">
      <c r="A9" s="5" t="s">
        <v>11</v>
      </c>
      <c r="B9" s="10">
        <v>1450</v>
      </c>
      <c r="C9" s="12">
        <v>3</v>
      </c>
      <c r="D9" s="10">
        <v>891</v>
      </c>
      <c r="E9" s="10">
        <v>3105</v>
      </c>
      <c r="F9" s="10">
        <v>113</v>
      </c>
      <c r="G9" s="10">
        <v>34700</v>
      </c>
      <c r="H9" s="10">
        <v>40262</v>
      </c>
    </row>
    <row r="10" spans="1:8" ht="18" x14ac:dyDescent="0.4">
      <c r="A10" s="5" t="s">
        <v>12</v>
      </c>
      <c r="B10" s="10">
        <v>170</v>
      </c>
      <c r="C10" s="12">
        <v>0</v>
      </c>
      <c r="D10" s="10">
        <v>148</v>
      </c>
      <c r="E10" s="10">
        <v>478</v>
      </c>
      <c r="F10" s="10">
        <v>25</v>
      </c>
      <c r="G10" s="10">
        <v>7451</v>
      </c>
      <c r="H10" s="10">
        <v>8272</v>
      </c>
    </row>
    <row r="11" spans="1:8" ht="18" x14ac:dyDescent="0.4">
      <c r="A11" s="5" t="s">
        <v>13</v>
      </c>
      <c r="B11" s="10">
        <v>338</v>
      </c>
      <c r="C11" s="12">
        <v>0</v>
      </c>
      <c r="D11" s="10">
        <v>253</v>
      </c>
      <c r="E11" s="10">
        <v>901</v>
      </c>
      <c r="F11" s="10">
        <v>22</v>
      </c>
      <c r="G11" s="10">
        <v>13992</v>
      </c>
      <c r="H11" s="10">
        <v>15506</v>
      </c>
    </row>
    <row r="12" spans="1:8" ht="18" x14ac:dyDescent="0.4">
      <c r="A12" s="5" t="s">
        <v>14</v>
      </c>
      <c r="B12" s="10">
        <v>77</v>
      </c>
      <c r="C12" s="12">
        <v>8</v>
      </c>
      <c r="D12" s="10">
        <v>36</v>
      </c>
      <c r="E12" s="10">
        <v>124</v>
      </c>
      <c r="F12" s="10">
        <v>3</v>
      </c>
      <c r="G12" s="10">
        <v>2046</v>
      </c>
      <c r="H12" s="10">
        <v>2294</v>
      </c>
    </row>
    <row r="13" spans="1:8" ht="18" x14ac:dyDescent="0.4">
      <c r="A13" s="5" t="s">
        <v>15</v>
      </c>
      <c r="B13" s="10">
        <v>3</v>
      </c>
      <c r="C13" s="12">
        <v>0</v>
      </c>
      <c r="D13" s="10">
        <v>7</v>
      </c>
      <c r="E13" s="10">
        <v>21</v>
      </c>
      <c r="F13" s="12">
        <v>0</v>
      </c>
      <c r="G13" s="10">
        <v>348</v>
      </c>
      <c r="H13" s="10">
        <v>379</v>
      </c>
    </row>
    <row r="14" spans="1:8" ht="18" x14ac:dyDescent="0.4">
      <c r="A14" s="5" t="s">
        <v>16</v>
      </c>
      <c r="B14" s="10">
        <v>418</v>
      </c>
      <c r="C14" s="12">
        <v>8</v>
      </c>
      <c r="D14" s="10">
        <v>296</v>
      </c>
      <c r="E14" s="10">
        <v>1046</v>
      </c>
      <c r="F14" s="10">
        <v>25</v>
      </c>
      <c r="G14" s="10">
        <v>16386</v>
      </c>
      <c r="H14" s="10">
        <v>18179</v>
      </c>
    </row>
    <row r="15" spans="1:8" ht="18" x14ac:dyDescent="0.4">
      <c r="A15" s="5" t="s">
        <v>17</v>
      </c>
      <c r="B15" s="10">
        <v>4442</v>
      </c>
      <c r="C15" s="10">
        <v>21</v>
      </c>
      <c r="D15" s="10">
        <v>3354</v>
      </c>
      <c r="E15" s="10">
        <v>12780</v>
      </c>
      <c r="F15" s="10">
        <v>564</v>
      </c>
      <c r="G15" s="10">
        <v>144089</v>
      </c>
      <c r="H15" s="10">
        <v>165250</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751</v>
      </c>
      <c r="C19" s="10">
        <v>3</v>
      </c>
      <c r="D19" s="10">
        <v>2001</v>
      </c>
      <c r="E19" s="10">
        <v>7624</v>
      </c>
      <c r="F19" s="10">
        <v>365</v>
      </c>
      <c r="G19" s="10">
        <v>38706</v>
      </c>
      <c r="H19" s="10">
        <v>49450</v>
      </c>
    </row>
    <row r="20" spans="1:8" ht="18" x14ac:dyDescent="0.4">
      <c r="A20" s="5" t="s">
        <v>11</v>
      </c>
      <c r="B20" s="10">
        <v>442</v>
      </c>
      <c r="C20" s="10">
        <v>1</v>
      </c>
      <c r="D20" s="10">
        <v>875</v>
      </c>
      <c r="E20" s="10">
        <v>3031</v>
      </c>
      <c r="F20" s="10">
        <v>104</v>
      </c>
      <c r="G20" s="10">
        <v>16037</v>
      </c>
      <c r="H20" s="10">
        <v>20490</v>
      </c>
    </row>
    <row r="21" spans="1:8" ht="18" x14ac:dyDescent="0.4">
      <c r="A21" s="5" t="s">
        <v>12</v>
      </c>
      <c r="B21" s="10">
        <v>57</v>
      </c>
      <c r="C21" s="10">
        <v>0</v>
      </c>
      <c r="D21" s="10">
        <v>147</v>
      </c>
      <c r="E21" s="10">
        <v>462</v>
      </c>
      <c r="F21" s="10">
        <v>20</v>
      </c>
      <c r="G21" s="10">
        <v>3473</v>
      </c>
      <c r="H21" s="10">
        <v>4159</v>
      </c>
    </row>
    <row r="22" spans="1:8" ht="18" x14ac:dyDescent="0.4">
      <c r="A22" s="5" t="s">
        <v>13</v>
      </c>
      <c r="B22" s="10">
        <v>111</v>
      </c>
      <c r="C22" s="10">
        <v>0</v>
      </c>
      <c r="D22" s="10">
        <v>253</v>
      </c>
      <c r="E22" s="10">
        <v>869</v>
      </c>
      <c r="F22" s="10">
        <v>20</v>
      </c>
      <c r="G22" s="10">
        <v>6563</v>
      </c>
      <c r="H22" s="10">
        <v>7816</v>
      </c>
    </row>
    <row r="23" spans="1:8" ht="18" x14ac:dyDescent="0.4">
      <c r="A23" s="5" t="s">
        <v>14</v>
      </c>
      <c r="B23" s="10">
        <v>23</v>
      </c>
      <c r="C23" s="10">
        <v>2</v>
      </c>
      <c r="D23" s="10">
        <v>35</v>
      </c>
      <c r="E23" s="10">
        <v>124</v>
      </c>
      <c r="F23" s="10">
        <v>3</v>
      </c>
      <c r="G23" s="10">
        <v>901</v>
      </c>
      <c r="H23" s="10">
        <v>1088</v>
      </c>
    </row>
    <row r="24" spans="1:8" ht="18" x14ac:dyDescent="0.4">
      <c r="A24" s="5" t="s">
        <v>15</v>
      </c>
      <c r="B24" s="10">
        <v>1</v>
      </c>
      <c r="C24" s="10">
        <v>0</v>
      </c>
      <c r="D24" s="10">
        <v>7</v>
      </c>
      <c r="E24" s="10">
        <v>19</v>
      </c>
      <c r="F24" s="10">
        <v>0</v>
      </c>
      <c r="G24" s="10">
        <v>125</v>
      </c>
      <c r="H24" s="10">
        <v>152</v>
      </c>
    </row>
    <row r="25" spans="1:8" ht="18" x14ac:dyDescent="0.4">
      <c r="A25" s="5" t="s">
        <v>16</v>
      </c>
      <c r="B25" s="10">
        <v>135</v>
      </c>
      <c r="C25" s="10">
        <v>2</v>
      </c>
      <c r="D25" s="10">
        <v>295</v>
      </c>
      <c r="E25" s="10">
        <v>1012</v>
      </c>
      <c r="F25" s="10">
        <v>23</v>
      </c>
      <c r="G25" s="10">
        <v>7589</v>
      </c>
      <c r="H25" s="10">
        <v>9056</v>
      </c>
    </row>
    <row r="26" spans="1:8" ht="18" x14ac:dyDescent="0.4">
      <c r="A26" s="5" t="s">
        <v>17</v>
      </c>
      <c r="B26" s="10">
        <v>1385</v>
      </c>
      <c r="C26" s="10">
        <v>6</v>
      </c>
      <c r="D26" s="10">
        <v>3318</v>
      </c>
      <c r="E26" s="10">
        <v>12129</v>
      </c>
      <c r="F26" s="10">
        <v>512</v>
      </c>
      <c r="G26" s="10">
        <v>65805</v>
      </c>
      <c r="H26" s="10">
        <v>83155</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864713</v>
      </c>
      <c r="C30" s="10">
        <v>3678</v>
      </c>
      <c r="D30" s="10">
        <v>965578</v>
      </c>
      <c r="E30" s="10">
        <v>2805304</v>
      </c>
      <c r="F30" s="10">
        <v>190808</v>
      </c>
      <c r="G30" s="10">
        <v>27756886</v>
      </c>
      <c r="H30" s="10">
        <v>32586967</v>
      </c>
    </row>
    <row r="31" spans="1:8" ht="18" x14ac:dyDescent="0.4">
      <c r="A31" s="5" t="s">
        <v>11</v>
      </c>
      <c r="B31" s="10">
        <v>504516</v>
      </c>
      <c r="C31" s="10">
        <v>1334</v>
      </c>
      <c r="D31" s="10">
        <v>423769</v>
      </c>
      <c r="E31" s="10">
        <v>1050111</v>
      </c>
      <c r="F31" s="10">
        <v>54455</v>
      </c>
      <c r="G31" s="10">
        <v>11397094</v>
      </c>
      <c r="H31" s="10">
        <v>13431279</v>
      </c>
    </row>
    <row r="32" spans="1:8" ht="18" x14ac:dyDescent="0.4">
      <c r="A32" s="5" t="s">
        <v>12</v>
      </c>
      <c r="B32" s="10">
        <v>58688</v>
      </c>
      <c r="C32" s="10">
        <v>0</v>
      </c>
      <c r="D32" s="10">
        <v>70206</v>
      </c>
      <c r="E32" s="10">
        <v>156963</v>
      </c>
      <c r="F32" s="10">
        <v>11544</v>
      </c>
      <c r="G32" s="10">
        <v>2380741</v>
      </c>
      <c r="H32" s="10">
        <v>2678142</v>
      </c>
    </row>
    <row r="33" spans="1:8" ht="18" x14ac:dyDescent="0.4">
      <c r="A33" s="5" t="s">
        <v>13</v>
      </c>
      <c r="B33" s="10">
        <v>122652</v>
      </c>
      <c r="C33" s="10">
        <v>0</v>
      </c>
      <c r="D33" s="10">
        <v>121158</v>
      </c>
      <c r="E33" s="10">
        <v>308995</v>
      </c>
      <c r="F33" s="10">
        <v>10348</v>
      </c>
      <c r="G33" s="10">
        <v>4505797</v>
      </c>
      <c r="H33" s="10">
        <v>5068950</v>
      </c>
    </row>
    <row r="34" spans="1:8" ht="18" x14ac:dyDescent="0.4">
      <c r="A34" s="5" t="s">
        <v>14</v>
      </c>
      <c r="B34" s="10">
        <v>27730</v>
      </c>
      <c r="C34" s="10">
        <v>2815</v>
      </c>
      <c r="D34" s="10">
        <v>17038</v>
      </c>
      <c r="E34" s="10">
        <v>41619</v>
      </c>
      <c r="F34" s="10">
        <v>1480</v>
      </c>
      <c r="G34" s="10">
        <v>692271</v>
      </c>
      <c r="H34" s="10">
        <v>782953</v>
      </c>
    </row>
    <row r="35" spans="1:8" ht="18" x14ac:dyDescent="0.4">
      <c r="A35" s="5" t="s">
        <v>15</v>
      </c>
      <c r="B35" s="10">
        <v>1186</v>
      </c>
      <c r="C35" s="10">
        <v>0</v>
      </c>
      <c r="D35" s="10">
        <v>3372</v>
      </c>
      <c r="E35" s="10">
        <v>7077</v>
      </c>
      <c r="F35" s="10">
        <v>0</v>
      </c>
      <c r="G35" s="10">
        <v>98432</v>
      </c>
      <c r="H35" s="10">
        <v>110067</v>
      </c>
    </row>
    <row r="36" spans="1:8" ht="18" x14ac:dyDescent="0.4">
      <c r="A36" s="5" t="s">
        <v>16</v>
      </c>
      <c r="B36" s="10">
        <v>151568</v>
      </c>
      <c r="C36" s="10">
        <v>2815</v>
      </c>
      <c r="D36" s="10">
        <v>141568</v>
      </c>
      <c r="E36" s="10">
        <v>357691</v>
      </c>
      <c r="F36" s="10">
        <v>11828</v>
      </c>
      <c r="G36" s="10">
        <v>5296500</v>
      </c>
      <c r="H36" s="10">
        <v>5961970</v>
      </c>
    </row>
    <row r="37" spans="1:8" ht="18" x14ac:dyDescent="0.4">
      <c r="A37" s="5" t="s">
        <v>17</v>
      </c>
      <c r="B37" s="10">
        <v>1579485</v>
      </c>
      <c r="C37" s="10">
        <v>7827</v>
      </c>
      <c r="D37" s="10">
        <v>1601121</v>
      </c>
      <c r="E37" s="10">
        <v>4370069</v>
      </c>
      <c r="F37" s="10">
        <v>268635</v>
      </c>
      <c r="G37" s="10">
        <v>46831221</v>
      </c>
      <c r="H37" s="10">
        <v>54658358</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98537</v>
      </c>
      <c r="C44" s="13">
        <f>H19</f>
        <v>49450</v>
      </c>
      <c r="D44" s="13">
        <f>B44/C44</f>
        <v>1.9926592517694641</v>
      </c>
      <c r="E44" s="13">
        <f>H30</f>
        <v>32586967</v>
      </c>
      <c r="F44" s="13">
        <f>E44/B44</f>
        <v>330.70792697159442</v>
      </c>
      <c r="G44" s="13">
        <f>E44/C44</f>
        <v>658.98821031344789</v>
      </c>
    </row>
    <row r="45" spans="1:8" ht="18" x14ac:dyDescent="0.4">
      <c r="A45" s="5" t="s">
        <v>11</v>
      </c>
      <c r="B45" s="13">
        <f t="shared" ref="B45:B51" si="0">H9</f>
        <v>40262</v>
      </c>
      <c r="C45" s="13">
        <f t="shared" ref="C45:C51" si="1">H20</f>
        <v>20490</v>
      </c>
      <c r="D45" s="13">
        <f t="shared" ref="D45:D51" si="2">B45/C45</f>
        <v>1.9649585163494387</v>
      </c>
      <c r="E45" s="13">
        <f t="shared" ref="E45:E51" si="3">H31</f>
        <v>13431279</v>
      </c>
      <c r="F45" s="13">
        <f t="shared" ref="F45:F51" si="4">E45/B45</f>
        <v>333.59691520540463</v>
      </c>
      <c r="G45" s="13">
        <f t="shared" ref="G45:G51" si="5">E45/C45</f>
        <v>655.50409956076135</v>
      </c>
    </row>
    <row r="46" spans="1:8" ht="18" x14ac:dyDescent="0.4">
      <c r="A46" s="5" t="s">
        <v>12</v>
      </c>
      <c r="B46" s="13">
        <f t="shared" si="0"/>
        <v>8272</v>
      </c>
      <c r="C46" s="13">
        <f t="shared" si="1"/>
        <v>4159</v>
      </c>
      <c r="D46" s="13">
        <f t="shared" si="2"/>
        <v>1.9889396489540756</v>
      </c>
      <c r="E46" s="13">
        <f t="shared" si="3"/>
        <v>2678142</v>
      </c>
      <c r="F46" s="13">
        <f t="shared" si="4"/>
        <v>323.75991295938104</v>
      </c>
      <c r="G46" s="13">
        <f t="shared" si="5"/>
        <v>643.93892762683333</v>
      </c>
    </row>
    <row r="47" spans="1:8" ht="18" x14ac:dyDescent="0.4">
      <c r="A47" s="5" t="s">
        <v>13</v>
      </c>
      <c r="B47" s="13">
        <f t="shared" si="0"/>
        <v>15506</v>
      </c>
      <c r="C47" s="13">
        <f t="shared" si="1"/>
        <v>7816</v>
      </c>
      <c r="D47" s="13">
        <f t="shared" si="2"/>
        <v>1.9838792221084953</v>
      </c>
      <c r="E47" s="13">
        <f t="shared" si="3"/>
        <v>5068950</v>
      </c>
      <c r="F47" s="13">
        <f t="shared" si="4"/>
        <v>326.90248935895784</v>
      </c>
      <c r="G47" s="13">
        <f t="shared" si="5"/>
        <v>648.53505629477991</v>
      </c>
    </row>
    <row r="48" spans="1:8" ht="18" x14ac:dyDescent="0.4">
      <c r="A48" s="5" t="s">
        <v>14</v>
      </c>
      <c r="B48" s="13">
        <f t="shared" si="0"/>
        <v>2294</v>
      </c>
      <c r="C48" s="13">
        <f t="shared" si="1"/>
        <v>1088</v>
      </c>
      <c r="D48" s="13">
        <f t="shared" si="2"/>
        <v>2.1084558823529411</v>
      </c>
      <c r="E48" s="13">
        <f t="shared" si="3"/>
        <v>782953</v>
      </c>
      <c r="F48" s="13">
        <f t="shared" si="4"/>
        <v>341.30470793374019</v>
      </c>
      <c r="G48" s="13">
        <f t="shared" si="5"/>
        <v>719.62591911764707</v>
      </c>
    </row>
    <row r="49" spans="1:7" ht="18" x14ac:dyDescent="0.4">
      <c r="A49" s="5" t="s">
        <v>15</v>
      </c>
      <c r="B49" s="13">
        <f t="shared" si="0"/>
        <v>379</v>
      </c>
      <c r="C49" s="13">
        <f t="shared" si="1"/>
        <v>152</v>
      </c>
      <c r="D49" s="13">
        <f t="shared" si="2"/>
        <v>2.4934210526315788</v>
      </c>
      <c r="E49" s="13">
        <f t="shared" si="3"/>
        <v>110067</v>
      </c>
      <c r="F49" s="13">
        <f t="shared" si="4"/>
        <v>290.41424802110816</v>
      </c>
      <c r="G49" s="13">
        <f t="shared" si="5"/>
        <v>724.125</v>
      </c>
    </row>
    <row r="50" spans="1:7" ht="18" x14ac:dyDescent="0.4">
      <c r="A50" s="5" t="s">
        <v>16</v>
      </c>
      <c r="B50" s="13">
        <f t="shared" si="0"/>
        <v>18179</v>
      </c>
      <c r="C50" s="13">
        <f t="shared" si="1"/>
        <v>9056</v>
      </c>
      <c r="D50" s="13">
        <f t="shared" si="2"/>
        <v>2.0073984098939928</v>
      </c>
      <c r="E50" s="13">
        <f t="shared" si="3"/>
        <v>5961970</v>
      </c>
      <c r="F50" s="13">
        <f t="shared" si="4"/>
        <v>327.9591836734694</v>
      </c>
      <c r="G50" s="13">
        <f t="shared" si="5"/>
        <v>658.34474381625444</v>
      </c>
    </row>
    <row r="51" spans="1:7" ht="18" x14ac:dyDescent="0.4">
      <c r="A51" s="5" t="s">
        <v>17</v>
      </c>
      <c r="B51" s="13">
        <f t="shared" si="0"/>
        <v>165250</v>
      </c>
      <c r="C51" s="13">
        <f t="shared" si="1"/>
        <v>83155</v>
      </c>
      <c r="D51" s="13">
        <f t="shared" si="2"/>
        <v>1.9872527208225603</v>
      </c>
      <c r="E51" s="13">
        <f t="shared" si="3"/>
        <v>54658358</v>
      </c>
      <c r="F51" s="13">
        <f t="shared" si="4"/>
        <v>330.76162178517399</v>
      </c>
      <c r="G51" s="13">
        <f t="shared" si="5"/>
        <v>657.30693283626965</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85552</v>
      </c>
      <c r="C55" s="13">
        <f>G19</f>
        <v>38706</v>
      </c>
      <c r="D55" s="13">
        <f>B55/C55</f>
        <v>2.2103033121479876</v>
      </c>
      <c r="E55" s="13">
        <f>G30</f>
        <v>27756886</v>
      </c>
      <c r="F55" s="13">
        <f>E55/B55</f>
        <v>324.44461847765103</v>
      </c>
      <c r="G55" s="13">
        <f>E55/C55</f>
        <v>717.12101482974219</v>
      </c>
    </row>
    <row r="56" spans="1:7" ht="18" x14ac:dyDescent="0.4">
      <c r="A56" s="5" t="s">
        <v>11</v>
      </c>
      <c r="B56" s="13">
        <f t="shared" ref="B56:B62" si="6">G9</f>
        <v>34700</v>
      </c>
      <c r="C56" s="13">
        <f t="shared" ref="C56:C62" si="7">G20</f>
        <v>16037</v>
      </c>
      <c r="D56" s="13">
        <f t="shared" ref="D56:D62" si="8">B56/C56</f>
        <v>2.1637463365966205</v>
      </c>
      <c r="E56" s="13">
        <f t="shared" ref="E56:E62" si="9">G31</f>
        <v>11397094</v>
      </c>
      <c r="F56" s="13">
        <f t="shared" ref="F56:F62" si="10">E56/B56</f>
        <v>328.44651296829971</v>
      </c>
      <c r="G56" s="13">
        <f t="shared" ref="G56:G62" si="11">E56/C56</f>
        <v>710.67493920309289</v>
      </c>
    </row>
    <row r="57" spans="1:7" ht="18" x14ac:dyDescent="0.4">
      <c r="A57" s="5" t="s">
        <v>12</v>
      </c>
      <c r="B57" s="13">
        <f t="shared" si="6"/>
        <v>7451</v>
      </c>
      <c r="C57" s="13">
        <f t="shared" si="7"/>
        <v>3473</v>
      </c>
      <c r="D57" s="13">
        <f t="shared" si="8"/>
        <v>2.1454074287359632</v>
      </c>
      <c r="E57" s="13">
        <f t="shared" si="9"/>
        <v>2380741</v>
      </c>
      <c r="F57" s="13">
        <f t="shared" si="10"/>
        <v>319.51966179036373</v>
      </c>
      <c r="G57" s="13">
        <f t="shared" si="11"/>
        <v>685.49985603224877</v>
      </c>
    </row>
    <row r="58" spans="1:7" ht="18" x14ac:dyDescent="0.4">
      <c r="A58" s="5" t="s">
        <v>13</v>
      </c>
      <c r="B58" s="13">
        <f t="shared" si="6"/>
        <v>13992</v>
      </c>
      <c r="C58" s="13">
        <f t="shared" si="7"/>
        <v>6563</v>
      </c>
      <c r="D58" s="13">
        <f t="shared" si="8"/>
        <v>2.1319518512875208</v>
      </c>
      <c r="E58" s="13">
        <f t="shared" si="9"/>
        <v>4505797</v>
      </c>
      <c r="F58" s="13">
        <f t="shared" si="10"/>
        <v>322.02665809033732</v>
      </c>
      <c r="G58" s="13">
        <f t="shared" si="11"/>
        <v>686.54532987962818</v>
      </c>
    </row>
    <row r="59" spans="1:7" ht="18" x14ac:dyDescent="0.4">
      <c r="A59" s="5" t="s">
        <v>14</v>
      </c>
      <c r="B59" s="13">
        <f t="shared" si="6"/>
        <v>2046</v>
      </c>
      <c r="C59" s="13">
        <f t="shared" si="7"/>
        <v>901</v>
      </c>
      <c r="D59" s="13">
        <f t="shared" si="8"/>
        <v>2.2708102108768036</v>
      </c>
      <c r="E59" s="13">
        <f t="shared" si="9"/>
        <v>692271</v>
      </c>
      <c r="F59" s="13">
        <f t="shared" si="10"/>
        <v>338.35337243401761</v>
      </c>
      <c r="G59" s="13">
        <f t="shared" si="11"/>
        <v>768.3362930077692</v>
      </c>
    </row>
    <row r="60" spans="1:7" ht="18" x14ac:dyDescent="0.4">
      <c r="A60" s="5" t="s">
        <v>15</v>
      </c>
      <c r="B60" s="13">
        <f t="shared" si="6"/>
        <v>348</v>
      </c>
      <c r="C60" s="13">
        <f t="shared" si="7"/>
        <v>125</v>
      </c>
      <c r="D60" s="13">
        <f t="shared" si="8"/>
        <v>2.7839999999999998</v>
      </c>
      <c r="E60" s="13">
        <f t="shared" si="9"/>
        <v>98432</v>
      </c>
      <c r="F60" s="13">
        <f t="shared" si="10"/>
        <v>282.85057471264366</v>
      </c>
      <c r="G60" s="13">
        <f t="shared" si="11"/>
        <v>787.45600000000002</v>
      </c>
    </row>
    <row r="61" spans="1:7" ht="18" x14ac:dyDescent="0.4">
      <c r="A61" s="5" t="s">
        <v>16</v>
      </c>
      <c r="B61" s="13">
        <f t="shared" si="6"/>
        <v>16386</v>
      </c>
      <c r="C61" s="13">
        <f t="shared" si="7"/>
        <v>7589</v>
      </c>
      <c r="D61" s="13">
        <f t="shared" si="8"/>
        <v>2.1591777572802742</v>
      </c>
      <c r="E61" s="13">
        <f t="shared" si="9"/>
        <v>5296500</v>
      </c>
      <c r="F61" s="13">
        <f t="shared" si="10"/>
        <v>323.23324789454415</v>
      </c>
      <c r="G61" s="13">
        <f t="shared" si="11"/>
        <v>697.91803926736065</v>
      </c>
    </row>
    <row r="62" spans="1:7" ht="18" x14ac:dyDescent="0.4">
      <c r="A62" s="5" t="s">
        <v>17</v>
      </c>
      <c r="B62" s="13">
        <f t="shared" si="6"/>
        <v>144089</v>
      </c>
      <c r="C62" s="13">
        <f t="shared" si="7"/>
        <v>65805</v>
      </c>
      <c r="D62" s="13">
        <f t="shared" si="8"/>
        <v>2.1896360458931694</v>
      </c>
      <c r="E62" s="13">
        <f t="shared" si="9"/>
        <v>46831221</v>
      </c>
      <c r="F62" s="13">
        <f t="shared" si="10"/>
        <v>325.01593459597888</v>
      </c>
      <c r="G62" s="13">
        <f t="shared" si="11"/>
        <v>711.66660588101206</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4834</v>
      </c>
      <c r="C66" s="13">
        <f>B19+C19+D19+F19</f>
        <v>3120</v>
      </c>
      <c r="D66" s="13">
        <f>B66/C66</f>
        <v>1.5493589743589744</v>
      </c>
      <c r="E66" s="13">
        <f>B30+C30+D30+F30</f>
        <v>2024777</v>
      </c>
      <c r="F66" s="13">
        <f t="shared" ref="F66:F73" si="12">E66/B66</f>
        <v>418.86160529582128</v>
      </c>
      <c r="G66" s="13">
        <f t="shared" ref="G66:G73" si="13">E66/C66</f>
        <v>648.96698717948721</v>
      </c>
    </row>
    <row r="67" spans="1:7" ht="18" x14ac:dyDescent="0.4">
      <c r="A67" s="5" t="s">
        <v>11</v>
      </c>
      <c r="B67" s="13">
        <f t="shared" ref="B67:B73" si="14">B9+C9+D9+F9</f>
        <v>2457</v>
      </c>
      <c r="C67" s="13">
        <f t="shared" ref="C67:C73" si="15">B20+C20+D20+F20</f>
        <v>1422</v>
      </c>
      <c r="D67" s="13">
        <f t="shared" ref="D67:D73" si="16">B67/C67</f>
        <v>1.7278481012658229</v>
      </c>
      <c r="E67" s="13">
        <f t="shared" ref="E67:E73" si="17">B31+C31+D31+F31</f>
        <v>984074</v>
      </c>
      <c r="F67" s="13">
        <f t="shared" si="12"/>
        <v>400.51851851851853</v>
      </c>
      <c r="G67" s="13">
        <f t="shared" si="13"/>
        <v>692.0351617440225</v>
      </c>
    </row>
    <row r="68" spans="1:7" ht="18" x14ac:dyDescent="0.4">
      <c r="A68" s="5" t="s">
        <v>12</v>
      </c>
      <c r="B68" s="13">
        <f t="shared" si="14"/>
        <v>343</v>
      </c>
      <c r="C68" s="13">
        <f t="shared" si="15"/>
        <v>224</v>
      </c>
      <c r="D68" s="13">
        <f t="shared" si="16"/>
        <v>1.53125</v>
      </c>
      <c r="E68" s="13">
        <f t="shared" si="17"/>
        <v>140438</v>
      </c>
      <c r="F68" s="13">
        <f t="shared" si="12"/>
        <v>409.44023323615158</v>
      </c>
      <c r="G68" s="13">
        <f t="shared" si="13"/>
        <v>626.95535714285711</v>
      </c>
    </row>
    <row r="69" spans="1:7" ht="18" x14ac:dyDescent="0.4">
      <c r="A69" s="5" t="s">
        <v>13</v>
      </c>
      <c r="B69" s="13">
        <f t="shared" si="14"/>
        <v>613</v>
      </c>
      <c r="C69" s="13">
        <f t="shared" si="15"/>
        <v>384</v>
      </c>
      <c r="D69" s="13">
        <f t="shared" si="16"/>
        <v>1.5963541666666667</v>
      </c>
      <c r="E69" s="13">
        <f t="shared" si="17"/>
        <v>254158</v>
      </c>
      <c r="F69" s="13">
        <f t="shared" si="12"/>
        <v>414.61337683523652</v>
      </c>
      <c r="G69" s="13">
        <f t="shared" si="13"/>
        <v>661.86979166666663</v>
      </c>
    </row>
    <row r="70" spans="1:7" ht="18" x14ac:dyDescent="0.4">
      <c r="A70" s="5" t="s">
        <v>14</v>
      </c>
      <c r="B70" s="13">
        <f t="shared" si="14"/>
        <v>124</v>
      </c>
      <c r="C70" s="13">
        <f t="shared" si="15"/>
        <v>63</v>
      </c>
      <c r="D70" s="13">
        <f t="shared" si="16"/>
        <v>1.9682539682539681</v>
      </c>
      <c r="E70" s="13">
        <f t="shared" si="17"/>
        <v>49063</v>
      </c>
      <c r="F70" s="13">
        <f t="shared" si="12"/>
        <v>395.66935483870969</v>
      </c>
      <c r="G70" s="13">
        <f t="shared" si="13"/>
        <v>778.77777777777783</v>
      </c>
    </row>
    <row r="71" spans="1:7" ht="18" x14ac:dyDescent="0.4">
      <c r="A71" s="5" t="s">
        <v>15</v>
      </c>
      <c r="B71" s="13">
        <f t="shared" si="14"/>
        <v>10</v>
      </c>
      <c r="C71" s="13">
        <f t="shared" si="15"/>
        <v>8</v>
      </c>
      <c r="D71" s="13">
        <f t="shared" si="16"/>
        <v>1.25</v>
      </c>
      <c r="E71" s="13">
        <f t="shared" si="17"/>
        <v>4558</v>
      </c>
      <c r="F71" s="13">
        <f t="shared" si="12"/>
        <v>455.8</v>
      </c>
      <c r="G71" s="13">
        <f t="shared" si="13"/>
        <v>569.75</v>
      </c>
    </row>
    <row r="72" spans="1:7" ht="18" x14ac:dyDescent="0.4">
      <c r="A72" s="5" t="s">
        <v>16</v>
      </c>
      <c r="B72" s="13">
        <f t="shared" si="14"/>
        <v>747</v>
      </c>
      <c r="C72" s="13">
        <f t="shared" si="15"/>
        <v>455</v>
      </c>
      <c r="D72" s="13">
        <f t="shared" si="16"/>
        <v>1.6417582417582417</v>
      </c>
      <c r="E72" s="13">
        <f t="shared" si="17"/>
        <v>307779</v>
      </c>
      <c r="F72" s="13">
        <f t="shared" si="12"/>
        <v>412.02008032128515</v>
      </c>
      <c r="G72" s="13">
        <f t="shared" si="13"/>
        <v>676.43736263736264</v>
      </c>
    </row>
    <row r="73" spans="1:7" ht="18" x14ac:dyDescent="0.4">
      <c r="A73" s="5" t="s">
        <v>17</v>
      </c>
      <c r="B73" s="13">
        <f t="shared" si="14"/>
        <v>8381</v>
      </c>
      <c r="C73" s="13">
        <f t="shared" si="15"/>
        <v>5221</v>
      </c>
      <c r="D73" s="13">
        <f t="shared" si="16"/>
        <v>1.6052480367745643</v>
      </c>
      <c r="E73" s="13">
        <f t="shared" si="17"/>
        <v>3457068</v>
      </c>
      <c r="F73" s="13">
        <f t="shared" si="12"/>
        <v>412.48872449588356</v>
      </c>
      <c r="G73" s="13">
        <f t="shared" si="13"/>
        <v>662.14671518866123</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8151</v>
      </c>
      <c r="C77" s="13">
        <f>E19</f>
        <v>7624</v>
      </c>
      <c r="D77" s="13">
        <f t="shared" ref="D77:D84" si="18">B77/C77</f>
        <v>1.0691238195173138</v>
      </c>
      <c r="E77" s="13">
        <f>E30</f>
        <v>2805304</v>
      </c>
      <c r="F77" s="13">
        <f t="shared" ref="F77:F84" si="19">E77/B77</f>
        <v>344.16685069316651</v>
      </c>
      <c r="G77" s="13">
        <f t="shared" ref="G77:G84" si="20">E77/C77</f>
        <v>367.95697796432319</v>
      </c>
    </row>
    <row r="78" spans="1:7" ht="18" x14ac:dyDescent="0.4">
      <c r="A78" s="5" t="s">
        <v>11</v>
      </c>
      <c r="B78" s="13">
        <f t="shared" ref="B78:B84" si="21">E9</f>
        <v>3105</v>
      </c>
      <c r="C78" s="13">
        <f t="shared" ref="C78:C84" si="22">E20</f>
        <v>3031</v>
      </c>
      <c r="D78" s="13">
        <f t="shared" si="18"/>
        <v>1.024414384691521</v>
      </c>
      <c r="E78" s="13">
        <f t="shared" ref="E78:E84" si="23">E31</f>
        <v>1050111</v>
      </c>
      <c r="F78" s="13">
        <f t="shared" si="19"/>
        <v>338.2</v>
      </c>
      <c r="G78" s="13">
        <f t="shared" si="20"/>
        <v>346.45694490267238</v>
      </c>
    </row>
    <row r="79" spans="1:7" ht="18" x14ac:dyDescent="0.4">
      <c r="A79" s="5" t="s">
        <v>12</v>
      </c>
      <c r="B79" s="13">
        <f t="shared" si="21"/>
        <v>478</v>
      </c>
      <c r="C79" s="13">
        <f t="shared" si="22"/>
        <v>462</v>
      </c>
      <c r="D79" s="13">
        <f t="shared" si="18"/>
        <v>1.0346320346320346</v>
      </c>
      <c r="E79" s="13">
        <f t="shared" si="23"/>
        <v>156963</v>
      </c>
      <c r="F79" s="13">
        <f t="shared" si="19"/>
        <v>328.37447698744768</v>
      </c>
      <c r="G79" s="13">
        <f t="shared" si="20"/>
        <v>339.74675324675326</v>
      </c>
    </row>
    <row r="80" spans="1:7" ht="18" x14ac:dyDescent="0.4">
      <c r="A80" s="5" t="s">
        <v>13</v>
      </c>
      <c r="B80" s="13">
        <f t="shared" si="21"/>
        <v>901</v>
      </c>
      <c r="C80" s="13">
        <f t="shared" si="22"/>
        <v>869</v>
      </c>
      <c r="D80" s="13">
        <f t="shared" si="18"/>
        <v>1.0368239355581128</v>
      </c>
      <c r="E80" s="13">
        <f t="shared" si="23"/>
        <v>308995</v>
      </c>
      <c r="F80" s="13">
        <f t="shared" si="19"/>
        <v>342.94672586015537</v>
      </c>
      <c r="G80" s="13">
        <f t="shared" si="20"/>
        <v>355.57537399309552</v>
      </c>
    </row>
    <row r="81" spans="1:7" ht="18" x14ac:dyDescent="0.4">
      <c r="A81" s="5" t="s">
        <v>14</v>
      </c>
      <c r="B81" s="13">
        <f t="shared" si="21"/>
        <v>124</v>
      </c>
      <c r="C81" s="13">
        <f t="shared" si="22"/>
        <v>124</v>
      </c>
      <c r="D81" s="13">
        <f t="shared" si="18"/>
        <v>1</v>
      </c>
      <c r="E81" s="13">
        <f t="shared" si="23"/>
        <v>41619</v>
      </c>
      <c r="F81" s="13">
        <f t="shared" si="19"/>
        <v>335.63709677419354</v>
      </c>
      <c r="G81" s="13">
        <f t="shared" si="20"/>
        <v>335.63709677419354</v>
      </c>
    </row>
    <row r="82" spans="1:7" ht="18" x14ac:dyDescent="0.4">
      <c r="A82" s="5" t="s">
        <v>15</v>
      </c>
      <c r="B82" s="13">
        <f t="shared" si="21"/>
        <v>21</v>
      </c>
      <c r="C82" s="13">
        <f t="shared" si="22"/>
        <v>19</v>
      </c>
      <c r="D82" s="13">
        <f t="shared" si="18"/>
        <v>1.1052631578947369</v>
      </c>
      <c r="E82" s="13">
        <f t="shared" si="23"/>
        <v>7077</v>
      </c>
      <c r="F82" s="13">
        <f t="shared" si="19"/>
        <v>337</v>
      </c>
      <c r="G82" s="13">
        <f t="shared" si="20"/>
        <v>372.4736842105263</v>
      </c>
    </row>
    <row r="83" spans="1:7" ht="18" x14ac:dyDescent="0.4">
      <c r="A83" s="5" t="s">
        <v>16</v>
      </c>
      <c r="B83" s="13">
        <f t="shared" si="21"/>
        <v>1046</v>
      </c>
      <c r="C83" s="13">
        <f t="shared" si="22"/>
        <v>1012</v>
      </c>
      <c r="D83" s="13">
        <f t="shared" si="18"/>
        <v>1.0335968379446641</v>
      </c>
      <c r="E83" s="13">
        <f t="shared" si="23"/>
        <v>357691</v>
      </c>
      <c r="F83" s="13">
        <f t="shared" si="19"/>
        <v>341.96080305927342</v>
      </c>
      <c r="G83" s="13">
        <f t="shared" si="20"/>
        <v>353.449604743083</v>
      </c>
    </row>
    <row r="84" spans="1:7" ht="18" x14ac:dyDescent="0.4">
      <c r="A84" s="5" t="s">
        <v>17</v>
      </c>
      <c r="B84" s="13">
        <f t="shared" si="21"/>
        <v>12780</v>
      </c>
      <c r="C84" s="13">
        <f t="shared" si="22"/>
        <v>12129</v>
      </c>
      <c r="D84" s="13">
        <f t="shared" si="18"/>
        <v>1.053673015087806</v>
      </c>
      <c r="E84" s="13">
        <f t="shared" si="23"/>
        <v>4370069</v>
      </c>
      <c r="F84" s="13">
        <f t="shared" si="19"/>
        <v>341.94593114241002</v>
      </c>
      <c r="G84" s="13">
        <f t="shared" si="20"/>
        <v>360.29920026383047</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4834</v>
      </c>
      <c r="C92" s="13">
        <f>B19+C19+D19+F19</f>
        <v>3120</v>
      </c>
      <c r="D92" s="13">
        <f>B92/C92</f>
        <v>1.5493589743589744</v>
      </c>
      <c r="E92" s="13">
        <f>B30+C30+D30+F30</f>
        <v>2024777</v>
      </c>
      <c r="F92" s="13">
        <f t="shared" ref="F92:F99" si="24">E92/B92</f>
        <v>418.86160529582128</v>
      </c>
      <c r="G92" s="13">
        <f t="shared" ref="G92:G99" si="25">E92/C92</f>
        <v>648.96698717948721</v>
      </c>
    </row>
    <row r="93" spans="1:7" ht="18" x14ac:dyDescent="0.4">
      <c r="A93" s="5" t="s">
        <v>11</v>
      </c>
      <c r="B93" s="13">
        <f t="shared" ref="B93:B99" si="26">B9+C9+D9+F9</f>
        <v>2457</v>
      </c>
      <c r="C93" s="13">
        <f t="shared" ref="C93:C99" si="27">B20+C20+D20+F20</f>
        <v>1422</v>
      </c>
      <c r="D93" s="13">
        <f t="shared" ref="D93:D99" si="28">B93/C93</f>
        <v>1.7278481012658229</v>
      </c>
      <c r="E93" s="13">
        <f t="shared" ref="E93:E99" si="29">B31+C31+D31+F31</f>
        <v>984074</v>
      </c>
      <c r="F93" s="13">
        <f t="shared" si="24"/>
        <v>400.51851851851853</v>
      </c>
      <c r="G93" s="13">
        <f t="shared" si="25"/>
        <v>692.0351617440225</v>
      </c>
    </row>
    <row r="94" spans="1:7" ht="18" x14ac:dyDescent="0.4">
      <c r="A94" s="5" t="s">
        <v>12</v>
      </c>
      <c r="B94" s="13">
        <f t="shared" si="26"/>
        <v>343</v>
      </c>
      <c r="C94" s="13">
        <f t="shared" si="27"/>
        <v>224</v>
      </c>
      <c r="D94" s="13">
        <f t="shared" si="28"/>
        <v>1.53125</v>
      </c>
      <c r="E94" s="13">
        <f t="shared" si="29"/>
        <v>140438</v>
      </c>
      <c r="F94" s="13">
        <f t="shared" si="24"/>
        <v>409.44023323615158</v>
      </c>
      <c r="G94" s="13">
        <f t="shared" si="25"/>
        <v>626.95535714285711</v>
      </c>
    </row>
    <row r="95" spans="1:7" ht="18" x14ac:dyDescent="0.4">
      <c r="A95" s="5" t="s">
        <v>13</v>
      </c>
      <c r="B95" s="13">
        <f t="shared" si="26"/>
        <v>613</v>
      </c>
      <c r="C95" s="13">
        <f t="shared" si="27"/>
        <v>384</v>
      </c>
      <c r="D95" s="13">
        <f t="shared" si="28"/>
        <v>1.5963541666666667</v>
      </c>
      <c r="E95" s="13">
        <f t="shared" si="29"/>
        <v>254158</v>
      </c>
      <c r="F95" s="13">
        <f t="shared" si="24"/>
        <v>414.61337683523652</v>
      </c>
      <c r="G95" s="13">
        <f t="shared" si="25"/>
        <v>661.86979166666663</v>
      </c>
    </row>
    <row r="96" spans="1:7" ht="18" x14ac:dyDescent="0.4">
      <c r="A96" s="5" t="s">
        <v>14</v>
      </c>
      <c r="B96" s="13">
        <f t="shared" si="26"/>
        <v>124</v>
      </c>
      <c r="C96" s="13">
        <f t="shared" si="27"/>
        <v>63</v>
      </c>
      <c r="D96" s="13">
        <f t="shared" si="28"/>
        <v>1.9682539682539681</v>
      </c>
      <c r="E96" s="13">
        <f t="shared" si="29"/>
        <v>49063</v>
      </c>
      <c r="F96" s="13">
        <f t="shared" si="24"/>
        <v>395.66935483870969</v>
      </c>
      <c r="G96" s="13">
        <f t="shared" si="25"/>
        <v>778.77777777777783</v>
      </c>
    </row>
    <row r="97" spans="1:7" ht="18" x14ac:dyDescent="0.4">
      <c r="A97" s="5" t="s">
        <v>15</v>
      </c>
      <c r="B97" s="13">
        <f t="shared" si="26"/>
        <v>10</v>
      </c>
      <c r="C97" s="13">
        <f t="shared" si="27"/>
        <v>8</v>
      </c>
      <c r="D97" s="13">
        <f t="shared" si="28"/>
        <v>1.25</v>
      </c>
      <c r="E97" s="13">
        <f t="shared" si="29"/>
        <v>4558</v>
      </c>
      <c r="F97" s="13">
        <f t="shared" si="24"/>
        <v>455.8</v>
      </c>
      <c r="G97" s="13">
        <f t="shared" si="25"/>
        <v>569.75</v>
      </c>
    </row>
    <row r="98" spans="1:7" ht="18" x14ac:dyDescent="0.4">
      <c r="A98" s="5" t="s">
        <v>16</v>
      </c>
      <c r="B98" s="13">
        <f t="shared" si="26"/>
        <v>747</v>
      </c>
      <c r="C98" s="13">
        <f t="shared" si="27"/>
        <v>455</v>
      </c>
      <c r="D98" s="13">
        <f t="shared" si="28"/>
        <v>1.6417582417582417</v>
      </c>
      <c r="E98" s="13">
        <f t="shared" si="29"/>
        <v>307779</v>
      </c>
      <c r="F98" s="13">
        <f t="shared" si="24"/>
        <v>412.02008032128515</v>
      </c>
      <c r="G98" s="13">
        <f t="shared" si="25"/>
        <v>676.43736263736264</v>
      </c>
    </row>
    <row r="99" spans="1:7" ht="18" x14ac:dyDescent="0.4">
      <c r="A99" s="5" t="s">
        <v>17</v>
      </c>
      <c r="B99" s="13">
        <f t="shared" si="26"/>
        <v>8381</v>
      </c>
      <c r="C99" s="13">
        <f t="shared" si="27"/>
        <v>5221</v>
      </c>
      <c r="D99" s="13">
        <f t="shared" si="28"/>
        <v>1.6052480367745643</v>
      </c>
      <c r="E99" s="13">
        <f t="shared" si="29"/>
        <v>3457068</v>
      </c>
      <c r="F99" s="13">
        <f t="shared" si="24"/>
        <v>412.48872449588356</v>
      </c>
      <c r="G99" s="13">
        <f t="shared" si="25"/>
        <v>662.14671518866123</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2404</v>
      </c>
      <c r="C103" s="13">
        <f>B19</f>
        <v>751</v>
      </c>
      <c r="D103" s="13">
        <f t="shared" ref="D103:D110" si="30">B103/C103</f>
        <v>3.2010652463382159</v>
      </c>
      <c r="E103" s="13">
        <f>B30</f>
        <v>864713</v>
      </c>
      <c r="F103" s="13">
        <f t="shared" ref="F103:F110" si="31">E103/B103</f>
        <v>359.69758735440934</v>
      </c>
      <c r="G103" s="13">
        <f t="shared" ref="G103:G110" si="32">E103/C103</f>
        <v>1151.4154460719042</v>
      </c>
    </row>
    <row r="104" spans="1:7" ht="18" x14ac:dyDescent="0.4">
      <c r="A104" s="5" t="s">
        <v>11</v>
      </c>
      <c r="B104" s="13">
        <f t="shared" ref="B104:B110" si="33">B9</f>
        <v>1450</v>
      </c>
      <c r="C104" s="13">
        <f t="shared" ref="C104:C110" si="34">B20</f>
        <v>442</v>
      </c>
      <c r="D104" s="13">
        <f t="shared" si="30"/>
        <v>3.2805429864253393</v>
      </c>
      <c r="E104" s="13">
        <f t="shared" ref="E104:E110" si="35">B31</f>
        <v>504516</v>
      </c>
      <c r="F104" s="13">
        <f t="shared" si="31"/>
        <v>347.94206896551725</v>
      </c>
      <c r="G104" s="13">
        <f t="shared" si="32"/>
        <v>1141.4389140271494</v>
      </c>
    </row>
    <row r="105" spans="1:7" ht="18" x14ac:dyDescent="0.4">
      <c r="A105" s="5" t="s">
        <v>12</v>
      </c>
      <c r="B105" s="13">
        <f t="shared" si="33"/>
        <v>170</v>
      </c>
      <c r="C105" s="13">
        <f t="shared" si="34"/>
        <v>57</v>
      </c>
      <c r="D105" s="13">
        <f t="shared" si="30"/>
        <v>2.9824561403508771</v>
      </c>
      <c r="E105" s="13">
        <f t="shared" si="35"/>
        <v>58688</v>
      </c>
      <c r="F105" s="13">
        <f t="shared" si="31"/>
        <v>345.22352941176473</v>
      </c>
      <c r="G105" s="13">
        <f t="shared" si="32"/>
        <v>1029.6140350877192</v>
      </c>
    </row>
    <row r="106" spans="1:7" ht="18" x14ac:dyDescent="0.4">
      <c r="A106" s="5" t="s">
        <v>13</v>
      </c>
      <c r="B106" s="13">
        <f t="shared" si="33"/>
        <v>338</v>
      </c>
      <c r="C106" s="13">
        <f t="shared" si="34"/>
        <v>111</v>
      </c>
      <c r="D106" s="13">
        <f t="shared" si="30"/>
        <v>3.045045045045045</v>
      </c>
      <c r="E106" s="13">
        <f t="shared" si="35"/>
        <v>122652</v>
      </c>
      <c r="F106" s="13">
        <f t="shared" si="31"/>
        <v>362.87573964497039</v>
      </c>
      <c r="G106" s="13">
        <f t="shared" si="32"/>
        <v>1104.9729729729729</v>
      </c>
    </row>
    <row r="107" spans="1:7" ht="18" x14ac:dyDescent="0.4">
      <c r="A107" s="5" t="s">
        <v>14</v>
      </c>
      <c r="B107" s="13">
        <f t="shared" si="33"/>
        <v>77</v>
      </c>
      <c r="C107" s="13">
        <f t="shared" si="34"/>
        <v>23</v>
      </c>
      <c r="D107" s="13">
        <f t="shared" si="30"/>
        <v>3.347826086956522</v>
      </c>
      <c r="E107" s="13">
        <f t="shared" si="35"/>
        <v>27730</v>
      </c>
      <c r="F107" s="13">
        <f t="shared" si="31"/>
        <v>360.12987012987014</v>
      </c>
      <c r="G107" s="13">
        <f t="shared" si="32"/>
        <v>1205.6521739130435</v>
      </c>
    </row>
    <row r="108" spans="1:7" ht="18" x14ac:dyDescent="0.4">
      <c r="A108" s="5" t="s">
        <v>15</v>
      </c>
      <c r="B108" s="13">
        <f t="shared" si="33"/>
        <v>3</v>
      </c>
      <c r="C108" s="13">
        <f t="shared" si="34"/>
        <v>1</v>
      </c>
      <c r="D108" s="13">
        <f t="shared" si="30"/>
        <v>3</v>
      </c>
      <c r="E108" s="13">
        <f t="shared" si="35"/>
        <v>1186</v>
      </c>
      <c r="F108" s="13">
        <f t="shared" si="31"/>
        <v>395.33333333333331</v>
      </c>
      <c r="G108" s="13">
        <f t="shared" si="32"/>
        <v>1186</v>
      </c>
    </row>
    <row r="109" spans="1:7" ht="18" x14ac:dyDescent="0.4">
      <c r="A109" s="5" t="s">
        <v>16</v>
      </c>
      <c r="B109" s="13">
        <f t="shared" si="33"/>
        <v>418</v>
      </c>
      <c r="C109" s="13">
        <f t="shared" si="34"/>
        <v>135</v>
      </c>
      <c r="D109" s="13">
        <f t="shared" si="30"/>
        <v>3.0962962962962961</v>
      </c>
      <c r="E109" s="13">
        <f t="shared" si="35"/>
        <v>151568</v>
      </c>
      <c r="F109" s="13">
        <f t="shared" si="31"/>
        <v>362.60287081339715</v>
      </c>
      <c r="G109" s="13">
        <f t="shared" si="32"/>
        <v>1122.7259259259258</v>
      </c>
    </row>
    <row r="110" spans="1:7" ht="18" x14ac:dyDescent="0.4">
      <c r="A110" s="5" t="s">
        <v>17</v>
      </c>
      <c r="B110" s="13">
        <f t="shared" si="33"/>
        <v>4442</v>
      </c>
      <c r="C110" s="13">
        <f t="shared" si="34"/>
        <v>1385</v>
      </c>
      <c r="D110" s="13">
        <f t="shared" si="30"/>
        <v>3.207220216606498</v>
      </c>
      <c r="E110" s="13">
        <f t="shared" si="35"/>
        <v>1579485</v>
      </c>
      <c r="F110" s="13">
        <f t="shared" si="31"/>
        <v>355.57969383160736</v>
      </c>
      <c r="G110" s="13">
        <f t="shared" si="32"/>
        <v>1140.4223826714801</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10</v>
      </c>
      <c r="C114" s="13">
        <f>C19</f>
        <v>3</v>
      </c>
      <c r="D114" s="13">
        <f t="shared" ref="D114:D121" si="36">B114/C114</f>
        <v>3.3333333333333335</v>
      </c>
      <c r="E114" s="13">
        <f>C30</f>
        <v>3678</v>
      </c>
      <c r="F114" s="13">
        <f t="shared" ref="F114:F121" si="37">E114/B114</f>
        <v>367.8</v>
      </c>
      <c r="G114" s="13">
        <f t="shared" ref="G114:G121" si="38">E114/C114</f>
        <v>1226</v>
      </c>
    </row>
    <row r="115" spans="1:7" ht="18" x14ac:dyDescent="0.4">
      <c r="A115" s="5" t="s">
        <v>11</v>
      </c>
      <c r="B115" s="13">
        <f t="shared" ref="B115:B121" si="39">C9</f>
        <v>3</v>
      </c>
      <c r="C115" s="13">
        <f t="shared" ref="C115:C121" si="40">C20</f>
        <v>1</v>
      </c>
      <c r="D115" s="13">
        <f t="shared" si="36"/>
        <v>3</v>
      </c>
      <c r="E115" s="13">
        <f t="shared" ref="E115:E121" si="41">C31</f>
        <v>1334</v>
      </c>
      <c r="F115" s="13">
        <f t="shared" si="37"/>
        <v>444.66666666666669</v>
      </c>
      <c r="G115" s="13">
        <f t="shared" si="38"/>
        <v>1334</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8</v>
      </c>
      <c r="C118" s="13">
        <f t="shared" si="40"/>
        <v>2</v>
      </c>
      <c r="D118" s="13">
        <f t="shared" si="36"/>
        <v>4</v>
      </c>
      <c r="E118" s="13">
        <f t="shared" si="41"/>
        <v>2815</v>
      </c>
      <c r="F118" s="13">
        <f t="shared" si="37"/>
        <v>351.875</v>
      </c>
      <c r="G118" s="13">
        <f t="shared" si="38"/>
        <v>1407.5</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8</v>
      </c>
      <c r="C120" s="13">
        <f t="shared" si="40"/>
        <v>2</v>
      </c>
      <c r="D120" s="13">
        <f t="shared" si="36"/>
        <v>4</v>
      </c>
      <c r="E120" s="13">
        <f t="shared" si="41"/>
        <v>2815</v>
      </c>
      <c r="F120" s="13">
        <f t="shared" si="37"/>
        <v>351.875</v>
      </c>
      <c r="G120" s="13">
        <f t="shared" si="38"/>
        <v>1407.5</v>
      </c>
    </row>
    <row r="121" spans="1:7" ht="18" x14ac:dyDescent="0.4">
      <c r="A121" s="5" t="s">
        <v>17</v>
      </c>
      <c r="B121" s="13">
        <f t="shared" si="39"/>
        <v>21</v>
      </c>
      <c r="C121" s="13">
        <f t="shared" si="40"/>
        <v>6</v>
      </c>
      <c r="D121" s="13">
        <f t="shared" si="36"/>
        <v>3.5</v>
      </c>
      <c r="E121" s="13">
        <f t="shared" si="41"/>
        <v>7827</v>
      </c>
      <c r="F121" s="13">
        <f t="shared" si="37"/>
        <v>372.71428571428572</v>
      </c>
      <c r="G121" s="13">
        <f t="shared" si="38"/>
        <v>1304.5</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2019</v>
      </c>
      <c r="C125" s="13">
        <f>D19</f>
        <v>2001</v>
      </c>
      <c r="D125" s="13">
        <f t="shared" ref="D125:D132" si="42">B125/C125</f>
        <v>1.0089955022488755</v>
      </c>
      <c r="E125" s="13">
        <f>D30</f>
        <v>965578</v>
      </c>
      <c r="F125" s="13">
        <f t="shared" ref="F125:F132" si="43">E125/B125</f>
        <v>478.24566617137197</v>
      </c>
      <c r="G125" s="13">
        <f t="shared" ref="G125:G132" si="44">E125/C125</f>
        <v>482.54772613693154</v>
      </c>
    </row>
    <row r="126" spans="1:7" ht="18" x14ac:dyDescent="0.4">
      <c r="A126" s="5" t="s">
        <v>11</v>
      </c>
      <c r="B126" s="13">
        <f t="shared" ref="B126:B132" si="45">D9</f>
        <v>891</v>
      </c>
      <c r="C126" s="13">
        <f t="shared" ref="C126:C132" si="46">D20</f>
        <v>875</v>
      </c>
      <c r="D126" s="13">
        <f t="shared" si="42"/>
        <v>1.0182857142857142</v>
      </c>
      <c r="E126" s="13">
        <f t="shared" ref="E126:E132" si="47">D31</f>
        <v>423769</v>
      </c>
      <c r="F126" s="13">
        <f t="shared" si="43"/>
        <v>475.61054994388326</v>
      </c>
      <c r="G126" s="13">
        <f t="shared" si="44"/>
        <v>484.30742857142855</v>
      </c>
    </row>
    <row r="127" spans="1:7" ht="18" x14ac:dyDescent="0.4">
      <c r="A127" s="5" t="s">
        <v>12</v>
      </c>
      <c r="B127" s="13">
        <f t="shared" si="45"/>
        <v>148</v>
      </c>
      <c r="C127" s="13">
        <f t="shared" si="46"/>
        <v>147</v>
      </c>
      <c r="D127" s="13">
        <f t="shared" si="42"/>
        <v>1.0068027210884354</v>
      </c>
      <c r="E127" s="13">
        <f t="shared" si="47"/>
        <v>70206</v>
      </c>
      <c r="F127" s="13">
        <f t="shared" si="43"/>
        <v>474.36486486486484</v>
      </c>
      <c r="G127" s="13">
        <f t="shared" si="44"/>
        <v>477.59183673469386</v>
      </c>
    </row>
    <row r="128" spans="1:7" ht="18" x14ac:dyDescent="0.4">
      <c r="A128" s="5" t="s">
        <v>13</v>
      </c>
      <c r="B128" s="13">
        <f t="shared" si="45"/>
        <v>253</v>
      </c>
      <c r="C128" s="13">
        <f t="shared" si="46"/>
        <v>253</v>
      </c>
      <c r="D128" s="13">
        <f t="shared" si="42"/>
        <v>1</v>
      </c>
      <c r="E128" s="13">
        <f t="shared" si="47"/>
        <v>121158</v>
      </c>
      <c r="F128" s="13">
        <f t="shared" si="43"/>
        <v>478.88537549407113</v>
      </c>
      <c r="G128" s="13">
        <f t="shared" si="44"/>
        <v>478.88537549407113</v>
      </c>
    </row>
    <row r="129" spans="1:7" ht="18" x14ac:dyDescent="0.4">
      <c r="A129" s="5" t="s">
        <v>14</v>
      </c>
      <c r="B129" s="13">
        <f t="shared" si="45"/>
        <v>36</v>
      </c>
      <c r="C129" s="13">
        <f t="shared" si="46"/>
        <v>35</v>
      </c>
      <c r="D129" s="13">
        <f t="shared" si="42"/>
        <v>1.0285714285714285</v>
      </c>
      <c r="E129" s="13">
        <f t="shared" si="47"/>
        <v>17038</v>
      </c>
      <c r="F129" s="13">
        <f t="shared" si="43"/>
        <v>473.27777777777777</v>
      </c>
      <c r="G129" s="13">
        <f t="shared" si="44"/>
        <v>486.8</v>
      </c>
    </row>
    <row r="130" spans="1:7" ht="18" x14ac:dyDescent="0.4">
      <c r="A130" s="5" t="s">
        <v>15</v>
      </c>
      <c r="B130" s="13">
        <f t="shared" si="45"/>
        <v>7</v>
      </c>
      <c r="C130" s="13">
        <f t="shared" si="46"/>
        <v>7</v>
      </c>
      <c r="D130" s="13">
        <f t="shared" si="42"/>
        <v>1</v>
      </c>
      <c r="E130" s="13">
        <f t="shared" si="47"/>
        <v>3372</v>
      </c>
      <c r="F130" s="13">
        <f t="shared" si="43"/>
        <v>481.71428571428572</v>
      </c>
      <c r="G130" s="13">
        <f t="shared" si="44"/>
        <v>481.71428571428572</v>
      </c>
    </row>
    <row r="131" spans="1:7" ht="18" x14ac:dyDescent="0.4">
      <c r="A131" s="5" t="s">
        <v>16</v>
      </c>
      <c r="B131" s="13">
        <f t="shared" si="45"/>
        <v>296</v>
      </c>
      <c r="C131" s="13">
        <f t="shared" si="46"/>
        <v>295</v>
      </c>
      <c r="D131" s="13">
        <f t="shared" si="42"/>
        <v>1.0033898305084745</v>
      </c>
      <c r="E131" s="13">
        <f t="shared" si="47"/>
        <v>141568</v>
      </c>
      <c r="F131" s="13">
        <f t="shared" si="43"/>
        <v>478.27027027027026</v>
      </c>
      <c r="G131" s="13">
        <f t="shared" si="44"/>
        <v>479.89152542372881</v>
      </c>
    </row>
    <row r="132" spans="1:7" ht="18" x14ac:dyDescent="0.4">
      <c r="A132" s="5" t="s">
        <v>17</v>
      </c>
      <c r="B132" s="13">
        <f t="shared" si="45"/>
        <v>3354</v>
      </c>
      <c r="C132" s="13">
        <f t="shared" si="46"/>
        <v>3318</v>
      </c>
      <c r="D132" s="13">
        <f t="shared" si="42"/>
        <v>1.0108499095840868</v>
      </c>
      <c r="E132" s="13">
        <f t="shared" si="47"/>
        <v>1601121</v>
      </c>
      <c r="F132" s="13">
        <f t="shared" si="43"/>
        <v>477.37656529516994</v>
      </c>
      <c r="G132" s="13">
        <f t="shared" si="44"/>
        <v>482.55605786618446</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401</v>
      </c>
      <c r="C136" s="13">
        <f>F19</f>
        <v>365</v>
      </c>
      <c r="D136" s="13">
        <f t="shared" ref="D136:D143" si="48">B136/C136</f>
        <v>1.0986301369863014</v>
      </c>
      <c r="E136" s="13">
        <f>F30</f>
        <v>190808</v>
      </c>
      <c r="F136" s="13">
        <f t="shared" ref="F136:F143" si="49">E136/B136</f>
        <v>475.83042394014961</v>
      </c>
      <c r="G136" s="13">
        <f t="shared" ref="G136:G143" si="50">E136/C136</f>
        <v>522.76164383561638</v>
      </c>
    </row>
    <row r="137" spans="1:7" ht="18" x14ac:dyDescent="0.4">
      <c r="A137" s="5" t="s">
        <v>11</v>
      </c>
      <c r="B137" s="13">
        <f t="shared" ref="B137:B143" si="51">F9</f>
        <v>113</v>
      </c>
      <c r="C137" s="13">
        <f t="shared" ref="C137:C143" si="52">F20</f>
        <v>104</v>
      </c>
      <c r="D137" s="13">
        <f t="shared" si="48"/>
        <v>1.0865384615384615</v>
      </c>
      <c r="E137" s="13">
        <f t="shared" ref="E137:E143" si="53">F31</f>
        <v>54455</v>
      </c>
      <c r="F137" s="13">
        <f t="shared" si="49"/>
        <v>481.90265486725662</v>
      </c>
      <c r="G137" s="13">
        <f t="shared" si="50"/>
        <v>523.60576923076928</v>
      </c>
    </row>
    <row r="138" spans="1:7" ht="18" x14ac:dyDescent="0.4">
      <c r="A138" s="5" t="s">
        <v>12</v>
      </c>
      <c r="B138" s="13">
        <f t="shared" si="51"/>
        <v>25</v>
      </c>
      <c r="C138" s="13">
        <f t="shared" si="52"/>
        <v>20</v>
      </c>
      <c r="D138" s="13">
        <f t="shared" si="48"/>
        <v>1.25</v>
      </c>
      <c r="E138" s="13">
        <f t="shared" si="53"/>
        <v>11544</v>
      </c>
      <c r="F138" s="13">
        <f t="shared" si="49"/>
        <v>461.76</v>
      </c>
      <c r="G138" s="13">
        <f t="shared" si="50"/>
        <v>577.20000000000005</v>
      </c>
    </row>
    <row r="139" spans="1:7" ht="18" x14ac:dyDescent="0.4">
      <c r="A139" s="5" t="s">
        <v>13</v>
      </c>
      <c r="B139" s="13">
        <f t="shared" si="51"/>
        <v>22</v>
      </c>
      <c r="C139" s="13">
        <f t="shared" si="52"/>
        <v>20</v>
      </c>
      <c r="D139" s="13">
        <f t="shared" si="48"/>
        <v>1.1000000000000001</v>
      </c>
      <c r="E139" s="13">
        <f t="shared" si="53"/>
        <v>10348</v>
      </c>
      <c r="F139" s="13">
        <f t="shared" si="49"/>
        <v>470.36363636363637</v>
      </c>
      <c r="G139" s="13">
        <f t="shared" si="50"/>
        <v>517.4</v>
      </c>
    </row>
    <row r="140" spans="1:7" ht="18" x14ac:dyDescent="0.4">
      <c r="A140" s="5" t="s">
        <v>14</v>
      </c>
      <c r="B140" s="13">
        <f t="shared" si="51"/>
        <v>3</v>
      </c>
      <c r="C140" s="13">
        <f t="shared" si="52"/>
        <v>3</v>
      </c>
      <c r="D140" s="13">
        <f t="shared" si="48"/>
        <v>1</v>
      </c>
      <c r="E140" s="13">
        <f t="shared" si="53"/>
        <v>1480</v>
      </c>
      <c r="F140" s="13">
        <f t="shared" si="49"/>
        <v>493.33333333333331</v>
      </c>
      <c r="G140" s="13">
        <f t="shared" si="50"/>
        <v>493.33333333333331</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25</v>
      </c>
      <c r="C142" s="13">
        <f t="shared" si="52"/>
        <v>23</v>
      </c>
      <c r="D142" s="13">
        <f t="shared" si="48"/>
        <v>1.0869565217391304</v>
      </c>
      <c r="E142" s="13">
        <f t="shared" si="53"/>
        <v>11828</v>
      </c>
      <c r="F142" s="13">
        <f t="shared" si="49"/>
        <v>473.12</v>
      </c>
      <c r="G142" s="13">
        <f t="shared" si="50"/>
        <v>514.26086956521738</v>
      </c>
    </row>
    <row r="143" spans="1:7" ht="18" x14ac:dyDescent="0.4">
      <c r="A143" s="5" t="s">
        <v>17</v>
      </c>
      <c r="B143" s="13">
        <f t="shared" si="51"/>
        <v>564</v>
      </c>
      <c r="C143" s="13">
        <f t="shared" si="52"/>
        <v>512</v>
      </c>
      <c r="D143" s="13">
        <f t="shared" si="48"/>
        <v>1.1015625</v>
      </c>
      <c r="E143" s="13">
        <f t="shared" si="53"/>
        <v>268635</v>
      </c>
      <c r="F143" s="13">
        <f t="shared" si="49"/>
        <v>476.30319148936172</v>
      </c>
      <c r="G143" s="13">
        <f t="shared" si="50"/>
        <v>524.677734375</v>
      </c>
    </row>
    <row r="145" spans="1:1" x14ac:dyDescent="0.35">
      <c r="A145" s="2" t="s">
        <v>77</v>
      </c>
    </row>
  </sheetData>
  <pageMargins left="0.7" right="0.7" top="0.75" bottom="0.75" header="0.3" footer="0.3"/>
  <pageSetup scale="4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D2E8-E4A0-46D7-8FE1-8B424EFCE6B8}">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47</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2423</v>
      </c>
      <c r="C8" s="11">
        <v>10</v>
      </c>
      <c r="D8" s="10">
        <v>1929</v>
      </c>
      <c r="E8" s="10">
        <v>8129</v>
      </c>
      <c r="F8" s="10">
        <v>387</v>
      </c>
      <c r="G8" s="10">
        <v>84514</v>
      </c>
      <c r="H8" s="10">
        <v>97392</v>
      </c>
    </row>
    <row r="9" spans="1:8" ht="18" x14ac:dyDescent="0.4">
      <c r="A9" s="5" t="s">
        <v>11</v>
      </c>
      <c r="B9" s="10">
        <v>1501</v>
      </c>
      <c r="C9" s="12">
        <v>3</v>
      </c>
      <c r="D9" s="10">
        <v>846</v>
      </c>
      <c r="E9" s="10">
        <v>3075</v>
      </c>
      <c r="F9" s="10">
        <v>111</v>
      </c>
      <c r="G9" s="10">
        <v>34200</v>
      </c>
      <c r="H9" s="10">
        <v>39736</v>
      </c>
    </row>
    <row r="10" spans="1:8" ht="18" x14ac:dyDescent="0.4">
      <c r="A10" s="5" t="s">
        <v>12</v>
      </c>
      <c r="B10" s="10">
        <v>193</v>
      </c>
      <c r="C10" s="12">
        <v>0</v>
      </c>
      <c r="D10" s="10">
        <v>144</v>
      </c>
      <c r="E10" s="10">
        <v>472</v>
      </c>
      <c r="F10" s="10">
        <v>25</v>
      </c>
      <c r="G10" s="10">
        <v>7361</v>
      </c>
      <c r="H10" s="10">
        <v>8195</v>
      </c>
    </row>
    <row r="11" spans="1:8" ht="18" x14ac:dyDescent="0.4">
      <c r="A11" s="5" t="s">
        <v>13</v>
      </c>
      <c r="B11" s="10">
        <v>359</v>
      </c>
      <c r="C11" s="12">
        <v>0</v>
      </c>
      <c r="D11" s="10">
        <v>265</v>
      </c>
      <c r="E11" s="10">
        <v>909</v>
      </c>
      <c r="F11" s="10">
        <v>21</v>
      </c>
      <c r="G11" s="10">
        <v>13800</v>
      </c>
      <c r="H11" s="10">
        <v>15354</v>
      </c>
    </row>
    <row r="12" spans="1:8" ht="18" x14ac:dyDescent="0.4">
      <c r="A12" s="5" t="s">
        <v>14</v>
      </c>
      <c r="B12" s="10">
        <v>68</v>
      </c>
      <c r="C12" s="12">
        <v>8</v>
      </c>
      <c r="D12" s="10">
        <v>34</v>
      </c>
      <c r="E12" s="10">
        <v>125</v>
      </c>
      <c r="F12" s="10">
        <v>3</v>
      </c>
      <c r="G12" s="10">
        <v>1990</v>
      </c>
      <c r="H12" s="10">
        <v>2228</v>
      </c>
    </row>
    <row r="13" spans="1:8" ht="18" x14ac:dyDescent="0.4">
      <c r="A13" s="5" t="s">
        <v>15</v>
      </c>
      <c r="B13" s="10">
        <v>3</v>
      </c>
      <c r="C13" s="12">
        <v>0</v>
      </c>
      <c r="D13" s="10">
        <v>8</v>
      </c>
      <c r="E13" s="10">
        <v>20</v>
      </c>
      <c r="F13" s="12">
        <v>0</v>
      </c>
      <c r="G13" s="10">
        <v>349</v>
      </c>
      <c r="H13" s="10">
        <v>380</v>
      </c>
    </row>
    <row r="14" spans="1:8" ht="18" x14ac:dyDescent="0.4">
      <c r="A14" s="5" t="s">
        <v>16</v>
      </c>
      <c r="B14" s="10">
        <v>430</v>
      </c>
      <c r="C14" s="12">
        <v>8</v>
      </c>
      <c r="D14" s="10">
        <v>307</v>
      </c>
      <c r="E14" s="10">
        <v>1054</v>
      </c>
      <c r="F14" s="10">
        <v>24</v>
      </c>
      <c r="G14" s="10">
        <v>16139</v>
      </c>
      <c r="H14" s="10">
        <v>17962</v>
      </c>
    </row>
    <row r="15" spans="1:8" ht="18" x14ac:dyDescent="0.4">
      <c r="A15" s="5" t="s">
        <v>17</v>
      </c>
      <c r="B15" s="10">
        <v>4547</v>
      </c>
      <c r="C15" s="10">
        <v>21</v>
      </c>
      <c r="D15" s="10">
        <v>3226</v>
      </c>
      <c r="E15" s="10">
        <v>12730</v>
      </c>
      <c r="F15" s="10">
        <v>547</v>
      </c>
      <c r="G15" s="10">
        <v>142214</v>
      </c>
      <c r="H15" s="10">
        <v>163285</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755</v>
      </c>
      <c r="C19" s="10">
        <v>2</v>
      </c>
      <c r="D19" s="10">
        <v>1906</v>
      </c>
      <c r="E19" s="10">
        <v>7600</v>
      </c>
      <c r="F19" s="10">
        <v>353</v>
      </c>
      <c r="G19" s="10">
        <v>38240</v>
      </c>
      <c r="H19" s="10">
        <v>48856</v>
      </c>
    </row>
    <row r="20" spans="1:8" ht="18" x14ac:dyDescent="0.4">
      <c r="A20" s="5" t="s">
        <v>11</v>
      </c>
      <c r="B20" s="10">
        <v>456</v>
      </c>
      <c r="C20" s="10">
        <v>1</v>
      </c>
      <c r="D20" s="10">
        <v>829</v>
      </c>
      <c r="E20" s="10">
        <v>3000</v>
      </c>
      <c r="F20" s="10">
        <v>102</v>
      </c>
      <c r="G20" s="10">
        <v>15869</v>
      </c>
      <c r="H20" s="10">
        <v>20257</v>
      </c>
    </row>
    <row r="21" spans="1:8" ht="18" x14ac:dyDescent="0.4">
      <c r="A21" s="5" t="s">
        <v>12</v>
      </c>
      <c r="B21" s="10">
        <v>63</v>
      </c>
      <c r="C21" s="10">
        <v>0</v>
      </c>
      <c r="D21" s="10">
        <v>143</v>
      </c>
      <c r="E21" s="10">
        <v>461</v>
      </c>
      <c r="F21" s="10">
        <v>20</v>
      </c>
      <c r="G21" s="10">
        <v>3426</v>
      </c>
      <c r="H21" s="10">
        <v>4113</v>
      </c>
    </row>
    <row r="22" spans="1:8" ht="18" x14ac:dyDescent="0.4">
      <c r="A22" s="5" t="s">
        <v>13</v>
      </c>
      <c r="B22" s="10">
        <v>120</v>
      </c>
      <c r="C22" s="10">
        <v>0</v>
      </c>
      <c r="D22" s="10">
        <v>265</v>
      </c>
      <c r="E22" s="10">
        <v>877</v>
      </c>
      <c r="F22" s="10">
        <v>19</v>
      </c>
      <c r="G22" s="10">
        <v>6476</v>
      </c>
      <c r="H22" s="10">
        <v>7757</v>
      </c>
    </row>
    <row r="23" spans="1:8" ht="18" x14ac:dyDescent="0.4">
      <c r="A23" s="5" t="s">
        <v>14</v>
      </c>
      <c r="B23" s="10">
        <v>22</v>
      </c>
      <c r="C23" s="10">
        <v>2</v>
      </c>
      <c r="D23" s="10">
        <v>33</v>
      </c>
      <c r="E23" s="10">
        <v>121</v>
      </c>
      <c r="F23" s="10">
        <v>3</v>
      </c>
      <c r="G23" s="10">
        <v>872</v>
      </c>
      <c r="H23" s="10">
        <v>1053</v>
      </c>
    </row>
    <row r="24" spans="1:8" ht="18" x14ac:dyDescent="0.4">
      <c r="A24" s="5" t="s">
        <v>15</v>
      </c>
      <c r="B24" s="10">
        <v>1</v>
      </c>
      <c r="C24" s="10">
        <v>0</v>
      </c>
      <c r="D24" s="10">
        <v>8</v>
      </c>
      <c r="E24" s="10">
        <v>18</v>
      </c>
      <c r="F24" s="10">
        <v>0</v>
      </c>
      <c r="G24" s="10">
        <v>123</v>
      </c>
      <c r="H24" s="10">
        <v>150</v>
      </c>
    </row>
    <row r="25" spans="1:8" ht="18" x14ac:dyDescent="0.4">
      <c r="A25" s="5" t="s">
        <v>16</v>
      </c>
      <c r="B25" s="10">
        <v>143</v>
      </c>
      <c r="C25" s="10">
        <v>2</v>
      </c>
      <c r="D25" s="10">
        <v>306</v>
      </c>
      <c r="E25" s="10">
        <v>1016</v>
      </c>
      <c r="F25" s="10">
        <v>22</v>
      </c>
      <c r="G25" s="10">
        <v>7471</v>
      </c>
      <c r="H25" s="10">
        <v>8960</v>
      </c>
    </row>
    <row r="26" spans="1:8" ht="18" x14ac:dyDescent="0.4">
      <c r="A26" s="5" t="s">
        <v>17</v>
      </c>
      <c r="B26" s="10">
        <v>1417</v>
      </c>
      <c r="C26" s="10">
        <v>5</v>
      </c>
      <c r="D26" s="10">
        <v>3184</v>
      </c>
      <c r="E26" s="10">
        <v>12077</v>
      </c>
      <c r="F26" s="10">
        <v>497</v>
      </c>
      <c r="G26" s="10">
        <v>65006</v>
      </c>
      <c r="H26" s="10">
        <v>82186</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873545</v>
      </c>
      <c r="C30" s="10">
        <v>3915</v>
      </c>
      <c r="D30" s="10">
        <v>928462</v>
      </c>
      <c r="E30" s="10">
        <v>2793639</v>
      </c>
      <c r="F30" s="10">
        <v>185895</v>
      </c>
      <c r="G30" s="10">
        <v>27359567</v>
      </c>
      <c r="H30" s="10">
        <v>32145023</v>
      </c>
    </row>
    <row r="31" spans="1:8" ht="18" x14ac:dyDescent="0.4">
      <c r="A31" s="5" t="s">
        <v>11</v>
      </c>
      <c r="B31" s="10">
        <v>523629</v>
      </c>
      <c r="C31" s="10">
        <v>1124</v>
      </c>
      <c r="D31" s="10">
        <v>401124</v>
      </c>
      <c r="E31" s="10">
        <v>1038313</v>
      </c>
      <c r="F31" s="10">
        <v>53214</v>
      </c>
      <c r="G31" s="10">
        <v>11213147</v>
      </c>
      <c r="H31" s="10">
        <v>13230551</v>
      </c>
    </row>
    <row r="32" spans="1:8" ht="18" x14ac:dyDescent="0.4">
      <c r="A32" s="5" t="s">
        <v>12</v>
      </c>
      <c r="B32" s="10">
        <v>67807</v>
      </c>
      <c r="C32" s="10">
        <v>0</v>
      </c>
      <c r="D32" s="10">
        <v>68167</v>
      </c>
      <c r="E32" s="10">
        <v>155495</v>
      </c>
      <c r="F32" s="10">
        <v>11544</v>
      </c>
      <c r="G32" s="10">
        <v>2345339</v>
      </c>
      <c r="H32" s="10">
        <v>2648352</v>
      </c>
    </row>
    <row r="33" spans="1:8" ht="18" x14ac:dyDescent="0.4">
      <c r="A33" s="5" t="s">
        <v>13</v>
      </c>
      <c r="B33" s="10">
        <v>129973</v>
      </c>
      <c r="C33" s="10">
        <v>0</v>
      </c>
      <c r="D33" s="10">
        <v>128033</v>
      </c>
      <c r="E33" s="10">
        <v>312645</v>
      </c>
      <c r="F33" s="10">
        <v>9870</v>
      </c>
      <c r="G33" s="10">
        <v>4439754</v>
      </c>
      <c r="H33" s="10">
        <v>5020275</v>
      </c>
    </row>
    <row r="34" spans="1:8" ht="18" x14ac:dyDescent="0.4">
      <c r="A34" s="5" t="s">
        <v>14</v>
      </c>
      <c r="B34" s="10">
        <v>24759</v>
      </c>
      <c r="C34" s="10">
        <v>3305</v>
      </c>
      <c r="D34" s="10">
        <v>16223</v>
      </c>
      <c r="E34" s="10">
        <v>41060</v>
      </c>
      <c r="F34" s="10">
        <v>1480</v>
      </c>
      <c r="G34" s="10">
        <v>669475</v>
      </c>
      <c r="H34" s="10">
        <v>756302</v>
      </c>
    </row>
    <row r="35" spans="1:8" ht="18" x14ac:dyDescent="0.4">
      <c r="A35" s="5" t="s">
        <v>15</v>
      </c>
      <c r="B35" s="10">
        <v>1186</v>
      </c>
      <c r="C35" s="10">
        <v>0</v>
      </c>
      <c r="D35" s="10">
        <v>3856</v>
      </c>
      <c r="E35" s="10">
        <v>6756</v>
      </c>
      <c r="F35" s="10">
        <v>0</v>
      </c>
      <c r="G35" s="10">
        <v>96613</v>
      </c>
      <c r="H35" s="10">
        <v>108411</v>
      </c>
    </row>
    <row r="36" spans="1:8" ht="18" x14ac:dyDescent="0.4">
      <c r="A36" s="5" t="s">
        <v>16</v>
      </c>
      <c r="B36" s="10">
        <v>155918</v>
      </c>
      <c r="C36" s="10">
        <v>3305</v>
      </c>
      <c r="D36" s="10">
        <v>148112</v>
      </c>
      <c r="E36" s="10">
        <v>360461</v>
      </c>
      <c r="F36" s="10">
        <v>11350</v>
      </c>
      <c r="G36" s="10">
        <v>5205842</v>
      </c>
      <c r="H36" s="10">
        <v>5884988</v>
      </c>
    </row>
    <row r="37" spans="1:8" ht="18" x14ac:dyDescent="0.4">
      <c r="A37" s="5" t="s">
        <v>17</v>
      </c>
      <c r="B37" s="10">
        <v>1620899</v>
      </c>
      <c r="C37" s="10">
        <v>8344</v>
      </c>
      <c r="D37" s="10">
        <v>1545865</v>
      </c>
      <c r="E37" s="10">
        <v>4347908</v>
      </c>
      <c r="F37" s="10">
        <v>262003</v>
      </c>
      <c r="G37" s="10">
        <v>46123895</v>
      </c>
      <c r="H37" s="10">
        <v>53908914</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97392</v>
      </c>
      <c r="C44" s="13">
        <f>H19</f>
        <v>48856</v>
      </c>
      <c r="D44" s="13">
        <f>B44/C44</f>
        <v>1.9934501391845423</v>
      </c>
      <c r="E44" s="13">
        <f>H30</f>
        <v>32145023</v>
      </c>
      <c r="F44" s="13">
        <f>E44/B44</f>
        <v>330.05814645966814</v>
      </c>
      <c r="G44" s="13">
        <f>E44/C44</f>
        <v>657.95445799901756</v>
      </c>
    </row>
    <row r="45" spans="1:8" ht="18" x14ac:dyDescent="0.4">
      <c r="A45" s="5" t="s">
        <v>11</v>
      </c>
      <c r="B45" s="13">
        <f t="shared" ref="B45:B51" si="0">H9</f>
        <v>39736</v>
      </c>
      <c r="C45" s="13">
        <f t="shared" ref="C45:C51" si="1">H20</f>
        <v>20257</v>
      </c>
      <c r="D45" s="13">
        <f t="shared" ref="D45:D51" si="2">B45/C45</f>
        <v>1.9615935232265389</v>
      </c>
      <c r="E45" s="13">
        <f t="shared" ref="E45:E51" si="3">H31</f>
        <v>13230551</v>
      </c>
      <c r="F45" s="13">
        <f t="shared" ref="F45:F51" si="4">E45/B45</f>
        <v>332.96131971008657</v>
      </c>
      <c r="G45" s="13">
        <f t="shared" ref="G45:G51" si="5">E45/C45</f>
        <v>653.13476822826681</v>
      </c>
    </row>
    <row r="46" spans="1:8" ht="18" x14ac:dyDescent="0.4">
      <c r="A46" s="5" t="s">
        <v>12</v>
      </c>
      <c r="B46" s="13">
        <f t="shared" si="0"/>
        <v>8195</v>
      </c>
      <c r="C46" s="13">
        <f t="shared" si="1"/>
        <v>4113</v>
      </c>
      <c r="D46" s="13">
        <f t="shared" si="2"/>
        <v>1.9924629224410406</v>
      </c>
      <c r="E46" s="13">
        <f t="shared" si="3"/>
        <v>2648352</v>
      </c>
      <c r="F46" s="13">
        <f t="shared" si="4"/>
        <v>323.16680902989629</v>
      </c>
      <c r="G46" s="13">
        <f t="shared" si="5"/>
        <v>643.89788475565285</v>
      </c>
    </row>
    <row r="47" spans="1:8" ht="18" x14ac:dyDescent="0.4">
      <c r="A47" s="5" t="s">
        <v>13</v>
      </c>
      <c r="B47" s="13">
        <f t="shared" si="0"/>
        <v>15354</v>
      </c>
      <c r="C47" s="13">
        <f t="shared" si="1"/>
        <v>7757</v>
      </c>
      <c r="D47" s="13">
        <f t="shared" si="2"/>
        <v>1.9793734691246616</v>
      </c>
      <c r="E47" s="13">
        <f t="shared" si="3"/>
        <v>5020275</v>
      </c>
      <c r="F47" s="13">
        <f t="shared" si="4"/>
        <v>326.96854239937477</v>
      </c>
      <c r="G47" s="13">
        <f t="shared" si="5"/>
        <v>647.19285806368441</v>
      </c>
    </row>
    <row r="48" spans="1:8" ht="18" x14ac:dyDescent="0.4">
      <c r="A48" s="5" t="s">
        <v>14</v>
      </c>
      <c r="B48" s="13">
        <f t="shared" si="0"/>
        <v>2228</v>
      </c>
      <c r="C48" s="13">
        <f t="shared" si="1"/>
        <v>1053</v>
      </c>
      <c r="D48" s="13">
        <f t="shared" si="2"/>
        <v>2.1158594491927825</v>
      </c>
      <c r="E48" s="13">
        <f t="shared" si="3"/>
        <v>756302</v>
      </c>
      <c r="F48" s="13">
        <f t="shared" si="4"/>
        <v>339.45332136445245</v>
      </c>
      <c r="G48" s="13">
        <f t="shared" si="5"/>
        <v>718.23551756885092</v>
      </c>
    </row>
    <row r="49" spans="1:7" ht="18" x14ac:dyDescent="0.4">
      <c r="A49" s="5" t="s">
        <v>15</v>
      </c>
      <c r="B49" s="13">
        <f t="shared" si="0"/>
        <v>380</v>
      </c>
      <c r="C49" s="13">
        <f t="shared" si="1"/>
        <v>150</v>
      </c>
      <c r="D49" s="13">
        <f t="shared" si="2"/>
        <v>2.5333333333333332</v>
      </c>
      <c r="E49" s="13">
        <f t="shared" si="3"/>
        <v>108411</v>
      </c>
      <c r="F49" s="13">
        <f t="shared" si="4"/>
        <v>285.29210526315791</v>
      </c>
      <c r="G49" s="13">
        <f t="shared" si="5"/>
        <v>722.74</v>
      </c>
    </row>
    <row r="50" spans="1:7" ht="18" x14ac:dyDescent="0.4">
      <c r="A50" s="5" t="s">
        <v>16</v>
      </c>
      <c r="B50" s="13">
        <f t="shared" si="0"/>
        <v>17962</v>
      </c>
      <c r="C50" s="13">
        <f t="shared" si="1"/>
        <v>8960</v>
      </c>
      <c r="D50" s="13">
        <f t="shared" si="2"/>
        <v>2.0046875000000002</v>
      </c>
      <c r="E50" s="13">
        <f t="shared" si="3"/>
        <v>5884988</v>
      </c>
      <c r="F50" s="13">
        <f t="shared" si="4"/>
        <v>327.63545262220242</v>
      </c>
      <c r="G50" s="13">
        <f t="shared" si="5"/>
        <v>656.8066964285714</v>
      </c>
    </row>
    <row r="51" spans="1:7" ht="18" x14ac:dyDescent="0.4">
      <c r="A51" s="5" t="s">
        <v>17</v>
      </c>
      <c r="B51" s="13">
        <f t="shared" si="0"/>
        <v>163285</v>
      </c>
      <c r="C51" s="13">
        <f t="shared" si="1"/>
        <v>82186</v>
      </c>
      <c r="D51" s="13">
        <f t="shared" si="2"/>
        <v>1.9867739030978513</v>
      </c>
      <c r="E51" s="13">
        <f t="shared" si="3"/>
        <v>53908914</v>
      </c>
      <c r="F51" s="13">
        <f t="shared" si="4"/>
        <v>330.15227363199313</v>
      </c>
      <c r="G51" s="13">
        <f t="shared" si="5"/>
        <v>655.93792130046484</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84514</v>
      </c>
      <c r="C55" s="13">
        <f>G19</f>
        <v>38240</v>
      </c>
      <c r="D55" s="13">
        <f>B55/C55</f>
        <v>2.2100941422594143</v>
      </c>
      <c r="E55" s="13">
        <f>G30</f>
        <v>27359567</v>
      </c>
      <c r="F55" s="13">
        <f>E55/B55</f>
        <v>323.72822254301065</v>
      </c>
      <c r="G55" s="13">
        <f>E55/C55</f>
        <v>715.46984832635985</v>
      </c>
    </row>
    <row r="56" spans="1:7" ht="18" x14ac:dyDescent="0.4">
      <c r="A56" s="5" t="s">
        <v>11</v>
      </c>
      <c r="B56" s="13">
        <f t="shared" ref="B56:B62" si="6">G9</f>
        <v>34200</v>
      </c>
      <c r="C56" s="13">
        <f t="shared" ref="C56:C62" si="7">G20</f>
        <v>15869</v>
      </c>
      <c r="D56" s="13">
        <f t="shared" ref="D56:D62" si="8">B56/C56</f>
        <v>2.1551452517486922</v>
      </c>
      <c r="E56" s="13">
        <f t="shared" ref="E56:E62" si="9">G31</f>
        <v>11213147</v>
      </c>
      <c r="F56" s="13">
        <f t="shared" ref="F56:F62" si="10">E56/B56</f>
        <v>327.86979532163741</v>
      </c>
      <c r="G56" s="13">
        <f t="shared" ref="G56:G62" si="11">E56/C56</f>
        <v>706.60703257924251</v>
      </c>
    </row>
    <row r="57" spans="1:7" ht="18" x14ac:dyDescent="0.4">
      <c r="A57" s="5" t="s">
        <v>12</v>
      </c>
      <c r="B57" s="13">
        <f t="shared" si="6"/>
        <v>7361</v>
      </c>
      <c r="C57" s="13">
        <f t="shared" si="7"/>
        <v>3426</v>
      </c>
      <c r="D57" s="13">
        <f t="shared" si="8"/>
        <v>2.1485697606538237</v>
      </c>
      <c r="E57" s="13">
        <f t="shared" si="9"/>
        <v>2345339</v>
      </c>
      <c r="F57" s="13">
        <f t="shared" si="10"/>
        <v>318.616899877734</v>
      </c>
      <c r="G57" s="13">
        <f t="shared" si="11"/>
        <v>684.57063631056621</v>
      </c>
    </row>
    <row r="58" spans="1:7" ht="18" x14ac:dyDescent="0.4">
      <c r="A58" s="5" t="s">
        <v>13</v>
      </c>
      <c r="B58" s="13">
        <f t="shared" si="6"/>
        <v>13800</v>
      </c>
      <c r="C58" s="13">
        <f t="shared" si="7"/>
        <v>6476</v>
      </c>
      <c r="D58" s="13">
        <f t="shared" si="8"/>
        <v>2.1309450277949353</v>
      </c>
      <c r="E58" s="13">
        <f t="shared" si="9"/>
        <v>4439754</v>
      </c>
      <c r="F58" s="13">
        <f t="shared" si="10"/>
        <v>321.72130434782611</v>
      </c>
      <c r="G58" s="13">
        <f t="shared" si="11"/>
        <v>685.57041383570106</v>
      </c>
    </row>
    <row r="59" spans="1:7" ht="18" x14ac:dyDescent="0.4">
      <c r="A59" s="5" t="s">
        <v>14</v>
      </c>
      <c r="B59" s="13">
        <f t="shared" si="6"/>
        <v>1990</v>
      </c>
      <c r="C59" s="13">
        <f t="shared" si="7"/>
        <v>872</v>
      </c>
      <c r="D59" s="13">
        <f t="shared" si="8"/>
        <v>2.2821100917431192</v>
      </c>
      <c r="E59" s="13">
        <f t="shared" si="9"/>
        <v>669475</v>
      </c>
      <c r="F59" s="13">
        <f t="shared" si="10"/>
        <v>336.41959798994975</v>
      </c>
      <c r="G59" s="13">
        <f t="shared" si="11"/>
        <v>767.74655963302757</v>
      </c>
    </row>
    <row r="60" spans="1:7" ht="18" x14ac:dyDescent="0.4">
      <c r="A60" s="5" t="s">
        <v>15</v>
      </c>
      <c r="B60" s="13">
        <f t="shared" si="6"/>
        <v>349</v>
      </c>
      <c r="C60" s="13">
        <f t="shared" si="7"/>
        <v>123</v>
      </c>
      <c r="D60" s="13">
        <f t="shared" si="8"/>
        <v>2.8373983739837398</v>
      </c>
      <c r="E60" s="13">
        <f t="shared" si="9"/>
        <v>96613</v>
      </c>
      <c r="F60" s="13">
        <f t="shared" si="10"/>
        <v>276.82808022922637</v>
      </c>
      <c r="G60" s="13">
        <f t="shared" si="11"/>
        <v>785.47154471544718</v>
      </c>
    </row>
    <row r="61" spans="1:7" ht="18" x14ac:dyDescent="0.4">
      <c r="A61" s="5" t="s">
        <v>16</v>
      </c>
      <c r="B61" s="13">
        <f t="shared" si="6"/>
        <v>16139</v>
      </c>
      <c r="C61" s="13">
        <f t="shared" si="7"/>
        <v>7471</v>
      </c>
      <c r="D61" s="13">
        <f t="shared" si="8"/>
        <v>2.1602195154597776</v>
      </c>
      <c r="E61" s="13">
        <f t="shared" si="9"/>
        <v>5205842</v>
      </c>
      <c r="F61" s="13">
        <f t="shared" si="10"/>
        <v>322.5628601524258</v>
      </c>
      <c r="G61" s="13">
        <f t="shared" si="11"/>
        <v>696.80658546379334</v>
      </c>
    </row>
    <row r="62" spans="1:7" ht="18" x14ac:dyDescent="0.4">
      <c r="A62" s="5" t="s">
        <v>17</v>
      </c>
      <c r="B62" s="13">
        <f t="shared" si="6"/>
        <v>142214</v>
      </c>
      <c r="C62" s="13">
        <f t="shared" si="7"/>
        <v>65006</v>
      </c>
      <c r="D62" s="13">
        <f t="shared" si="8"/>
        <v>2.1877057502384396</v>
      </c>
      <c r="E62" s="13">
        <f t="shared" si="9"/>
        <v>46123895</v>
      </c>
      <c r="F62" s="13">
        <f t="shared" si="10"/>
        <v>324.32738689580492</v>
      </c>
      <c r="G62" s="13">
        <f t="shared" si="11"/>
        <v>709.53288927175959</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4749</v>
      </c>
      <c r="C66" s="13">
        <f>B19+C19+D19+F19</f>
        <v>3016</v>
      </c>
      <c r="D66" s="13">
        <f>B66/C66</f>
        <v>1.5746021220159152</v>
      </c>
      <c r="E66" s="13">
        <f>B30+C30+D30+F30</f>
        <v>1991817</v>
      </c>
      <c r="F66" s="13">
        <f t="shared" ref="F66:F73" si="12">E66/B66</f>
        <v>419.41819330385346</v>
      </c>
      <c r="G66" s="13">
        <f t="shared" ref="G66:G73" si="13">E66/C66</f>
        <v>660.41677718832887</v>
      </c>
    </row>
    <row r="67" spans="1:7" ht="18" x14ac:dyDescent="0.4">
      <c r="A67" s="5" t="s">
        <v>11</v>
      </c>
      <c r="B67" s="13">
        <f t="shared" ref="B67:B73" si="14">B9+C9+D9+F9</f>
        <v>2461</v>
      </c>
      <c r="C67" s="13">
        <f t="shared" ref="C67:C73" si="15">B20+C20+D20+F20</f>
        <v>1388</v>
      </c>
      <c r="D67" s="13">
        <f t="shared" ref="D67:D73" si="16">B67/C67</f>
        <v>1.7730547550432276</v>
      </c>
      <c r="E67" s="13">
        <f t="shared" ref="E67:E73" si="17">B31+C31+D31+F31</f>
        <v>979091</v>
      </c>
      <c r="F67" s="13">
        <f t="shared" si="12"/>
        <v>397.84274685087365</v>
      </c>
      <c r="G67" s="13">
        <f t="shared" si="13"/>
        <v>705.39697406340053</v>
      </c>
    </row>
    <row r="68" spans="1:7" ht="18" x14ac:dyDescent="0.4">
      <c r="A68" s="5" t="s">
        <v>12</v>
      </c>
      <c r="B68" s="13">
        <f t="shared" si="14"/>
        <v>362</v>
      </c>
      <c r="C68" s="13">
        <f t="shared" si="15"/>
        <v>226</v>
      </c>
      <c r="D68" s="13">
        <f t="shared" si="16"/>
        <v>1.6017699115044248</v>
      </c>
      <c r="E68" s="13">
        <f t="shared" si="17"/>
        <v>147518</v>
      </c>
      <c r="F68" s="13">
        <f t="shared" si="12"/>
        <v>407.50828729281767</v>
      </c>
      <c r="G68" s="13">
        <f t="shared" si="13"/>
        <v>652.73451327433634</v>
      </c>
    </row>
    <row r="69" spans="1:7" ht="18" x14ac:dyDescent="0.4">
      <c r="A69" s="5" t="s">
        <v>13</v>
      </c>
      <c r="B69" s="13">
        <f t="shared" si="14"/>
        <v>645</v>
      </c>
      <c r="C69" s="13">
        <f t="shared" si="15"/>
        <v>404</v>
      </c>
      <c r="D69" s="13">
        <f t="shared" si="16"/>
        <v>1.5965346534653466</v>
      </c>
      <c r="E69" s="13">
        <f t="shared" si="17"/>
        <v>267876</v>
      </c>
      <c r="F69" s="13">
        <f t="shared" si="12"/>
        <v>415.31162790697675</v>
      </c>
      <c r="G69" s="13">
        <f t="shared" si="13"/>
        <v>663.05940594059405</v>
      </c>
    </row>
    <row r="70" spans="1:7" ht="18" x14ac:dyDescent="0.4">
      <c r="A70" s="5" t="s">
        <v>14</v>
      </c>
      <c r="B70" s="13">
        <f t="shared" si="14"/>
        <v>113</v>
      </c>
      <c r="C70" s="13">
        <f t="shared" si="15"/>
        <v>60</v>
      </c>
      <c r="D70" s="13">
        <f t="shared" si="16"/>
        <v>1.8833333333333333</v>
      </c>
      <c r="E70" s="13">
        <f t="shared" si="17"/>
        <v>45767</v>
      </c>
      <c r="F70" s="13">
        <f t="shared" si="12"/>
        <v>405.01769911504425</v>
      </c>
      <c r="G70" s="13">
        <f t="shared" si="13"/>
        <v>762.7833333333333</v>
      </c>
    </row>
    <row r="71" spans="1:7" ht="18" x14ac:dyDescent="0.4">
      <c r="A71" s="5" t="s">
        <v>15</v>
      </c>
      <c r="B71" s="13">
        <f t="shared" si="14"/>
        <v>11</v>
      </c>
      <c r="C71" s="13">
        <f t="shared" si="15"/>
        <v>9</v>
      </c>
      <c r="D71" s="13">
        <f t="shared" si="16"/>
        <v>1.2222222222222223</v>
      </c>
      <c r="E71" s="13">
        <f t="shared" si="17"/>
        <v>5042</v>
      </c>
      <c r="F71" s="13">
        <f t="shared" si="12"/>
        <v>458.36363636363637</v>
      </c>
      <c r="G71" s="13">
        <f t="shared" si="13"/>
        <v>560.22222222222217</v>
      </c>
    </row>
    <row r="72" spans="1:7" ht="18" x14ac:dyDescent="0.4">
      <c r="A72" s="5" t="s">
        <v>16</v>
      </c>
      <c r="B72" s="13">
        <f t="shared" si="14"/>
        <v>769</v>
      </c>
      <c r="C72" s="13">
        <f t="shared" si="15"/>
        <v>473</v>
      </c>
      <c r="D72" s="13">
        <f t="shared" si="16"/>
        <v>1.6257928118393234</v>
      </c>
      <c r="E72" s="13">
        <f t="shared" si="17"/>
        <v>318685</v>
      </c>
      <c r="F72" s="13">
        <f t="shared" si="12"/>
        <v>414.41482444733418</v>
      </c>
      <c r="G72" s="13">
        <f t="shared" si="13"/>
        <v>673.75264270613104</v>
      </c>
    </row>
    <row r="73" spans="1:7" ht="18" x14ac:dyDescent="0.4">
      <c r="A73" s="5" t="s">
        <v>17</v>
      </c>
      <c r="B73" s="13">
        <f t="shared" si="14"/>
        <v>8341</v>
      </c>
      <c r="C73" s="13">
        <f t="shared" si="15"/>
        <v>5103</v>
      </c>
      <c r="D73" s="13">
        <f t="shared" si="16"/>
        <v>1.6345287086027827</v>
      </c>
      <c r="E73" s="13">
        <f t="shared" si="17"/>
        <v>3437111</v>
      </c>
      <c r="F73" s="13">
        <f t="shared" si="12"/>
        <v>412.07421172521282</v>
      </c>
      <c r="G73" s="13">
        <f t="shared" si="13"/>
        <v>673.54712913972173</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8129</v>
      </c>
      <c r="C77" s="13">
        <f>E19</f>
        <v>7600</v>
      </c>
      <c r="D77" s="13">
        <f t="shared" ref="D77:D84" si="18">B77/C77</f>
        <v>1.0696052631578947</v>
      </c>
      <c r="E77" s="13">
        <f>E30</f>
        <v>2793639</v>
      </c>
      <c r="F77" s="13">
        <f t="shared" ref="F77:F84" si="19">E77/B77</f>
        <v>343.66330421946117</v>
      </c>
      <c r="G77" s="13">
        <f t="shared" ref="G77:G84" si="20">E77/C77</f>
        <v>367.58407894736843</v>
      </c>
    </row>
    <row r="78" spans="1:7" ht="18" x14ac:dyDescent="0.4">
      <c r="A78" s="5" t="s">
        <v>11</v>
      </c>
      <c r="B78" s="13">
        <f t="shared" ref="B78:B84" si="21">E9</f>
        <v>3075</v>
      </c>
      <c r="C78" s="13">
        <f t="shared" ref="C78:C84" si="22">E20</f>
        <v>3000</v>
      </c>
      <c r="D78" s="13">
        <f t="shared" si="18"/>
        <v>1.0249999999999999</v>
      </c>
      <c r="E78" s="13">
        <f t="shared" ref="E78:E84" si="23">E31</f>
        <v>1038313</v>
      </c>
      <c r="F78" s="13">
        <f t="shared" si="19"/>
        <v>337.6627642276423</v>
      </c>
      <c r="G78" s="13">
        <f t="shared" si="20"/>
        <v>346.10433333333333</v>
      </c>
    </row>
    <row r="79" spans="1:7" ht="18" x14ac:dyDescent="0.4">
      <c r="A79" s="5" t="s">
        <v>12</v>
      </c>
      <c r="B79" s="13">
        <f t="shared" si="21"/>
        <v>472</v>
      </c>
      <c r="C79" s="13">
        <f t="shared" si="22"/>
        <v>461</v>
      </c>
      <c r="D79" s="13">
        <f t="shared" si="18"/>
        <v>1.0238611713665944</v>
      </c>
      <c r="E79" s="13">
        <f t="shared" si="23"/>
        <v>155495</v>
      </c>
      <c r="F79" s="13">
        <f t="shared" si="19"/>
        <v>329.43855932203388</v>
      </c>
      <c r="G79" s="13">
        <f t="shared" si="20"/>
        <v>337.29934924078088</v>
      </c>
    </row>
    <row r="80" spans="1:7" ht="18" x14ac:dyDescent="0.4">
      <c r="A80" s="5" t="s">
        <v>13</v>
      </c>
      <c r="B80" s="13">
        <f t="shared" si="21"/>
        <v>909</v>
      </c>
      <c r="C80" s="13">
        <f t="shared" si="22"/>
        <v>877</v>
      </c>
      <c r="D80" s="13">
        <f t="shared" si="18"/>
        <v>1.0364880273660204</v>
      </c>
      <c r="E80" s="13">
        <f t="shared" si="23"/>
        <v>312645</v>
      </c>
      <c r="F80" s="13">
        <f t="shared" si="19"/>
        <v>343.94389438943892</v>
      </c>
      <c r="G80" s="13">
        <f t="shared" si="20"/>
        <v>356.49372862029645</v>
      </c>
    </row>
    <row r="81" spans="1:7" ht="18" x14ac:dyDescent="0.4">
      <c r="A81" s="5" t="s">
        <v>14</v>
      </c>
      <c r="B81" s="13">
        <f t="shared" si="21"/>
        <v>125</v>
      </c>
      <c r="C81" s="13">
        <f t="shared" si="22"/>
        <v>121</v>
      </c>
      <c r="D81" s="13">
        <f t="shared" si="18"/>
        <v>1.0330578512396693</v>
      </c>
      <c r="E81" s="13">
        <f t="shared" si="23"/>
        <v>41060</v>
      </c>
      <c r="F81" s="13">
        <f t="shared" si="19"/>
        <v>328.48</v>
      </c>
      <c r="G81" s="13">
        <f t="shared" si="20"/>
        <v>339.3388429752066</v>
      </c>
    </row>
    <row r="82" spans="1:7" ht="18" x14ac:dyDescent="0.4">
      <c r="A82" s="5" t="s">
        <v>15</v>
      </c>
      <c r="B82" s="13">
        <f t="shared" si="21"/>
        <v>20</v>
      </c>
      <c r="C82" s="13">
        <f t="shared" si="22"/>
        <v>18</v>
      </c>
      <c r="D82" s="13">
        <f t="shared" si="18"/>
        <v>1.1111111111111112</v>
      </c>
      <c r="E82" s="13">
        <f t="shared" si="23"/>
        <v>6756</v>
      </c>
      <c r="F82" s="13">
        <f t="shared" si="19"/>
        <v>337.8</v>
      </c>
      <c r="G82" s="13">
        <f t="shared" si="20"/>
        <v>375.33333333333331</v>
      </c>
    </row>
    <row r="83" spans="1:7" ht="18" x14ac:dyDescent="0.4">
      <c r="A83" s="5" t="s">
        <v>16</v>
      </c>
      <c r="B83" s="13">
        <f t="shared" si="21"/>
        <v>1054</v>
      </c>
      <c r="C83" s="13">
        <f t="shared" si="22"/>
        <v>1016</v>
      </c>
      <c r="D83" s="13">
        <f t="shared" si="18"/>
        <v>1.0374015748031495</v>
      </c>
      <c r="E83" s="13">
        <f t="shared" si="23"/>
        <v>360461</v>
      </c>
      <c r="F83" s="13">
        <f t="shared" si="19"/>
        <v>341.9933586337761</v>
      </c>
      <c r="G83" s="13">
        <f t="shared" si="20"/>
        <v>354.78444881889766</v>
      </c>
    </row>
    <row r="84" spans="1:7" ht="18" x14ac:dyDescent="0.4">
      <c r="A84" s="5" t="s">
        <v>17</v>
      </c>
      <c r="B84" s="13">
        <f t="shared" si="21"/>
        <v>12730</v>
      </c>
      <c r="C84" s="13">
        <f t="shared" si="22"/>
        <v>12077</v>
      </c>
      <c r="D84" s="13">
        <f t="shared" si="18"/>
        <v>1.054069719301151</v>
      </c>
      <c r="E84" s="13">
        <f t="shared" si="23"/>
        <v>4347908</v>
      </c>
      <c r="F84" s="13">
        <f t="shared" si="19"/>
        <v>341.54815396700707</v>
      </c>
      <c r="G84" s="13">
        <f t="shared" si="20"/>
        <v>360.01556677982944</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4749</v>
      </c>
      <c r="C92" s="13">
        <f>B19+C19+D19+F19</f>
        <v>3016</v>
      </c>
      <c r="D92" s="13">
        <f>B92/C92</f>
        <v>1.5746021220159152</v>
      </c>
      <c r="E92" s="13">
        <f>B30+C30+D30+F30</f>
        <v>1991817</v>
      </c>
      <c r="F92" s="13">
        <f t="shared" ref="F92:F99" si="24">E92/B92</f>
        <v>419.41819330385346</v>
      </c>
      <c r="G92" s="13">
        <f t="shared" ref="G92:G99" si="25">E92/C92</f>
        <v>660.41677718832887</v>
      </c>
    </row>
    <row r="93" spans="1:7" ht="18" x14ac:dyDescent="0.4">
      <c r="A93" s="5" t="s">
        <v>11</v>
      </c>
      <c r="B93" s="13">
        <f t="shared" ref="B93:B99" si="26">B9+C9+D9+F9</f>
        <v>2461</v>
      </c>
      <c r="C93" s="13">
        <f t="shared" ref="C93:C99" si="27">B20+C20+D20+F20</f>
        <v>1388</v>
      </c>
      <c r="D93" s="13">
        <f t="shared" ref="D93:D99" si="28">B93/C93</f>
        <v>1.7730547550432276</v>
      </c>
      <c r="E93" s="13">
        <f t="shared" ref="E93:E99" si="29">B31+C31+D31+F31</f>
        <v>979091</v>
      </c>
      <c r="F93" s="13">
        <f t="shared" si="24"/>
        <v>397.84274685087365</v>
      </c>
      <c r="G93" s="13">
        <f t="shared" si="25"/>
        <v>705.39697406340053</v>
      </c>
    </row>
    <row r="94" spans="1:7" ht="18" x14ac:dyDescent="0.4">
      <c r="A94" s="5" t="s">
        <v>12</v>
      </c>
      <c r="B94" s="13">
        <f t="shared" si="26"/>
        <v>362</v>
      </c>
      <c r="C94" s="13">
        <f t="shared" si="27"/>
        <v>226</v>
      </c>
      <c r="D94" s="13">
        <f t="shared" si="28"/>
        <v>1.6017699115044248</v>
      </c>
      <c r="E94" s="13">
        <f t="shared" si="29"/>
        <v>147518</v>
      </c>
      <c r="F94" s="13">
        <f t="shared" si="24"/>
        <v>407.50828729281767</v>
      </c>
      <c r="G94" s="13">
        <f t="shared" si="25"/>
        <v>652.73451327433634</v>
      </c>
    </row>
    <row r="95" spans="1:7" ht="18" x14ac:dyDescent="0.4">
      <c r="A95" s="5" t="s">
        <v>13</v>
      </c>
      <c r="B95" s="13">
        <f t="shared" si="26"/>
        <v>645</v>
      </c>
      <c r="C95" s="13">
        <f t="shared" si="27"/>
        <v>404</v>
      </c>
      <c r="D95" s="13">
        <f t="shared" si="28"/>
        <v>1.5965346534653466</v>
      </c>
      <c r="E95" s="13">
        <f t="shared" si="29"/>
        <v>267876</v>
      </c>
      <c r="F95" s="13">
        <f t="shared" si="24"/>
        <v>415.31162790697675</v>
      </c>
      <c r="G95" s="13">
        <f t="shared" si="25"/>
        <v>663.05940594059405</v>
      </c>
    </row>
    <row r="96" spans="1:7" ht="18" x14ac:dyDescent="0.4">
      <c r="A96" s="5" t="s">
        <v>14</v>
      </c>
      <c r="B96" s="13">
        <f t="shared" si="26"/>
        <v>113</v>
      </c>
      <c r="C96" s="13">
        <f t="shared" si="27"/>
        <v>60</v>
      </c>
      <c r="D96" s="13">
        <f t="shared" si="28"/>
        <v>1.8833333333333333</v>
      </c>
      <c r="E96" s="13">
        <f t="shared" si="29"/>
        <v>45767</v>
      </c>
      <c r="F96" s="13">
        <f t="shared" si="24"/>
        <v>405.01769911504425</v>
      </c>
      <c r="G96" s="13">
        <f t="shared" si="25"/>
        <v>762.7833333333333</v>
      </c>
    </row>
    <row r="97" spans="1:7" ht="18" x14ac:dyDescent="0.4">
      <c r="A97" s="5" t="s">
        <v>15</v>
      </c>
      <c r="B97" s="13">
        <f t="shared" si="26"/>
        <v>11</v>
      </c>
      <c r="C97" s="13">
        <f t="shared" si="27"/>
        <v>9</v>
      </c>
      <c r="D97" s="13">
        <f t="shared" si="28"/>
        <v>1.2222222222222223</v>
      </c>
      <c r="E97" s="13">
        <f t="shared" si="29"/>
        <v>5042</v>
      </c>
      <c r="F97" s="13">
        <f t="shared" si="24"/>
        <v>458.36363636363637</v>
      </c>
      <c r="G97" s="13">
        <f t="shared" si="25"/>
        <v>560.22222222222217</v>
      </c>
    </row>
    <row r="98" spans="1:7" ht="18" x14ac:dyDescent="0.4">
      <c r="A98" s="5" t="s">
        <v>16</v>
      </c>
      <c r="B98" s="13">
        <f t="shared" si="26"/>
        <v>769</v>
      </c>
      <c r="C98" s="13">
        <f t="shared" si="27"/>
        <v>473</v>
      </c>
      <c r="D98" s="13">
        <f t="shared" si="28"/>
        <v>1.6257928118393234</v>
      </c>
      <c r="E98" s="13">
        <f t="shared" si="29"/>
        <v>318685</v>
      </c>
      <c r="F98" s="13">
        <f t="shared" si="24"/>
        <v>414.41482444733418</v>
      </c>
      <c r="G98" s="13">
        <f t="shared" si="25"/>
        <v>673.75264270613104</v>
      </c>
    </row>
    <row r="99" spans="1:7" ht="18" x14ac:dyDescent="0.4">
      <c r="A99" s="5" t="s">
        <v>17</v>
      </c>
      <c r="B99" s="13">
        <f t="shared" si="26"/>
        <v>8341</v>
      </c>
      <c r="C99" s="13">
        <f t="shared" si="27"/>
        <v>5103</v>
      </c>
      <c r="D99" s="13">
        <f t="shared" si="28"/>
        <v>1.6345287086027827</v>
      </c>
      <c r="E99" s="13">
        <f t="shared" si="29"/>
        <v>3437111</v>
      </c>
      <c r="F99" s="13">
        <f t="shared" si="24"/>
        <v>412.07421172521282</v>
      </c>
      <c r="G99" s="13">
        <f t="shared" si="25"/>
        <v>673.54712913972173</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2423</v>
      </c>
      <c r="C103" s="13">
        <f>B19</f>
        <v>755</v>
      </c>
      <c r="D103" s="13">
        <f t="shared" ref="D103:D110" si="30">B103/C103</f>
        <v>3.209271523178808</v>
      </c>
      <c r="E103" s="13">
        <f>B30</f>
        <v>873545</v>
      </c>
      <c r="F103" s="13">
        <f t="shared" ref="F103:F110" si="31">E103/B103</f>
        <v>360.52208006603382</v>
      </c>
      <c r="G103" s="13">
        <f t="shared" ref="G103:G110" si="32">E103/C103</f>
        <v>1157.0132450331125</v>
      </c>
    </row>
    <row r="104" spans="1:7" ht="18" x14ac:dyDescent="0.4">
      <c r="A104" s="5" t="s">
        <v>11</v>
      </c>
      <c r="B104" s="13">
        <f t="shared" ref="B104:B110" si="33">B9</f>
        <v>1501</v>
      </c>
      <c r="C104" s="13">
        <f t="shared" ref="C104:C110" si="34">B20</f>
        <v>456</v>
      </c>
      <c r="D104" s="13">
        <f t="shared" si="30"/>
        <v>3.2916666666666665</v>
      </c>
      <c r="E104" s="13">
        <f t="shared" ref="E104:E110" si="35">B31</f>
        <v>523629</v>
      </c>
      <c r="F104" s="13">
        <f t="shared" si="31"/>
        <v>348.85343104596933</v>
      </c>
      <c r="G104" s="13">
        <f t="shared" si="32"/>
        <v>1148.3092105263158</v>
      </c>
    </row>
    <row r="105" spans="1:7" ht="18" x14ac:dyDescent="0.4">
      <c r="A105" s="5" t="s">
        <v>12</v>
      </c>
      <c r="B105" s="13">
        <f t="shared" si="33"/>
        <v>193</v>
      </c>
      <c r="C105" s="13">
        <f t="shared" si="34"/>
        <v>63</v>
      </c>
      <c r="D105" s="13">
        <f t="shared" si="30"/>
        <v>3.0634920634920637</v>
      </c>
      <c r="E105" s="13">
        <f t="shared" si="35"/>
        <v>67807</v>
      </c>
      <c r="F105" s="13">
        <f t="shared" si="31"/>
        <v>351.33160621761658</v>
      </c>
      <c r="G105" s="13">
        <f t="shared" si="32"/>
        <v>1076.3015873015872</v>
      </c>
    </row>
    <row r="106" spans="1:7" ht="18" x14ac:dyDescent="0.4">
      <c r="A106" s="5" t="s">
        <v>13</v>
      </c>
      <c r="B106" s="13">
        <f t="shared" si="33"/>
        <v>359</v>
      </c>
      <c r="C106" s="13">
        <f t="shared" si="34"/>
        <v>120</v>
      </c>
      <c r="D106" s="13">
        <f t="shared" si="30"/>
        <v>2.9916666666666667</v>
      </c>
      <c r="E106" s="13">
        <f t="shared" si="35"/>
        <v>129973</v>
      </c>
      <c r="F106" s="13">
        <f t="shared" si="31"/>
        <v>362.04178272980499</v>
      </c>
      <c r="G106" s="13">
        <f t="shared" si="32"/>
        <v>1083.1083333333333</v>
      </c>
    </row>
    <row r="107" spans="1:7" ht="18" x14ac:dyDescent="0.4">
      <c r="A107" s="5" t="s">
        <v>14</v>
      </c>
      <c r="B107" s="13">
        <f t="shared" si="33"/>
        <v>68</v>
      </c>
      <c r="C107" s="13">
        <f t="shared" si="34"/>
        <v>22</v>
      </c>
      <c r="D107" s="13">
        <f t="shared" si="30"/>
        <v>3.0909090909090908</v>
      </c>
      <c r="E107" s="13">
        <f t="shared" si="35"/>
        <v>24759</v>
      </c>
      <c r="F107" s="13">
        <f t="shared" si="31"/>
        <v>364.10294117647061</v>
      </c>
      <c r="G107" s="13">
        <f t="shared" si="32"/>
        <v>1125.409090909091</v>
      </c>
    </row>
    <row r="108" spans="1:7" ht="18" x14ac:dyDescent="0.4">
      <c r="A108" s="5" t="s">
        <v>15</v>
      </c>
      <c r="B108" s="13">
        <f t="shared" si="33"/>
        <v>3</v>
      </c>
      <c r="C108" s="13">
        <f t="shared" si="34"/>
        <v>1</v>
      </c>
      <c r="D108" s="13">
        <f t="shared" si="30"/>
        <v>3</v>
      </c>
      <c r="E108" s="13">
        <f t="shared" si="35"/>
        <v>1186</v>
      </c>
      <c r="F108" s="13">
        <f t="shared" si="31"/>
        <v>395.33333333333331</v>
      </c>
      <c r="G108" s="13">
        <f t="shared" si="32"/>
        <v>1186</v>
      </c>
    </row>
    <row r="109" spans="1:7" ht="18" x14ac:dyDescent="0.4">
      <c r="A109" s="5" t="s">
        <v>16</v>
      </c>
      <c r="B109" s="13">
        <f t="shared" si="33"/>
        <v>430</v>
      </c>
      <c r="C109" s="13">
        <f t="shared" si="34"/>
        <v>143</v>
      </c>
      <c r="D109" s="13">
        <f t="shared" si="30"/>
        <v>3.0069930069930071</v>
      </c>
      <c r="E109" s="13">
        <f t="shared" si="35"/>
        <v>155918</v>
      </c>
      <c r="F109" s="13">
        <f t="shared" si="31"/>
        <v>362.6</v>
      </c>
      <c r="G109" s="13">
        <f t="shared" si="32"/>
        <v>1090.3356643356644</v>
      </c>
    </row>
    <row r="110" spans="1:7" ht="18" x14ac:dyDescent="0.4">
      <c r="A110" s="5" t="s">
        <v>17</v>
      </c>
      <c r="B110" s="13">
        <f t="shared" si="33"/>
        <v>4547</v>
      </c>
      <c r="C110" s="13">
        <f t="shared" si="34"/>
        <v>1417</v>
      </c>
      <c r="D110" s="13">
        <f t="shared" si="30"/>
        <v>3.2088920254057869</v>
      </c>
      <c r="E110" s="13">
        <f t="shared" si="35"/>
        <v>1620899</v>
      </c>
      <c r="F110" s="13">
        <f t="shared" si="31"/>
        <v>356.47657796349239</v>
      </c>
      <c r="G110" s="13">
        <f t="shared" si="32"/>
        <v>1143.894848270995</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10</v>
      </c>
      <c r="C114" s="13">
        <f>C19</f>
        <v>2</v>
      </c>
      <c r="D114" s="13">
        <f t="shared" ref="D114:D121" si="36">B114/C114</f>
        <v>5</v>
      </c>
      <c r="E114" s="13">
        <f>C30</f>
        <v>3915</v>
      </c>
      <c r="F114" s="13">
        <f t="shared" ref="F114:F121" si="37">E114/B114</f>
        <v>391.5</v>
      </c>
      <c r="G114" s="13">
        <f t="shared" ref="G114:G121" si="38">E114/C114</f>
        <v>1957.5</v>
      </c>
    </row>
    <row r="115" spans="1:7" ht="18" x14ac:dyDescent="0.4">
      <c r="A115" s="5" t="s">
        <v>11</v>
      </c>
      <c r="B115" s="13">
        <f t="shared" ref="B115:B121" si="39">C9</f>
        <v>3</v>
      </c>
      <c r="C115" s="13">
        <f t="shared" ref="C115:C121" si="40">C20</f>
        <v>1</v>
      </c>
      <c r="D115" s="13">
        <f t="shared" si="36"/>
        <v>3</v>
      </c>
      <c r="E115" s="13">
        <f t="shared" ref="E115:E121" si="41">C31</f>
        <v>1124</v>
      </c>
      <c r="F115" s="13">
        <f t="shared" si="37"/>
        <v>374.66666666666669</v>
      </c>
      <c r="G115" s="13">
        <f t="shared" si="38"/>
        <v>1124</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8</v>
      </c>
      <c r="C118" s="13">
        <f t="shared" si="40"/>
        <v>2</v>
      </c>
      <c r="D118" s="13">
        <f t="shared" si="36"/>
        <v>4</v>
      </c>
      <c r="E118" s="13">
        <f t="shared" si="41"/>
        <v>3305</v>
      </c>
      <c r="F118" s="13">
        <f t="shared" si="37"/>
        <v>413.125</v>
      </c>
      <c r="G118" s="13">
        <f t="shared" si="38"/>
        <v>1652.5</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8</v>
      </c>
      <c r="C120" s="13">
        <f t="shared" si="40"/>
        <v>2</v>
      </c>
      <c r="D120" s="13">
        <f t="shared" si="36"/>
        <v>4</v>
      </c>
      <c r="E120" s="13">
        <f t="shared" si="41"/>
        <v>3305</v>
      </c>
      <c r="F120" s="13">
        <f t="shared" si="37"/>
        <v>413.125</v>
      </c>
      <c r="G120" s="13">
        <f t="shared" si="38"/>
        <v>1652.5</v>
      </c>
    </row>
    <row r="121" spans="1:7" ht="18" x14ac:dyDescent="0.4">
      <c r="A121" s="5" t="s">
        <v>17</v>
      </c>
      <c r="B121" s="13">
        <f t="shared" si="39"/>
        <v>21</v>
      </c>
      <c r="C121" s="13">
        <f t="shared" si="40"/>
        <v>5</v>
      </c>
      <c r="D121" s="13">
        <f t="shared" si="36"/>
        <v>4.2</v>
      </c>
      <c r="E121" s="13">
        <f t="shared" si="41"/>
        <v>8344</v>
      </c>
      <c r="F121" s="13">
        <f t="shared" si="37"/>
        <v>397.33333333333331</v>
      </c>
      <c r="G121" s="13">
        <f t="shared" si="38"/>
        <v>1668.8</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1929</v>
      </c>
      <c r="C125" s="13">
        <f>D19</f>
        <v>1906</v>
      </c>
      <c r="D125" s="13">
        <f t="shared" ref="D125:D132" si="42">B125/C125</f>
        <v>1.0120671563483736</v>
      </c>
      <c r="E125" s="13">
        <f>D30</f>
        <v>928462</v>
      </c>
      <c r="F125" s="13">
        <f t="shared" ref="F125:F132" si="43">E125/B125</f>
        <v>481.31778123379991</v>
      </c>
      <c r="G125" s="13">
        <f t="shared" ref="G125:G132" si="44">E125/C125</f>
        <v>487.12591815320042</v>
      </c>
    </row>
    <row r="126" spans="1:7" ht="18" x14ac:dyDescent="0.4">
      <c r="A126" s="5" t="s">
        <v>11</v>
      </c>
      <c r="B126" s="13">
        <f t="shared" ref="B126:B132" si="45">D9</f>
        <v>846</v>
      </c>
      <c r="C126" s="13">
        <f t="shared" ref="C126:C132" si="46">D20</f>
        <v>829</v>
      </c>
      <c r="D126" s="13">
        <f t="shared" si="42"/>
        <v>1.0205066344993969</v>
      </c>
      <c r="E126" s="13">
        <f t="shared" ref="E126:E132" si="47">D31</f>
        <v>401124</v>
      </c>
      <c r="F126" s="13">
        <f t="shared" si="43"/>
        <v>474.1418439716312</v>
      </c>
      <c r="G126" s="13">
        <f t="shared" si="44"/>
        <v>483.86489746682753</v>
      </c>
    </row>
    <row r="127" spans="1:7" ht="18" x14ac:dyDescent="0.4">
      <c r="A127" s="5" t="s">
        <v>12</v>
      </c>
      <c r="B127" s="13">
        <f t="shared" si="45"/>
        <v>144</v>
      </c>
      <c r="C127" s="13">
        <f t="shared" si="46"/>
        <v>143</v>
      </c>
      <c r="D127" s="13">
        <f t="shared" si="42"/>
        <v>1.0069930069930071</v>
      </c>
      <c r="E127" s="13">
        <f t="shared" si="47"/>
        <v>68167</v>
      </c>
      <c r="F127" s="13">
        <f t="shared" si="43"/>
        <v>473.38194444444446</v>
      </c>
      <c r="G127" s="13">
        <f t="shared" si="44"/>
        <v>476.69230769230768</v>
      </c>
    </row>
    <row r="128" spans="1:7" ht="18" x14ac:dyDescent="0.4">
      <c r="A128" s="5" t="s">
        <v>13</v>
      </c>
      <c r="B128" s="13">
        <f t="shared" si="45"/>
        <v>265</v>
      </c>
      <c r="C128" s="13">
        <f t="shared" si="46"/>
        <v>265</v>
      </c>
      <c r="D128" s="13">
        <f t="shared" si="42"/>
        <v>1</v>
      </c>
      <c r="E128" s="13">
        <f t="shared" si="47"/>
        <v>128033</v>
      </c>
      <c r="F128" s="13">
        <f t="shared" si="43"/>
        <v>483.14339622641512</v>
      </c>
      <c r="G128" s="13">
        <f t="shared" si="44"/>
        <v>483.14339622641512</v>
      </c>
    </row>
    <row r="129" spans="1:7" ht="18" x14ac:dyDescent="0.4">
      <c r="A129" s="5" t="s">
        <v>14</v>
      </c>
      <c r="B129" s="13">
        <f t="shared" si="45"/>
        <v>34</v>
      </c>
      <c r="C129" s="13">
        <f t="shared" si="46"/>
        <v>33</v>
      </c>
      <c r="D129" s="13">
        <f t="shared" si="42"/>
        <v>1.0303030303030303</v>
      </c>
      <c r="E129" s="13">
        <f t="shared" si="47"/>
        <v>16223</v>
      </c>
      <c r="F129" s="13">
        <f t="shared" si="43"/>
        <v>477.14705882352939</v>
      </c>
      <c r="G129" s="13">
        <f t="shared" si="44"/>
        <v>491.60606060606062</v>
      </c>
    </row>
    <row r="130" spans="1:7" ht="18" x14ac:dyDescent="0.4">
      <c r="A130" s="5" t="s">
        <v>15</v>
      </c>
      <c r="B130" s="13">
        <f t="shared" si="45"/>
        <v>8</v>
      </c>
      <c r="C130" s="13">
        <f t="shared" si="46"/>
        <v>8</v>
      </c>
      <c r="D130" s="13">
        <f t="shared" si="42"/>
        <v>1</v>
      </c>
      <c r="E130" s="13">
        <f t="shared" si="47"/>
        <v>3856</v>
      </c>
      <c r="F130" s="13">
        <f t="shared" si="43"/>
        <v>482</v>
      </c>
      <c r="G130" s="13">
        <f t="shared" si="44"/>
        <v>482</v>
      </c>
    </row>
    <row r="131" spans="1:7" ht="18" x14ac:dyDescent="0.4">
      <c r="A131" s="5" t="s">
        <v>16</v>
      </c>
      <c r="B131" s="13">
        <f t="shared" si="45"/>
        <v>307</v>
      </c>
      <c r="C131" s="13">
        <f t="shared" si="46"/>
        <v>306</v>
      </c>
      <c r="D131" s="13">
        <f t="shared" si="42"/>
        <v>1.0032679738562091</v>
      </c>
      <c r="E131" s="13">
        <f t="shared" si="47"/>
        <v>148112</v>
      </c>
      <c r="F131" s="13">
        <f t="shared" si="43"/>
        <v>482.44951140065149</v>
      </c>
      <c r="G131" s="13">
        <f t="shared" si="44"/>
        <v>484.02614379084969</v>
      </c>
    </row>
    <row r="132" spans="1:7" ht="18" x14ac:dyDescent="0.4">
      <c r="A132" s="5" t="s">
        <v>17</v>
      </c>
      <c r="B132" s="13">
        <f t="shared" si="45"/>
        <v>3226</v>
      </c>
      <c r="C132" s="13">
        <f t="shared" si="46"/>
        <v>3184</v>
      </c>
      <c r="D132" s="13">
        <f t="shared" si="42"/>
        <v>1.0131909547738693</v>
      </c>
      <c r="E132" s="13">
        <f t="shared" si="47"/>
        <v>1545865</v>
      </c>
      <c r="F132" s="13">
        <f t="shared" si="43"/>
        <v>479.18939863608182</v>
      </c>
      <c r="G132" s="13">
        <f t="shared" si="44"/>
        <v>485.51036432160805</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387</v>
      </c>
      <c r="C136" s="13">
        <f>F19</f>
        <v>353</v>
      </c>
      <c r="D136" s="13">
        <f t="shared" ref="D136:D143" si="48">B136/C136</f>
        <v>1.0963172804532577</v>
      </c>
      <c r="E136" s="13">
        <f>F30</f>
        <v>185895</v>
      </c>
      <c r="F136" s="13">
        <f t="shared" ref="F136:F143" si="49">E136/B136</f>
        <v>480.3488372093023</v>
      </c>
      <c r="G136" s="13">
        <f t="shared" ref="G136:G143" si="50">E136/C136</f>
        <v>526.61473087818695</v>
      </c>
    </row>
    <row r="137" spans="1:7" ht="18" x14ac:dyDescent="0.4">
      <c r="A137" s="5" t="s">
        <v>11</v>
      </c>
      <c r="B137" s="13">
        <f t="shared" ref="B137:B143" si="51">F9</f>
        <v>111</v>
      </c>
      <c r="C137" s="13">
        <f t="shared" ref="C137:C143" si="52">F20</f>
        <v>102</v>
      </c>
      <c r="D137" s="13">
        <f t="shared" si="48"/>
        <v>1.088235294117647</v>
      </c>
      <c r="E137" s="13">
        <f t="shared" ref="E137:E143" si="53">F31</f>
        <v>53214</v>
      </c>
      <c r="F137" s="13">
        <f t="shared" si="49"/>
        <v>479.40540540540542</v>
      </c>
      <c r="G137" s="13">
        <f t="shared" si="50"/>
        <v>521.70588235294122</v>
      </c>
    </row>
    <row r="138" spans="1:7" ht="18" x14ac:dyDescent="0.4">
      <c r="A138" s="5" t="s">
        <v>12</v>
      </c>
      <c r="B138" s="13">
        <f t="shared" si="51"/>
        <v>25</v>
      </c>
      <c r="C138" s="13">
        <f t="shared" si="52"/>
        <v>20</v>
      </c>
      <c r="D138" s="13">
        <f t="shared" si="48"/>
        <v>1.25</v>
      </c>
      <c r="E138" s="13">
        <f t="shared" si="53"/>
        <v>11544</v>
      </c>
      <c r="F138" s="13">
        <f t="shared" si="49"/>
        <v>461.76</v>
      </c>
      <c r="G138" s="13">
        <f t="shared" si="50"/>
        <v>577.20000000000005</v>
      </c>
    </row>
    <row r="139" spans="1:7" ht="18" x14ac:dyDescent="0.4">
      <c r="A139" s="5" t="s">
        <v>13</v>
      </c>
      <c r="B139" s="13">
        <f t="shared" si="51"/>
        <v>21</v>
      </c>
      <c r="C139" s="13">
        <f t="shared" si="52"/>
        <v>19</v>
      </c>
      <c r="D139" s="13">
        <f t="shared" si="48"/>
        <v>1.1052631578947369</v>
      </c>
      <c r="E139" s="13">
        <f t="shared" si="53"/>
        <v>9870</v>
      </c>
      <c r="F139" s="13">
        <f t="shared" si="49"/>
        <v>470</v>
      </c>
      <c r="G139" s="13">
        <f t="shared" si="50"/>
        <v>519.47368421052636</v>
      </c>
    </row>
    <row r="140" spans="1:7" ht="18" x14ac:dyDescent="0.4">
      <c r="A140" s="5" t="s">
        <v>14</v>
      </c>
      <c r="B140" s="13">
        <f t="shared" si="51"/>
        <v>3</v>
      </c>
      <c r="C140" s="13">
        <f t="shared" si="52"/>
        <v>3</v>
      </c>
      <c r="D140" s="13">
        <f t="shared" si="48"/>
        <v>1</v>
      </c>
      <c r="E140" s="13">
        <f t="shared" si="53"/>
        <v>1480</v>
      </c>
      <c r="F140" s="13">
        <f t="shared" si="49"/>
        <v>493.33333333333331</v>
      </c>
      <c r="G140" s="13">
        <f t="shared" si="50"/>
        <v>493.33333333333331</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24</v>
      </c>
      <c r="C142" s="13">
        <f t="shared" si="52"/>
        <v>22</v>
      </c>
      <c r="D142" s="13">
        <f t="shared" si="48"/>
        <v>1.0909090909090908</v>
      </c>
      <c r="E142" s="13">
        <f t="shared" si="53"/>
        <v>11350</v>
      </c>
      <c r="F142" s="13">
        <f t="shared" si="49"/>
        <v>472.91666666666669</v>
      </c>
      <c r="G142" s="13">
        <f t="shared" si="50"/>
        <v>515.90909090909088</v>
      </c>
    </row>
    <row r="143" spans="1:7" ht="18" x14ac:dyDescent="0.4">
      <c r="A143" s="5" t="s">
        <v>17</v>
      </c>
      <c r="B143" s="13">
        <f t="shared" si="51"/>
        <v>547</v>
      </c>
      <c r="C143" s="13">
        <f t="shared" si="52"/>
        <v>497</v>
      </c>
      <c r="D143" s="13">
        <f t="shared" si="48"/>
        <v>1.1006036217303823</v>
      </c>
      <c r="E143" s="13">
        <f t="shared" si="53"/>
        <v>262003</v>
      </c>
      <c r="F143" s="13">
        <f t="shared" si="49"/>
        <v>478.98171846435099</v>
      </c>
      <c r="G143" s="13">
        <f t="shared" si="50"/>
        <v>527.16901408450701</v>
      </c>
    </row>
    <row r="145" spans="1:1" x14ac:dyDescent="0.35">
      <c r="A145" s="2" t="s">
        <v>77</v>
      </c>
    </row>
  </sheetData>
  <pageMargins left="0.7" right="0.7" top="0.75" bottom="0.75" header="0.3" footer="0.3"/>
  <pageSetup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DDD4-8643-4B2A-9788-553511116F10}">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48</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2393</v>
      </c>
      <c r="C8" s="11">
        <v>9</v>
      </c>
      <c r="D8" s="10">
        <v>1854</v>
      </c>
      <c r="E8" s="10">
        <v>8096</v>
      </c>
      <c r="F8" s="10">
        <v>381</v>
      </c>
      <c r="G8" s="10">
        <v>83409</v>
      </c>
      <c r="H8" s="10">
        <v>96142</v>
      </c>
    </row>
    <row r="9" spans="1:8" ht="18" x14ac:dyDescent="0.4">
      <c r="A9" s="5" t="s">
        <v>11</v>
      </c>
      <c r="B9" s="10">
        <v>1445</v>
      </c>
      <c r="C9" s="12">
        <v>0</v>
      </c>
      <c r="D9" s="10">
        <v>817</v>
      </c>
      <c r="E9" s="10">
        <v>3064</v>
      </c>
      <c r="F9" s="10">
        <v>108</v>
      </c>
      <c r="G9" s="10">
        <v>33770</v>
      </c>
      <c r="H9" s="10">
        <v>39204</v>
      </c>
    </row>
    <row r="10" spans="1:8" ht="18" x14ac:dyDescent="0.4">
      <c r="A10" s="5" t="s">
        <v>12</v>
      </c>
      <c r="B10" s="10">
        <v>187</v>
      </c>
      <c r="C10" s="12">
        <v>0</v>
      </c>
      <c r="D10" s="10">
        <v>139</v>
      </c>
      <c r="E10" s="10">
        <v>469</v>
      </c>
      <c r="F10" s="10">
        <v>25</v>
      </c>
      <c r="G10" s="10">
        <v>7265</v>
      </c>
      <c r="H10" s="10">
        <v>8085</v>
      </c>
    </row>
    <row r="11" spans="1:8" ht="18" x14ac:dyDescent="0.4">
      <c r="A11" s="5" t="s">
        <v>13</v>
      </c>
      <c r="B11" s="10">
        <v>347</v>
      </c>
      <c r="C11" s="12">
        <v>0</v>
      </c>
      <c r="D11" s="10">
        <v>259</v>
      </c>
      <c r="E11" s="10">
        <v>890</v>
      </c>
      <c r="F11" s="10">
        <v>20</v>
      </c>
      <c r="G11" s="10">
        <v>13538</v>
      </c>
      <c r="H11" s="10">
        <v>15054</v>
      </c>
    </row>
    <row r="12" spans="1:8" ht="18" x14ac:dyDescent="0.4">
      <c r="A12" s="5" t="s">
        <v>14</v>
      </c>
      <c r="B12" s="10">
        <v>74</v>
      </c>
      <c r="C12" s="12">
        <v>3</v>
      </c>
      <c r="D12" s="10">
        <v>37</v>
      </c>
      <c r="E12" s="10">
        <v>119</v>
      </c>
      <c r="F12" s="10">
        <v>3</v>
      </c>
      <c r="G12" s="10">
        <v>2029</v>
      </c>
      <c r="H12" s="10">
        <v>2265</v>
      </c>
    </row>
    <row r="13" spans="1:8" ht="18" x14ac:dyDescent="0.4">
      <c r="A13" s="5" t="s">
        <v>15</v>
      </c>
      <c r="B13" s="10">
        <v>3</v>
      </c>
      <c r="C13" s="12">
        <v>0</v>
      </c>
      <c r="D13" s="10">
        <v>9</v>
      </c>
      <c r="E13" s="10">
        <v>19</v>
      </c>
      <c r="F13" s="12">
        <v>0</v>
      </c>
      <c r="G13" s="10">
        <v>334</v>
      </c>
      <c r="H13" s="10">
        <v>365</v>
      </c>
    </row>
    <row r="14" spans="1:8" ht="18" x14ac:dyDescent="0.4">
      <c r="A14" s="5" t="s">
        <v>16</v>
      </c>
      <c r="B14" s="10">
        <v>424</v>
      </c>
      <c r="C14" s="12">
        <v>3</v>
      </c>
      <c r="D14" s="10">
        <v>305</v>
      </c>
      <c r="E14" s="10">
        <v>1028</v>
      </c>
      <c r="F14" s="10">
        <v>23</v>
      </c>
      <c r="G14" s="10">
        <v>15901</v>
      </c>
      <c r="H14" s="10">
        <v>17684</v>
      </c>
    </row>
    <row r="15" spans="1:8" ht="18" x14ac:dyDescent="0.4">
      <c r="A15" s="5" t="s">
        <v>17</v>
      </c>
      <c r="B15" s="10">
        <v>4449</v>
      </c>
      <c r="C15" s="10">
        <v>12</v>
      </c>
      <c r="D15" s="10">
        <v>3115</v>
      </c>
      <c r="E15" s="10">
        <v>12657</v>
      </c>
      <c r="F15" s="10">
        <v>537</v>
      </c>
      <c r="G15" s="10">
        <v>140345</v>
      </c>
      <c r="H15" s="10">
        <v>161115</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747</v>
      </c>
      <c r="C19" s="10">
        <v>2</v>
      </c>
      <c r="D19" s="10">
        <v>1833</v>
      </c>
      <c r="E19" s="10">
        <v>7554</v>
      </c>
      <c r="F19" s="10">
        <v>346</v>
      </c>
      <c r="G19" s="10">
        <v>37701</v>
      </c>
      <c r="H19" s="10">
        <v>48183</v>
      </c>
    </row>
    <row r="20" spans="1:8" ht="18" x14ac:dyDescent="0.4">
      <c r="A20" s="5" t="s">
        <v>11</v>
      </c>
      <c r="B20" s="10">
        <v>444</v>
      </c>
      <c r="C20" s="10">
        <v>0</v>
      </c>
      <c r="D20" s="10">
        <v>799</v>
      </c>
      <c r="E20" s="10">
        <v>2991</v>
      </c>
      <c r="F20" s="10">
        <v>98</v>
      </c>
      <c r="G20" s="10">
        <v>15571</v>
      </c>
      <c r="H20" s="10">
        <v>19903</v>
      </c>
    </row>
    <row r="21" spans="1:8" ht="18" x14ac:dyDescent="0.4">
      <c r="A21" s="5" t="s">
        <v>12</v>
      </c>
      <c r="B21" s="10">
        <v>61</v>
      </c>
      <c r="C21" s="10">
        <v>0</v>
      </c>
      <c r="D21" s="10">
        <v>138</v>
      </c>
      <c r="E21" s="10">
        <v>457</v>
      </c>
      <c r="F21" s="10">
        <v>20</v>
      </c>
      <c r="G21" s="10">
        <v>3341</v>
      </c>
      <c r="H21" s="10">
        <v>4017</v>
      </c>
    </row>
    <row r="22" spans="1:8" ht="18" x14ac:dyDescent="0.4">
      <c r="A22" s="5" t="s">
        <v>13</v>
      </c>
      <c r="B22" s="10">
        <v>115</v>
      </c>
      <c r="C22" s="10">
        <v>0</v>
      </c>
      <c r="D22" s="10">
        <v>259</v>
      </c>
      <c r="E22" s="10">
        <v>861</v>
      </c>
      <c r="F22" s="10">
        <v>18</v>
      </c>
      <c r="G22" s="10">
        <v>6330</v>
      </c>
      <c r="H22" s="10">
        <v>7583</v>
      </c>
    </row>
    <row r="23" spans="1:8" ht="18" x14ac:dyDescent="0.4">
      <c r="A23" s="5" t="s">
        <v>14</v>
      </c>
      <c r="B23" s="10">
        <v>23</v>
      </c>
      <c r="C23" s="10">
        <v>1</v>
      </c>
      <c r="D23" s="10">
        <v>36</v>
      </c>
      <c r="E23" s="10">
        <v>119</v>
      </c>
      <c r="F23" s="10">
        <v>3</v>
      </c>
      <c r="G23" s="10">
        <v>889</v>
      </c>
      <c r="H23" s="10">
        <v>1071</v>
      </c>
    </row>
    <row r="24" spans="1:8" ht="18" x14ac:dyDescent="0.4">
      <c r="A24" s="5" t="s">
        <v>15</v>
      </c>
      <c r="B24" s="10">
        <v>1</v>
      </c>
      <c r="C24" s="10">
        <v>0</v>
      </c>
      <c r="D24" s="10">
        <v>9</v>
      </c>
      <c r="E24" s="10">
        <v>17</v>
      </c>
      <c r="F24" s="10">
        <v>0</v>
      </c>
      <c r="G24" s="10">
        <v>116</v>
      </c>
      <c r="H24" s="10">
        <v>143</v>
      </c>
    </row>
    <row r="25" spans="1:8" ht="18" x14ac:dyDescent="0.4">
      <c r="A25" s="5" t="s">
        <v>16</v>
      </c>
      <c r="B25" s="10">
        <v>139</v>
      </c>
      <c r="C25" s="10">
        <v>1</v>
      </c>
      <c r="D25" s="10">
        <v>304</v>
      </c>
      <c r="E25" s="10">
        <v>997</v>
      </c>
      <c r="F25" s="10">
        <v>21</v>
      </c>
      <c r="G25" s="10">
        <v>7335</v>
      </c>
      <c r="H25" s="10">
        <v>8797</v>
      </c>
    </row>
    <row r="26" spans="1:8" ht="18" x14ac:dyDescent="0.4">
      <c r="A26" s="5" t="s">
        <v>17</v>
      </c>
      <c r="B26" s="10">
        <v>1391</v>
      </c>
      <c r="C26" s="10">
        <v>3</v>
      </c>
      <c r="D26" s="10">
        <v>3074</v>
      </c>
      <c r="E26" s="10">
        <v>11999</v>
      </c>
      <c r="F26" s="10">
        <v>485</v>
      </c>
      <c r="G26" s="10">
        <v>63948</v>
      </c>
      <c r="H26" s="10">
        <v>80900</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855801</v>
      </c>
      <c r="C30" s="10">
        <v>3749</v>
      </c>
      <c r="D30" s="10">
        <v>891909</v>
      </c>
      <c r="E30" s="10">
        <v>2708466</v>
      </c>
      <c r="F30" s="10">
        <v>181478</v>
      </c>
      <c r="G30" s="10">
        <v>26618726</v>
      </c>
      <c r="H30" s="10">
        <v>31260129</v>
      </c>
    </row>
    <row r="31" spans="1:8" ht="18" x14ac:dyDescent="0.4">
      <c r="A31" s="5" t="s">
        <v>11</v>
      </c>
      <c r="B31" s="10">
        <v>499772</v>
      </c>
      <c r="C31" s="10">
        <v>0</v>
      </c>
      <c r="D31" s="10">
        <v>390628</v>
      </c>
      <c r="E31" s="10">
        <v>1008916</v>
      </c>
      <c r="F31" s="10">
        <v>51245</v>
      </c>
      <c r="G31" s="10">
        <v>10923063</v>
      </c>
      <c r="H31" s="10">
        <v>12873624</v>
      </c>
    </row>
    <row r="32" spans="1:8" ht="18" x14ac:dyDescent="0.4">
      <c r="A32" s="5" t="s">
        <v>12</v>
      </c>
      <c r="B32" s="10">
        <v>66021</v>
      </c>
      <c r="C32" s="10">
        <v>0</v>
      </c>
      <c r="D32" s="10">
        <v>65541</v>
      </c>
      <c r="E32" s="10">
        <v>149274</v>
      </c>
      <c r="F32" s="10">
        <v>12022</v>
      </c>
      <c r="G32" s="10">
        <v>2255474</v>
      </c>
      <c r="H32" s="10">
        <v>2548332</v>
      </c>
    </row>
    <row r="33" spans="1:8" ht="18" x14ac:dyDescent="0.4">
      <c r="A33" s="5" t="s">
        <v>13</v>
      </c>
      <c r="B33" s="10">
        <v>127920</v>
      </c>
      <c r="C33" s="10">
        <v>0</v>
      </c>
      <c r="D33" s="10">
        <v>122850</v>
      </c>
      <c r="E33" s="10">
        <v>297748</v>
      </c>
      <c r="F33" s="10">
        <v>9365</v>
      </c>
      <c r="G33" s="10">
        <v>4297926</v>
      </c>
      <c r="H33" s="10">
        <v>4855809</v>
      </c>
    </row>
    <row r="34" spans="1:8" ht="18" x14ac:dyDescent="0.4">
      <c r="A34" s="5" t="s">
        <v>14</v>
      </c>
      <c r="B34" s="10">
        <v>26957</v>
      </c>
      <c r="C34" s="10">
        <v>922</v>
      </c>
      <c r="D34" s="10">
        <v>17585</v>
      </c>
      <c r="E34" s="10">
        <v>38242</v>
      </c>
      <c r="F34" s="10">
        <v>1452</v>
      </c>
      <c r="G34" s="10">
        <v>674954</v>
      </c>
      <c r="H34" s="10">
        <v>760112</v>
      </c>
    </row>
    <row r="35" spans="1:8" ht="18" x14ac:dyDescent="0.4">
      <c r="A35" s="5" t="s">
        <v>15</v>
      </c>
      <c r="B35" s="10">
        <v>1186</v>
      </c>
      <c r="C35" s="10">
        <v>0</v>
      </c>
      <c r="D35" s="10">
        <v>4350</v>
      </c>
      <c r="E35" s="10">
        <v>6296</v>
      </c>
      <c r="F35" s="10">
        <v>0</v>
      </c>
      <c r="G35" s="10">
        <v>90093</v>
      </c>
      <c r="H35" s="10">
        <v>101925</v>
      </c>
    </row>
    <row r="36" spans="1:8" ht="18" x14ac:dyDescent="0.4">
      <c r="A36" s="5" t="s">
        <v>16</v>
      </c>
      <c r="B36" s="10">
        <v>156063</v>
      </c>
      <c r="C36" s="10">
        <v>922</v>
      </c>
      <c r="D36" s="10">
        <v>144785</v>
      </c>
      <c r="E36" s="10">
        <v>342286</v>
      </c>
      <c r="F36" s="10">
        <v>10817</v>
      </c>
      <c r="G36" s="10">
        <v>5062973</v>
      </c>
      <c r="H36" s="10">
        <v>5717846</v>
      </c>
    </row>
    <row r="37" spans="1:8" ht="18" x14ac:dyDescent="0.4">
      <c r="A37" s="5" t="s">
        <v>17</v>
      </c>
      <c r="B37" s="10">
        <v>1577657</v>
      </c>
      <c r="C37" s="10">
        <v>4671</v>
      </c>
      <c r="D37" s="10">
        <v>1492863</v>
      </c>
      <c r="E37" s="10">
        <v>4208942</v>
      </c>
      <c r="F37" s="10">
        <v>255562</v>
      </c>
      <c r="G37" s="10">
        <v>44860236</v>
      </c>
      <c r="H37" s="10">
        <v>52399931</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96142</v>
      </c>
      <c r="C44" s="13">
        <f>H19</f>
        <v>48183</v>
      </c>
      <c r="D44" s="13">
        <f>B44/C44</f>
        <v>1.9953510574268933</v>
      </c>
      <c r="E44" s="13">
        <f>H30</f>
        <v>31260129</v>
      </c>
      <c r="F44" s="13">
        <f>E44/B44</f>
        <v>325.14539951322001</v>
      </c>
      <c r="G44" s="13">
        <f>E44/C44</f>
        <v>648.77921673619323</v>
      </c>
    </row>
    <row r="45" spans="1:8" ht="18" x14ac:dyDescent="0.4">
      <c r="A45" s="5" t="s">
        <v>11</v>
      </c>
      <c r="B45" s="13">
        <f t="shared" ref="B45:B51" si="0">H9</f>
        <v>39204</v>
      </c>
      <c r="C45" s="13">
        <f t="shared" ref="C45:C51" si="1">H20</f>
        <v>19903</v>
      </c>
      <c r="D45" s="13">
        <f t="shared" ref="D45:D51" si="2">B45/C45</f>
        <v>1.969753303522082</v>
      </c>
      <c r="E45" s="13">
        <f t="shared" ref="E45:E51" si="3">H31</f>
        <v>12873624</v>
      </c>
      <c r="F45" s="13">
        <f t="shared" ref="F45:F51" si="4">E45/B45</f>
        <v>328.37526782981331</v>
      </c>
      <c r="G45" s="13">
        <f t="shared" ref="G45:G51" si="5">E45/C45</f>
        <v>646.81826860272315</v>
      </c>
    </row>
    <row r="46" spans="1:8" ht="18" x14ac:dyDescent="0.4">
      <c r="A46" s="5" t="s">
        <v>12</v>
      </c>
      <c r="B46" s="13">
        <f t="shared" si="0"/>
        <v>8085</v>
      </c>
      <c r="C46" s="13">
        <f t="shared" si="1"/>
        <v>4017</v>
      </c>
      <c r="D46" s="13">
        <f t="shared" si="2"/>
        <v>2.0126960418222555</v>
      </c>
      <c r="E46" s="13">
        <f t="shared" si="3"/>
        <v>2548332</v>
      </c>
      <c r="F46" s="13">
        <f t="shared" si="4"/>
        <v>315.19257884972171</v>
      </c>
      <c r="G46" s="13">
        <f t="shared" si="5"/>
        <v>634.38685586258407</v>
      </c>
    </row>
    <row r="47" spans="1:8" ht="18" x14ac:dyDescent="0.4">
      <c r="A47" s="5" t="s">
        <v>13</v>
      </c>
      <c r="B47" s="13">
        <f t="shared" si="0"/>
        <v>15054</v>
      </c>
      <c r="C47" s="13">
        <f t="shared" si="1"/>
        <v>7583</v>
      </c>
      <c r="D47" s="13">
        <f t="shared" si="2"/>
        <v>1.9852301200052749</v>
      </c>
      <c r="E47" s="13">
        <f t="shared" si="3"/>
        <v>4855809</v>
      </c>
      <c r="F47" s="13">
        <f t="shared" si="4"/>
        <v>322.55938620964525</v>
      </c>
      <c r="G47" s="13">
        <f t="shared" si="5"/>
        <v>640.35460899380189</v>
      </c>
    </row>
    <row r="48" spans="1:8" ht="18" x14ac:dyDescent="0.4">
      <c r="A48" s="5" t="s">
        <v>14</v>
      </c>
      <c r="B48" s="13">
        <f t="shared" si="0"/>
        <v>2265</v>
      </c>
      <c r="C48" s="13">
        <f t="shared" si="1"/>
        <v>1071</v>
      </c>
      <c r="D48" s="13">
        <f t="shared" si="2"/>
        <v>2.1148459383753502</v>
      </c>
      <c r="E48" s="13">
        <f t="shared" si="3"/>
        <v>760112</v>
      </c>
      <c r="F48" s="13">
        <f t="shared" si="4"/>
        <v>335.59028697571745</v>
      </c>
      <c r="G48" s="13">
        <f t="shared" si="5"/>
        <v>709.72175536881423</v>
      </c>
    </row>
    <row r="49" spans="1:7" ht="18" x14ac:dyDescent="0.4">
      <c r="A49" s="5" t="s">
        <v>15</v>
      </c>
      <c r="B49" s="13">
        <f t="shared" si="0"/>
        <v>365</v>
      </c>
      <c r="C49" s="13">
        <f t="shared" si="1"/>
        <v>143</v>
      </c>
      <c r="D49" s="13">
        <f t="shared" si="2"/>
        <v>2.5524475524475525</v>
      </c>
      <c r="E49" s="13">
        <f t="shared" si="3"/>
        <v>101925</v>
      </c>
      <c r="F49" s="13">
        <f t="shared" si="4"/>
        <v>279.24657534246575</v>
      </c>
      <c r="G49" s="13">
        <f t="shared" si="5"/>
        <v>712.76223776223776</v>
      </c>
    </row>
    <row r="50" spans="1:7" ht="18" x14ac:dyDescent="0.4">
      <c r="A50" s="5" t="s">
        <v>16</v>
      </c>
      <c r="B50" s="13">
        <f t="shared" si="0"/>
        <v>17684</v>
      </c>
      <c r="C50" s="13">
        <f t="shared" si="1"/>
        <v>8797</v>
      </c>
      <c r="D50" s="13">
        <f t="shared" si="2"/>
        <v>2.0102307604865297</v>
      </c>
      <c r="E50" s="13">
        <f t="shared" si="3"/>
        <v>5717846</v>
      </c>
      <c r="F50" s="13">
        <f t="shared" si="4"/>
        <v>323.33442660031665</v>
      </c>
      <c r="G50" s="13">
        <f t="shared" si="5"/>
        <v>649.97681027623048</v>
      </c>
    </row>
    <row r="51" spans="1:7" ht="18" x14ac:dyDescent="0.4">
      <c r="A51" s="5" t="s">
        <v>17</v>
      </c>
      <c r="B51" s="13">
        <f t="shared" si="0"/>
        <v>161115</v>
      </c>
      <c r="C51" s="13">
        <f t="shared" si="1"/>
        <v>80900</v>
      </c>
      <c r="D51" s="13">
        <f t="shared" si="2"/>
        <v>1.9915327564894931</v>
      </c>
      <c r="E51" s="13">
        <f t="shared" si="3"/>
        <v>52399931</v>
      </c>
      <c r="F51" s="13">
        <f t="shared" si="4"/>
        <v>325.23310058033081</v>
      </c>
      <c r="G51" s="13">
        <f t="shared" si="5"/>
        <v>647.71237330037081</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83409</v>
      </c>
      <c r="C55" s="13">
        <f>G19</f>
        <v>37701</v>
      </c>
      <c r="D55" s="13">
        <f>B55/C55</f>
        <v>2.2123816344394047</v>
      </c>
      <c r="E55" s="13">
        <f>G30</f>
        <v>26618726</v>
      </c>
      <c r="F55" s="13">
        <f>E55/B55</f>
        <v>319.13493747677109</v>
      </c>
      <c r="G55" s="13">
        <f>E55/C55</f>
        <v>706.04827458157604</v>
      </c>
    </row>
    <row r="56" spans="1:7" ht="18" x14ac:dyDescent="0.4">
      <c r="A56" s="5" t="s">
        <v>11</v>
      </c>
      <c r="B56" s="13">
        <f t="shared" ref="B56:B62" si="6">G9</f>
        <v>33770</v>
      </c>
      <c r="C56" s="13">
        <f t="shared" ref="C56:C62" si="7">G20</f>
        <v>15571</v>
      </c>
      <c r="D56" s="13">
        <f t="shared" ref="D56:D62" si="8">B56/C56</f>
        <v>2.1687752873932311</v>
      </c>
      <c r="E56" s="13">
        <f t="shared" ref="E56:E62" si="9">G31</f>
        <v>10923063</v>
      </c>
      <c r="F56" s="13">
        <f t="shared" ref="F56:F62" si="10">E56/B56</f>
        <v>323.45463429079064</v>
      </c>
      <c r="G56" s="13">
        <f t="shared" ref="G56:G62" si="11">E56/C56</f>
        <v>701.50041744268196</v>
      </c>
    </row>
    <row r="57" spans="1:7" ht="18" x14ac:dyDescent="0.4">
      <c r="A57" s="5" t="s">
        <v>12</v>
      </c>
      <c r="B57" s="13">
        <f t="shared" si="6"/>
        <v>7265</v>
      </c>
      <c r="C57" s="13">
        <f t="shared" si="7"/>
        <v>3341</v>
      </c>
      <c r="D57" s="13">
        <f t="shared" si="8"/>
        <v>2.1744986530978747</v>
      </c>
      <c r="E57" s="13">
        <f t="shared" si="9"/>
        <v>2255474</v>
      </c>
      <c r="F57" s="13">
        <f t="shared" si="10"/>
        <v>310.45753613214038</v>
      </c>
      <c r="G57" s="13">
        <f t="shared" si="11"/>
        <v>675.08949416342409</v>
      </c>
    </row>
    <row r="58" spans="1:7" ht="18" x14ac:dyDescent="0.4">
      <c r="A58" s="5" t="s">
        <v>13</v>
      </c>
      <c r="B58" s="13">
        <f t="shared" si="6"/>
        <v>13538</v>
      </c>
      <c r="C58" s="13">
        <f t="shared" si="7"/>
        <v>6330</v>
      </c>
      <c r="D58" s="13">
        <f t="shared" si="8"/>
        <v>2.1387045813586099</v>
      </c>
      <c r="E58" s="13">
        <f t="shared" si="9"/>
        <v>4297926</v>
      </c>
      <c r="F58" s="13">
        <f t="shared" si="10"/>
        <v>317.47126606588859</v>
      </c>
      <c r="G58" s="13">
        <f t="shared" si="11"/>
        <v>678.97725118483413</v>
      </c>
    </row>
    <row r="59" spans="1:7" ht="18" x14ac:dyDescent="0.4">
      <c r="A59" s="5" t="s">
        <v>14</v>
      </c>
      <c r="B59" s="13">
        <f t="shared" si="6"/>
        <v>2029</v>
      </c>
      <c r="C59" s="13">
        <f t="shared" si="7"/>
        <v>889</v>
      </c>
      <c r="D59" s="13">
        <f t="shared" si="8"/>
        <v>2.2823397075365581</v>
      </c>
      <c r="E59" s="13">
        <f t="shared" si="9"/>
        <v>674954</v>
      </c>
      <c r="F59" s="13">
        <f t="shared" si="10"/>
        <v>332.6535239034007</v>
      </c>
      <c r="G59" s="13">
        <f t="shared" si="11"/>
        <v>759.22834645669286</v>
      </c>
    </row>
    <row r="60" spans="1:7" ht="18" x14ac:dyDescent="0.4">
      <c r="A60" s="5" t="s">
        <v>15</v>
      </c>
      <c r="B60" s="13">
        <f t="shared" si="6"/>
        <v>334</v>
      </c>
      <c r="C60" s="13">
        <f t="shared" si="7"/>
        <v>116</v>
      </c>
      <c r="D60" s="13">
        <f t="shared" si="8"/>
        <v>2.8793103448275863</v>
      </c>
      <c r="E60" s="13">
        <f t="shared" si="9"/>
        <v>90093</v>
      </c>
      <c r="F60" s="13">
        <f t="shared" si="10"/>
        <v>269.73952095808386</v>
      </c>
      <c r="G60" s="13">
        <f t="shared" si="11"/>
        <v>776.66379310344826</v>
      </c>
    </row>
    <row r="61" spans="1:7" ht="18" x14ac:dyDescent="0.4">
      <c r="A61" s="5" t="s">
        <v>16</v>
      </c>
      <c r="B61" s="13">
        <f t="shared" si="6"/>
        <v>15901</v>
      </c>
      <c r="C61" s="13">
        <f t="shared" si="7"/>
        <v>7335</v>
      </c>
      <c r="D61" s="13">
        <f t="shared" si="8"/>
        <v>2.1678254942058621</v>
      </c>
      <c r="E61" s="13">
        <f t="shared" si="9"/>
        <v>5062973</v>
      </c>
      <c r="F61" s="13">
        <f t="shared" si="10"/>
        <v>318.40594931136405</v>
      </c>
      <c r="G61" s="13">
        <f t="shared" si="11"/>
        <v>690.24853442399456</v>
      </c>
    </row>
    <row r="62" spans="1:7" ht="18" x14ac:dyDescent="0.4">
      <c r="A62" s="5" t="s">
        <v>17</v>
      </c>
      <c r="B62" s="13">
        <f t="shared" si="6"/>
        <v>140345</v>
      </c>
      <c r="C62" s="13">
        <f t="shared" si="7"/>
        <v>63948</v>
      </c>
      <c r="D62" s="13">
        <f t="shared" si="8"/>
        <v>2.1946737974604367</v>
      </c>
      <c r="E62" s="13">
        <f t="shared" si="9"/>
        <v>44860236</v>
      </c>
      <c r="F62" s="13">
        <f t="shared" si="10"/>
        <v>319.64256653247355</v>
      </c>
      <c r="G62" s="13">
        <f t="shared" si="11"/>
        <v>701.51116532182402</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4637</v>
      </c>
      <c r="C66" s="13">
        <f>B19+C19+D19+F19</f>
        <v>2928</v>
      </c>
      <c r="D66" s="13">
        <f>B66/C66</f>
        <v>1.5836748633879782</v>
      </c>
      <c r="E66" s="13">
        <f>B30+C30+D30+F30</f>
        <v>1932937</v>
      </c>
      <c r="F66" s="13">
        <f t="shared" ref="F66:F73" si="12">E66/B66</f>
        <v>416.85076558119476</v>
      </c>
      <c r="G66" s="13">
        <f t="shared" ref="G66:G73" si="13">E66/C66</f>
        <v>660.15607923497271</v>
      </c>
    </row>
    <row r="67" spans="1:7" ht="18" x14ac:dyDescent="0.4">
      <c r="A67" s="5" t="s">
        <v>11</v>
      </c>
      <c r="B67" s="13">
        <f t="shared" ref="B67:B73" si="14">B9+C9+D9+F9</f>
        <v>2370</v>
      </c>
      <c r="C67" s="13">
        <f t="shared" ref="C67:C73" si="15">B20+C20+D20+F20</f>
        <v>1341</v>
      </c>
      <c r="D67" s="13">
        <f t="shared" ref="D67:D73" si="16">B67/C67</f>
        <v>1.767337807606264</v>
      </c>
      <c r="E67" s="13">
        <f t="shared" ref="E67:E73" si="17">B31+C31+D31+F31</f>
        <v>941645</v>
      </c>
      <c r="F67" s="13">
        <f t="shared" si="12"/>
        <v>397.31856540084391</v>
      </c>
      <c r="G67" s="13">
        <f t="shared" si="13"/>
        <v>702.19612229679342</v>
      </c>
    </row>
    <row r="68" spans="1:7" ht="18" x14ac:dyDescent="0.4">
      <c r="A68" s="5" t="s">
        <v>12</v>
      </c>
      <c r="B68" s="13">
        <f t="shared" si="14"/>
        <v>351</v>
      </c>
      <c r="C68" s="13">
        <f t="shared" si="15"/>
        <v>219</v>
      </c>
      <c r="D68" s="13">
        <f t="shared" si="16"/>
        <v>1.6027397260273972</v>
      </c>
      <c r="E68" s="13">
        <f t="shared" si="17"/>
        <v>143584</v>
      </c>
      <c r="F68" s="13">
        <f t="shared" si="12"/>
        <v>409.07122507122506</v>
      </c>
      <c r="G68" s="13">
        <f t="shared" si="13"/>
        <v>655.634703196347</v>
      </c>
    </row>
    <row r="69" spans="1:7" ht="18" x14ac:dyDescent="0.4">
      <c r="A69" s="5" t="s">
        <v>13</v>
      </c>
      <c r="B69" s="13">
        <f t="shared" si="14"/>
        <v>626</v>
      </c>
      <c r="C69" s="13">
        <f t="shared" si="15"/>
        <v>392</v>
      </c>
      <c r="D69" s="13">
        <f t="shared" si="16"/>
        <v>1.596938775510204</v>
      </c>
      <c r="E69" s="13">
        <f t="shared" si="17"/>
        <v>260135</v>
      </c>
      <c r="F69" s="13">
        <f t="shared" si="12"/>
        <v>415.55111821086263</v>
      </c>
      <c r="G69" s="13">
        <f t="shared" si="13"/>
        <v>663.60969387755097</v>
      </c>
    </row>
    <row r="70" spans="1:7" ht="18" x14ac:dyDescent="0.4">
      <c r="A70" s="5" t="s">
        <v>14</v>
      </c>
      <c r="B70" s="13">
        <f t="shared" si="14"/>
        <v>117</v>
      </c>
      <c r="C70" s="13">
        <f t="shared" si="15"/>
        <v>63</v>
      </c>
      <c r="D70" s="13">
        <f t="shared" si="16"/>
        <v>1.8571428571428572</v>
      </c>
      <c r="E70" s="13">
        <f t="shared" si="17"/>
        <v>46916</v>
      </c>
      <c r="F70" s="13">
        <f t="shared" si="12"/>
        <v>400.991452991453</v>
      </c>
      <c r="G70" s="13">
        <f t="shared" si="13"/>
        <v>744.69841269841265</v>
      </c>
    </row>
    <row r="71" spans="1:7" ht="18" x14ac:dyDescent="0.4">
      <c r="A71" s="5" t="s">
        <v>15</v>
      </c>
      <c r="B71" s="13">
        <f t="shared" si="14"/>
        <v>12</v>
      </c>
      <c r="C71" s="13">
        <f t="shared" si="15"/>
        <v>10</v>
      </c>
      <c r="D71" s="13">
        <f t="shared" si="16"/>
        <v>1.2</v>
      </c>
      <c r="E71" s="13">
        <f t="shared" si="17"/>
        <v>5536</v>
      </c>
      <c r="F71" s="13">
        <f t="shared" si="12"/>
        <v>461.33333333333331</v>
      </c>
      <c r="G71" s="13">
        <f t="shared" si="13"/>
        <v>553.6</v>
      </c>
    </row>
    <row r="72" spans="1:7" ht="18" x14ac:dyDescent="0.4">
      <c r="A72" s="5" t="s">
        <v>16</v>
      </c>
      <c r="B72" s="13">
        <f t="shared" si="14"/>
        <v>755</v>
      </c>
      <c r="C72" s="13">
        <f t="shared" si="15"/>
        <v>465</v>
      </c>
      <c r="D72" s="13">
        <f t="shared" si="16"/>
        <v>1.6236559139784945</v>
      </c>
      <c r="E72" s="13">
        <f t="shared" si="17"/>
        <v>312587</v>
      </c>
      <c r="F72" s="13">
        <f t="shared" si="12"/>
        <v>414.02251655629141</v>
      </c>
      <c r="G72" s="13">
        <f t="shared" si="13"/>
        <v>672.23010752688174</v>
      </c>
    </row>
    <row r="73" spans="1:7" ht="18" x14ac:dyDescent="0.4">
      <c r="A73" s="5" t="s">
        <v>17</v>
      </c>
      <c r="B73" s="13">
        <f t="shared" si="14"/>
        <v>8113</v>
      </c>
      <c r="C73" s="13">
        <f t="shared" si="15"/>
        <v>4953</v>
      </c>
      <c r="D73" s="13">
        <f t="shared" si="16"/>
        <v>1.6379971734302443</v>
      </c>
      <c r="E73" s="13">
        <f t="shared" si="17"/>
        <v>3330753</v>
      </c>
      <c r="F73" s="13">
        <f t="shared" si="12"/>
        <v>410.54517441143844</v>
      </c>
      <c r="G73" s="13">
        <f t="shared" si="13"/>
        <v>672.47183525136279</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8096</v>
      </c>
      <c r="C77" s="13">
        <f>E19</f>
        <v>7554</v>
      </c>
      <c r="D77" s="13">
        <f t="shared" ref="D77:D84" si="18">B77/C77</f>
        <v>1.071750066190098</v>
      </c>
      <c r="E77" s="13">
        <f>E30</f>
        <v>2708466</v>
      </c>
      <c r="F77" s="13">
        <f t="shared" ref="F77:F84" si="19">E77/B77</f>
        <v>334.54372529644269</v>
      </c>
      <c r="G77" s="13">
        <f t="shared" ref="G77:G84" si="20">E77/C77</f>
        <v>358.54725972994441</v>
      </c>
    </row>
    <row r="78" spans="1:7" ht="18" x14ac:dyDescent="0.4">
      <c r="A78" s="5" t="s">
        <v>11</v>
      </c>
      <c r="B78" s="13">
        <f t="shared" ref="B78:B84" si="21">E9</f>
        <v>3064</v>
      </c>
      <c r="C78" s="13">
        <f t="shared" ref="C78:C84" si="22">E20</f>
        <v>2991</v>
      </c>
      <c r="D78" s="13">
        <f t="shared" si="18"/>
        <v>1.0244065529923103</v>
      </c>
      <c r="E78" s="13">
        <f t="shared" ref="E78:E84" si="23">E31</f>
        <v>1008916</v>
      </c>
      <c r="F78" s="13">
        <f t="shared" si="19"/>
        <v>329.28067885117491</v>
      </c>
      <c r="G78" s="13">
        <f t="shared" si="20"/>
        <v>337.31728518890003</v>
      </c>
    </row>
    <row r="79" spans="1:7" ht="18" x14ac:dyDescent="0.4">
      <c r="A79" s="5" t="s">
        <v>12</v>
      </c>
      <c r="B79" s="13">
        <f t="shared" si="21"/>
        <v>469</v>
      </c>
      <c r="C79" s="13">
        <f t="shared" si="22"/>
        <v>457</v>
      </c>
      <c r="D79" s="13">
        <f t="shared" si="18"/>
        <v>1.0262582056892779</v>
      </c>
      <c r="E79" s="13">
        <f t="shared" si="23"/>
        <v>149274</v>
      </c>
      <c r="F79" s="13">
        <f t="shared" si="19"/>
        <v>318.28144989339017</v>
      </c>
      <c r="G79" s="13">
        <f t="shared" si="20"/>
        <v>326.63894967177242</v>
      </c>
    </row>
    <row r="80" spans="1:7" ht="18" x14ac:dyDescent="0.4">
      <c r="A80" s="5" t="s">
        <v>13</v>
      </c>
      <c r="B80" s="13">
        <f t="shared" si="21"/>
        <v>890</v>
      </c>
      <c r="C80" s="13">
        <f t="shared" si="22"/>
        <v>861</v>
      </c>
      <c r="D80" s="13">
        <f t="shared" si="18"/>
        <v>1.0336817653890824</v>
      </c>
      <c r="E80" s="13">
        <f t="shared" si="23"/>
        <v>297748</v>
      </c>
      <c r="F80" s="13">
        <f t="shared" si="19"/>
        <v>334.5483146067416</v>
      </c>
      <c r="G80" s="13">
        <f t="shared" si="20"/>
        <v>345.8164924506388</v>
      </c>
    </row>
    <row r="81" spans="1:7" ht="18" x14ac:dyDescent="0.4">
      <c r="A81" s="5" t="s">
        <v>14</v>
      </c>
      <c r="B81" s="13">
        <f t="shared" si="21"/>
        <v>119</v>
      </c>
      <c r="C81" s="13">
        <f t="shared" si="22"/>
        <v>119</v>
      </c>
      <c r="D81" s="13">
        <f t="shared" si="18"/>
        <v>1</v>
      </c>
      <c r="E81" s="13">
        <f t="shared" si="23"/>
        <v>38242</v>
      </c>
      <c r="F81" s="13">
        <f t="shared" si="19"/>
        <v>321.36134453781511</v>
      </c>
      <c r="G81" s="13">
        <f t="shared" si="20"/>
        <v>321.36134453781511</v>
      </c>
    </row>
    <row r="82" spans="1:7" ht="18" x14ac:dyDescent="0.4">
      <c r="A82" s="5" t="s">
        <v>15</v>
      </c>
      <c r="B82" s="13">
        <f t="shared" si="21"/>
        <v>19</v>
      </c>
      <c r="C82" s="13">
        <f t="shared" si="22"/>
        <v>17</v>
      </c>
      <c r="D82" s="13">
        <f t="shared" si="18"/>
        <v>1.1176470588235294</v>
      </c>
      <c r="E82" s="13">
        <f t="shared" si="23"/>
        <v>6296</v>
      </c>
      <c r="F82" s="13">
        <f t="shared" si="19"/>
        <v>331.36842105263156</v>
      </c>
      <c r="G82" s="13">
        <f t="shared" si="20"/>
        <v>370.35294117647061</v>
      </c>
    </row>
    <row r="83" spans="1:7" ht="18" x14ac:dyDescent="0.4">
      <c r="A83" s="5" t="s">
        <v>16</v>
      </c>
      <c r="B83" s="13">
        <f t="shared" si="21"/>
        <v>1028</v>
      </c>
      <c r="C83" s="13">
        <f t="shared" si="22"/>
        <v>997</v>
      </c>
      <c r="D83" s="13">
        <f t="shared" si="18"/>
        <v>1.0310932798395185</v>
      </c>
      <c r="E83" s="13">
        <f t="shared" si="23"/>
        <v>342286</v>
      </c>
      <c r="F83" s="13">
        <f t="shared" si="19"/>
        <v>332.96303501945528</v>
      </c>
      <c r="G83" s="13">
        <f t="shared" si="20"/>
        <v>343.31594784353058</v>
      </c>
    </row>
    <row r="84" spans="1:7" ht="18" x14ac:dyDescent="0.4">
      <c r="A84" s="5" t="s">
        <v>17</v>
      </c>
      <c r="B84" s="13">
        <f t="shared" si="21"/>
        <v>12657</v>
      </c>
      <c r="C84" s="13">
        <f t="shared" si="22"/>
        <v>11999</v>
      </c>
      <c r="D84" s="13">
        <f t="shared" si="18"/>
        <v>1.0548379031585966</v>
      </c>
      <c r="E84" s="13">
        <f t="shared" si="23"/>
        <v>4208942</v>
      </c>
      <c r="F84" s="13">
        <f t="shared" si="19"/>
        <v>332.53867425140237</v>
      </c>
      <c r="G84" s="13">
        <f t="shared" si="20"/>
        <v>350.77439786648887</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4637</v>
      </c>
      <c r="C92" s="13">
        <f>B19+C19+D19+F19</f>
        <v>2928</v>
      </c>
      <c r="D92" s="13">
        <f>B92/C92</f>
        <v>1.5836748633879782</v>
      </c>
      <c r="E92" s="13">
        <f>B30+C30+D30+F30</f>
        <v>1932937</v>
      </c>
      <c r="F92" s="13">
        <f t="shared" ref="F92:F99" si="24">E92/B92</f>
        <v>416.85076558119476</v>
      </c>
      <c r="G92" s="13">
        <f t="shared" ref="G92:G99" si="25">E92/C92</f>
        <v>660.15607923497271</v>
      </c>
    </row>
    <row r="93" spans="1:7" ht="18" x14ac:dyDescent="0.4">
      <c r="A93" s="5" t="s">
        <v>11</v>
      </c>
      <c r="B93" s="13">
        <f t="shared" ref="B93:B99" si="26">B9+C9+D9+F9</f>
        <v>2370</v>
      </c>
      <c r="C93" s="13">
        <f t="shared" ref="C93:C99" si="27">B20+C20+D20+F20</f>
        <v>1341</v>
      </c>
      <c r="D93" s="13">
        <f t="shared" ref="D93:D99" si="28">B93/C93</f>
        <v>1.767337807606264</v>
      </c>
      <c r="E93" s="13">
        <f t="shared" ref="E93:E99" si="29">B31+C31+D31+F31</f>
        <v>941645</v>
      </c>
      <c r="F93" s="13">
        <f t="shared" si="24"/>
        <v>397.31856540084391</v>
      </c>
      <c r="G93" s="13">
        <f t="shared" si="25"/>
        <v>702.19612229679342</v>
      </c>
    </row>
    <row r="94" spans="1:7" ht="18" x14ac:dyDescent="0.4">
      <c r="A94" s="5" t="s">
        <v>12</v>
      </c>
      <c r="B94" s="13">
        <f t="shared" si="26"/>
        <v>351</v>
      </c>
      <c r="C94" s="13">
        <f t="shared" si="27"/>
        <v>219</v>
      </c>
      <c r="D94" s="13">
        <f t="shared" si="28"/>
        <v>1.6027397260273972</v>
      </c>
      <c r="E94" s="13">
        <f t="shared" si="29"/>
        <v>143584</v>
      </c>
      <c r="F94" s="13">
        <f t="shared" si="24"/>
        <v>409.07122507122506</v>
      </c>
      <c r="G94" s="13">
        <f t="shared" si="25"/>
        <v>655.634703196347</v>
      </c>
    </row>
    <row r="95" spans="1:7" ht="18" x14ac:dyDescent="0.4">
      <c r="A95" s="5" t="s">
        <v>13</v>
      </c>
      <c r="B95" s="13">
        <f t="shared" si="26"/>
        <v>626</v>
      </c>
      <c r="C95" s="13">
        <f t="shared" si="27"/>
        <v>392</v>
      </c>
      <c r="D95" s="13">
        <f t="shared" si="28"/>
        <v>1.596938775510204</v>
      </c>
      <c r="E95" s="13">
        <f t="shared" si="29"/>
        <v>260135</v>
      </c>
      <c r="F95" s="13">
        <f t="shared" si="24"/>
        <v>415.55111821086263</v>
      </c>
      <c r="G95" s="13">
        <f t="shared" si="25"/>
        <v>663.60969387755097</v>
      </c>
    </row>
    <row r="96" spans="1:7" ht="18" x14ac:dyDescent="0.4">
      <c r="A96" s="5" t="s">
        <v>14</v>
      </c>
      <c r="B96" s="13">
        <f t="shared" si="26"/>
        <v>117</v>
      </c>
      <c r="C96" s="13">
        <f t="shared" si="27"/>
        <v>63</v>
      </c>
      <c r="D96" s="13">
        <f t="shared" si="28"/>
        <v>1.8571428571428572</v>
      </c>
      <c r="E96" s="13">
        <f t="shared" si="29"/>
        <v>46916</v>
      </c>
      <c r="F96" s="13">
        <f t="shared" si="24"/>
        <v>400.991452991453</v>
      </c>
      <c r="G96" s="13">
        <f t="shared" si="25"/>
        <v>744.69841269841265</v>
      </c>
    </row>
    <row r="97" spans="1:7" ht="18" x14ac:dyDescent="0.4">
      <c r="A97" s="5" t="s">
        <v>15</v>
      </c>
      <c r="B97" s="13">
        <f t="shared" si="26"/>
        <v>12</v>
      </c>
      <c r="C97" s="13">
        <f t="shared" si="27"/>
        <v>10</v>
      </c>
      <c r="D97" s="13">
        <f t="shared" si="28"/>
        <v>1.2</v>
      </c>
      <c r="E97" s="13">
        <f t="shared" si="29"/>
        <v>5536</v>
      </c>
      <c r="F97" s="13">
        <f t="shared" si="24"/>
        <v>461.33333333333331</v>
      </c>
      <c r="G97" s="13">
        <f t="shared" si="25"/>
        <v>553.6</v>
      </c>
    </row>
    <row r="98" spans="1:7" ht="18" x14ac:dyDescent="0.4">
      <c r="A98" s="5" t="s">
        <v>16</v>
      </c>
      <c r="B98" s="13">
        <f t="shared" si="26"/>
        <v>755</v>
      </c>
      <c r="C98" s="13">
        <f t="shared" si="27"/>
        <v>465</v>
      </c>
      <c r="D98" s="13">
        <f t="shared" si="28"/>
        <v>1.6236559139784945</v>
      </c>
      <c r="E98" s="13">
        <f t="shared" si="29"/>
        <v>312587</v>
      </c>
      <c r="F98" s="13">
        <f t="shared" si="24"/>
        <v>414.02251655629141</v>
      </c>
      <c r="G98" s="13">
        <f t="shared" si="25"/>
        <v>672.23010752688174</v>
      </c>
    </row>
    <row r="99" spans="1:7" ht="18" x14ac:dyDescent="0.4">
      <c r="A99" s="5" t="s">
        <v>17</v>
      </c>
      <c r="B99" s="13">
        <f t="shared" si="26"/>
        <v>8113</v>
      </c>
      <c r="C99" s="13">
        <f t="shared" si="27"/>
        <v>4953</v>
      </c>
      <c r="D99" s="13">
        <f t="shared" si="28"/>
        <v>1.6379971734302443</v>
      </c>
      <c r="E99" s="13">
        <f t="shared" si="29"/>
        <v>3330753</v>
      </c>
      <c r="F99" s="13">
        <f t="shared" si="24"/>
        <v>410.54517441143844</v>
      </c>
      <c r="G99" s="13">
        <f t="shared" si="25"/>
        <v>672.47183525136279</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2393</v>
      </c>
      <c r="C103" s="13">
        <f>B19</f>
        <v>747</v>
      </c>
      <c r="D103" s="13">
        <f t="shared" ref="D103:D110" si="30">B103/C103</f>
        <v>3.2034805890227576</v>
      </c>
      <c r="E103" s="13">
        <f>B30</f>
        <v>855801</v>
      </c>
      <c r="F103" s="13">
        <f t="shared" ref="F103:F110" si="31">E103/B103</f>
        <v>357.62682824905977</v>
      </c>
      <c r="G103" s="13">
        <f t="shared" ref="G103:G110" si="32">E103/C103</f>
        <v>1145.6506024096386</v>
      </c>
    </row>
    <row r="104" spans="1:7" ht="18" x14ac:dyDescent="0.4">
      <c r="A104" s="5" t="s">
        <v>11</v>
      </c>
      <c r="B104" s="13">
        <f t="shared" ref="B104:B110" si="33">B9</f>
        <v>1445</v>
      </c>
      <c r="C104" s="13">
        <f t="shared" ref="C104:C110" si="34">B20</f>
        <v>444</v>
      </c>
      <c r="D104" s="13">
        <f t="shared" si="30"/>
        <v>3.2545045045045047</v>
      </c>
      <c r="E104" s="13">
        <f t="shared" ref="E104:E110" si="35">B31</f>
        <v>499772</v>
      </c>
      <c r="F104" s="13">
        <f t="shared" si="31"/>
        <v>345.86297577854674</v>
      </c>
      <c r="G104" s="13">
        <f t="shared" si="32"/>
        <v>1125.6126126126126</v>
      </c>
    </row>
    <row r="105" spans="1:7" ht="18" x14ac:dyDescent="0.4">
      <c r="A105" s="5" t="s">
        <v>12</v>
      </c>
      <c r="B105" s="13">
        <f t="shared" si="33"/>
        <v>187</v>
      </c>
      <c r="C105" s="13">
        <f t="shared" si="34"/>
        <v>61</v>
      </c>
      <c r="D105" s="13">
        <f t="shared" si="30"/>
        <v>3.0655737704918034</v>
      </c>
      <c r="E105" s="13">
        <f t="shared" si="35"/>
        <v>66021</v>
      </c>
      <c r="F105" s="13">
        <f t="shared" si="31"/>
        <v>353.05347593582889</v>
      </c>
      <c r="G105" s="13">
        <f t="shared" si="32"/>
        <v>1082.311475409836</v>
      </c>
    </row>
    <row r="106" spans="1:7" ht="18" x14ac:dyDescent="0.4">
      <c r="A106" s="5" t="s">
        <v>13</v>
      </c>
      <c r="B106" s="13">
        <f t="shared" si="33"/>
        <v>347</v>
      </c>
      <c r="C106" s="13">
        <f t="shared" si="34"/>
        <v>115</v>
      </c>
      <c r="D106" s="13">
        <f t="shared" si="30"/>
        <v>3.017391304347826</v>
      </c>
      <c r="E106" s="13">
        <f t="shared" si="35"/>
        <v>127920</v>
      </c>
      <c r="F106" s="13">
        <f t="shared" si="31"/>
        <v>368.64553314121036</v>
      </c>
      <c r="G106" s="13">
        <f t="shared" si="32"/>
        <v>1112.3478260869565</v>
      </c>
    </row>
    <row r="107" spans="1:7" ht="18" x14ac:dyDescent="0.4">
      <c r="A107" s="5" t="s">
        <v>14</v>
      </c>
      <c r="B107" s="13">
        <f t="shared" si="33"/>
        <v>74</v>
      </c>
      <c r="C107" s="13">
        <f t="shared" si="34"/>
        <v>23</v>
      </c>
      <c r="D107" s="13">
        <f t="shared" si="30"/>
        <v>3.2173913043478262</v>
      </c>
      <c r="E107" s="13">
        <f t="shared" si="35"/>
        <v>26957</v>
      </c>
      <c r="F107" s="13">
        <f t="shared" si="31"/>
        <v>364.2837837837838</v>
      </c>
      <c r="G107" s="13">
        <f t="shared" si="32"/>
        <v>1172.0434782608695</v>
      </c>
    </row>
    <row r="108" spans="1:7" ht="18" x14ac:dyDescent="0.4">
      <c r="A108" s="5" t="s">
        <v>15</v>
      </c>
      <c r="B108" s="13">
        <f t="shared" si="33"/>
        <v>3</v>
      </c>
      <c r="C108" s="13">
        <f t="shared" si="34"/>
        <v>1</v>
      </c>
      <c r="D108" s="13">
        <f t="shared" si="30"/>
        <v>3</v>
      </c>
      <c r="E108" s="13">
        <f t="shared" si="35"/>
        <v>1186</v>
      </c>
      <c r="F108" s="13">
        <f t="shared" si="31"/>
        <v>395.33333333333331</v>
      </c>
      <c r="G108" s="13">
        <f t="shared" si="32"/>
        <v>1186</v>
      </c>
    </row>
    <row r="109" spans="1:7" ht="18" x14ac:dyDescent="0.4">
      <c r="A109" s="5" t="s">
        <v>16</v>
      </c>
      <c r="B109" s="13">
        <f t="shared" si="33"/>
        <v>424</v>
      </c>
      <c r="C109" s="13">
        <f t="shared" si="34"/>
        <v>139</v>
      </c>
      <c r="D109" s="13">
        <f t="shared" si="30"/>
        <v>3.050359712230216</v>
      </c>
      <c r="E109" s="13">
        <f t="shared" si="35"/>
        <v>156063</v>
      </c>
      <c r="F109" s="13">
        <f t="shared" si="31"/>
        <v>368.07311320754718</v>
      </c>
      <c r="G109" s="13">
        <f t="shared" si="32"/>
        <v>1122.7553956834533</v>
      </c>
    </row>
    <row r="110" spans="1:7" ht="18" x14ac:dyDescent="0.4">
      <c r="A110" s="5" t="s">
        <v>17</v>
      </c>
      <c r="B110" s="13">
        <f t="shared" si="33"/>
        <v>4449</v>
      </c>
      <c r="C110" s="13">
        <f t="shared" si="34"/>
        <v>1391</v>
      </c>
      <c r="D110" s="13">
        <f t="shared" si="30"/>
        <v>3.1984184040258805</v>
      </c>
      <c r="E110" s="13">
        <f t="shared" si="35"/>
        <v>1577657</v>
      </c>
      <c r="F110" s="13">
        <f t="shared" si="31"/>
        <v>354.60935041582377</v>
      </c>
      <c r="G110" s="13">
        <f t="shared" si="32"/>
        <v>1134.1890726096333</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9</v>
      </c>
      <c r="C114" s="13">
        <f>C19</f>
        <v>2</v>
      </c>
      <c r="D114" s="13">
        <f t="shared" ref="D114:D121" si="36">B114/C114</f>
        <v>4.5</v>
      </c>
      <c r="E114" s="13">
        <f>C30</f>
        <v>3749</v>
      </c>
      <c r="F114" s="13">
        <f t="shared" ref="F114:F121" si="37">E114/B114</f>
        <v>416.55555555555554</v>
      </c>
      <c r="G114" s="13">
        <f t="shared" ref="G114:G121" si="38">E114/C114</f>
        <v>1874.5</v>
      </c>
    </row>
    <row r="115" spans="1:7" ht="18" x14ac:dyDescent="0.4">
      <c r="A115" s="5" t="s">
        <v>11</v>
      </c>
      <c r="B115" s="13">
        <f t="shared" ref="B115:B121" si="39">C9</f>
        <v>0</v>
      </c>
      <c r="C115" s="13">
        <f t="shared" ref="C115:C121" si="40">C20</f>
        <v>0</v>
      </c>
      <c r="D115" s="13" t="e">
        <f t="shared" si="36"/>
        <v>#DIV/0!</v>
      </c>
      <c r="E115" s="13">
        <f t="shared" ref="E115:E121" si="41">C31</f>
        <v>0</v>
      </c>
      <c r="F115" s="13" t="e">
        <f t="shared" si="37"/>
        <v>#DIV/0!</v>
      </c>
      <c r="G115" s="13" t="e">
        <f t="shared" si="38"/>
        <v>#DIV/0!</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3</v>
      </c>
      <c r="C118" s="13">
        <f t="shared" si="40"/>
        <v>1</v>
      </c>
      <c r="D118" s="13">
        <f t="shared" si="36"/>
        <v>3</v>
      </c>
      <c r="E118" s="13">
        <f t="shared" si="41"/>
        <v>922</v>
      </c>
      <c r="F118" s="13">
        <f t="shared" si="37"/>
        <v>307.33333333333331</v>
      </c>
      <c r="G118" s="13">
        <f t="shared" si="38"/>
        <v>922</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3</v>
      </c>
      <c r="C120" s="13">
        <f t="shared" si="40"/>
        <v>1</v>
      </c>
      <c r="D120" s="13">
        <f t="shared" si="36"/>
        <v>3</v>
      </c>
      <c r="E120" s="13">
        <f t="shared" si="41"/>
        <v>922</v>
      </c>
      <c r="F120" s="13">
        <f t="shared" si="37"/>
        <v>307.33333333333331</v>
      </c>
      <c r="G120" s="13">
        <f t="shared" si="38"/>
        <v>922</v>
      </c>
    </row>
    <row r="121" spans="1:7" ht="18" x14ac:dyDescent="0.4">
      <c r="A121" s="5" t="s">
        <v>17</v>
      </c>
      <c r="B121" s="13">
        <f t="shared" si="39"/>
        <v>12</v>
      </c>
      <c r="C121" s="13">
        <f t="shared" si="40"/>
        <v>3</v>
      </c>
      <c r="D121" s="13">
        <f t="shared" si="36"/>
        <v>4</v>
      </c>
      <c r="E121" s="13">
        <f t="shared" si="41"/>
        <v>4671</v>
      </c>
      <c r="F121" s="13">
        <f t="shared" si="37"/>
        <v>389.25</v>
      </c>
      <c r="G121" s="13">
        <f t="shared" si="38"/>
        <v>1557</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1854</v>
      </c>
      <c r="C125" s="13">
        <f>D19</f>
        <v>1833</v>
      </c>
      <c r="D125" s="13">
        <f t="shared" ref="D125:D132" si="42">B125/C125</f>
        <v>1.0114566284779052</v>
      </c>
      <c r="E125" s="13">
        <f>D30</f>
        <v>891909</v>
      </c>
      <c r="F125" s="13">
        <f t="shared" ref="F125:F132" si="43">E125/B125</f>
        <v>481.07281553398059</v>
      </c>
      <c r="G125" s="13">
        <f t="shared" ref="G125:G132" si="44">E125/C125</f>
        <v>486.58428805237315</v>
      </c>
    </row>
    <row r="126" spans="1:7" ht="18" x14ac:dyDescent="0.4">
      <c r="A126" s="5" t="s">
        <v>11</v>
      </c>
      <c r="B126" s="13">
        <f t="shared" ref="B126:B132" si="45">D9</f>
        <v>817</v>
      </c>
      <c r="C126" s="13">
        <f t="shared" ref="C126:C132" si="46">D20</f>
        <v>799</v>
      </c>
      <c r="D126" s="13">
        <f t="shared" si="42"/>
        <v>1.0225281602002503</v>
      </c>
      <c r="E126" s="13">
        <f t="shared" ref="E126:E132" si="47">D31</f>
        <v>390628</v>
      </c>
      <c r="F126" s="13">
        <f t="shared" si="43"/>
        <v>478.124847001224</v>
      </c>
      <c r="G126" s="13">
        <f t="shared" si="44"/>
        <v>488.89612015018776</v>
      </c>
    </row>
    <row r="127" spans="1:7" ht="18" x14ac:dyDescent="0.4">
      <c r="A127" s="5" t="s">
        <v>12</v>
      </c>
      <c r="B127" s="13">
        <f t="shared" si="45"/>
        <v>139</v>
      </c>
      <c r="C127" s="13">
        <f t="shared" si="46"/>
        <v>138</v>
      </c>
      <c r="D127" s="13">
        <f t="shared" si="42"/>
        <v>1.0072463768115942</v>
      </c>
      <c r="E127" s="13">
        <f t="shared" si="47"/>
        <v>65541</v>
      </c>
      <c r="F127" s="13">
        <f t="shared" si="43"/>
        <v>471.51798561151077</v>
      </c>
      <c r="G127" s="13">
        <f t="shared" si="44"/>
        <v>474.93478260869563</v>
      </c>
    </row>
    <row r="128" spans="1:7" ht="18" x14ac:dyDescent="0.4">
      <c r="A128" s="5" t="s">
        <v>13</v>
      </c>
      <c r="B128" s="13">
        <f t="shared" si="45"/>
        <v>259</v>
      </c>
      <c r="C128" s="13">
        <f t="shared" si="46"/>
        <v>259</v>
      </c>
      <c r="D128" s="13">
        <f t="shared" si="42"/>
        <v>1</v>
      </c>
      <c r="E128" s="13">
        <f t="shared" si="47"/>
        <v>122850</v>
      </c>
      <c r="F128" s="13">
        <f t="shared" si="43"/>
        <v>474.32432432432432</v>
      </c>
      <c r="G128" s="13">
        <f t="shared" si="44"/>
        <v>474.32432432432432</v>
      </c>
    </row>
    <row r="129" spans="1:7" ht="18" x14ac:dyDescent="0.4">
      <c r="A129" s="5" t="s">
        <v>14</v>
      </c>
      <c r="B129" s="13">
        <f t="shared" si="45"/>
        <v>37</v>
      </c>
      <c r="C129" s="13">
        <f t="shared" si="46"/>
        <v>36</v>
      </c>
      <c r="D129" s="13">
        <f t="shared" si="42"/>
        <v>1.0277777777777777</v>
      </c>
      <c r="E129" s="13">
        <f t="shared" si="47"/>
        <v>17585</v>
      </c>
      <c r="F129" s="13">
        <f t="shared" si="43"/>
        <v>475.27027027027026</v>
      </c>
      <c r="G129" s="13">
        <f t="shared" si="44"/>
        <v>488.47222222222223</v>
      </c>
    </row>
    <row r="130" spans="1:7" ht="18" x14ac:dyDescent="0.4">
      <c r="A130" s="5" t="s">
        <v>15</v>
      </c>
      <c r="B130" s="13">
        <f t="shared" si="45"/>
        <v>9</v>
      </c>
      <c r="C130" s="13">
        <f t="shared" si="46"/>
        <v>9</v>
      </c>
      <c r="D130" s="13">
        <f t="shared" si="42"/>
        <v>1</v>
      </c>
      <c r="E130" s="13">
        <f t="shared" si="47"/>
        <v>4350</v>
      </c>
      <c r="F130" s="13">
        <f t="shared" si="43"/>
        <v>483.33333333333331</v>
      </c>
      <c r="G130" s="13">
        <f t="shared" si="44"/>
        <v>483.33333333333331</v>
      </c>
    </row>
    <row r="131" spans="1:7" ht="18" x14ac:dyDescent="0.4">
      <c r="A131" s="5" t="s">
        <v>16</v>
      </c>
      <c r="B131" s="13">
        <f t="shared" si="45"/>
        <v>305</v>
      </c>
      <c r="C131" s="13">
        <f t="shared" si="46"/>
        <v>304</v>
      </c>
      <c r="D131" s="13">
        <f t="shared" si="42"/>
        <v>1.0032894736842106</v>
      </c>
      <c r="E131" s="13">
        <f t="shared" si="47"/>
        <v>144785</v>
      </c>
      <c r="F131" s="13">
        <f t="shared" si="43"/>
        <v>474.70491803278691</v>
      </c>
      <c r="G131" s="13">
        <f t="shared" si="44"/>
        <v>476.26644736842104</v>
      </c>
    </row>
    <row r="132" spans="1:7" ht="18" x14ac:dyDescent="0.4">
      <c r="A132" s="5" t="s">
        <v>17</v>
      </c>
      <c r="B132" s="13">
        <f t="shared" si="45"/>
        <v>3115</v>
      </c>
      <c r="C132" s="13">
        <f t="shared" si="46"/>
        <v>3074</v>
      </c>
      <c r="D132" s="13">
        <f t="shared" si="42"/>
        <v>1.0133376707872479</v>
      </c>
      <c r="E132" s="13">
        <f t="shared" si="47"/>
        <v>1492863</v>
      </c>
      <c r="F132" s="13">
        <f t="shared" si="43"/>
        <v>479.2497592295345</v>
      </c>
      <c r="G132" s="13">
        <f t="shared" si="44"/>
        <v>485.64183474300586</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381</v>
      </c>
      <c r="C136" s="13">
        <f>F19</f>
        <v>346</v>
      </c>
      <c r="D136" s="13">
        <f t="shared" ref="D136:D143" si="48">B136/C136</f>
        <v>1.1011560693641618</v>
      </c>
      <c r="E136" s="13">
        <f>F30</f>
        <v>181478</v>
      </c>
      <c r="F136" s="13">
        <f t="shared" ref="F136:F143" si="49">E136/B136</f>
        <v>476.32020997375326</v>
      </c>
      <c r="G136" s="13">
        <f t="shared" ref="G136:G143" si="50">E136/C136</f>
        <v>524.50289017341038</v>
      </c>
    </row>
    <row r="137" spans="1:7" ht="18" x14ac:dyDescent="0.4">
      <c r="A137" s="5" t="s">
        <v>11</v>
      </c>
      <c r="B137" s="13">
        <f t="shared" ref="B137:B143" si="51">F9</f>
        <v>108</v>
      </c>
      <c r="C137" s="13">
        <f t="shared" ref="C137:C143" si="52">F20</f>
        <v>98</v>
      </c>
      <c r="D137" s="13">
        <f t="shared" si="48"/>
        <v>1.1020408163265305</v>
      </c>
      <c r="E137" s="13">
        <f t="shared" ref="E137:E143" si="53">F31</f>
        <v>51245</v>
      </c>
      <c r="F137" s="13">
        <f t="shared" si="49"/>
        <v>474.49074074074076</v>
      </c>
      <c r="G137" s="13">
        <f t="shared" si="50"/>
        <v>522.90816326530614</v>
      </c>
    </row>
    <row r="138" spans="1:7" ht="18" x14ac:dyDescent="0.4">
      <c r="A138" s="5" t="s">
        <v>12</v>
      </c>
      <c r="B138" s="13">
        <f t="shared" si="51"/>
        <v>25</v>
      </c>
      <c r="C138" s="13">
        <f t="shared" si="52"/>
        <v>20</v>
      </c>
      <c r="D138" s="13">
        <f t="shared" si="48"/>
        <v>1.25</v>
      </c>
      <c r="E138" s="13">
        <f t="shared" si="53"/>
        <v>12022</v>
      </c>
      <c r="F138" s="13">
        <f t="shared" si="49"/>
        <v>480.88</v>
      </c>
      <c r="G138" s="13">
        <f t="shared" si="50"/>
        <v>601.1</v>
      </c>
    </row>
    <row r="139" spans="1:7" ht="18" x14ac:dyDescent="0.4">
      <c r="A139" s="5" t="s">
        <v>13</v>
      </c>
      <c r="B139" s="13">
        <f t="shared" si="51"/>
        <v>20</v>
      </c>
      <c r="C139" s="13">
        <f t="shared" si="52"/>
        <v>18</v>
      </c>
      <c r="D139" s="13">
        <f t="shared" si="48"/>
        <v>1.1111111111111112</v>
      </c>
      <c r="E139" s="13">
        <f t="shared" si="53"/>
        <v>9365</v>
      </c>
      <c r="F139" s="13">
        <f t="shared" si="49"/>
        <v>468.25</v>
      </c>
      <c r="G139" s="13">
        <f t="shared" si="50"/>
        <v>520.27777777777783</v>
      </c>
    </row>
    <row r="140" spans="1:7" ht="18" x14ac:dyDescent="0.4">
      <c r="A140" s="5" t="s">
        <v>14</v>
      </c>
      <c r="B140" s="13">
        <f t="shared" si="51"/>
        <v>3</v>
      </c>
      <c r="C140" s="13">
        <f t="shared" si="52"/>
        <v>3</v>
      </c>
      <c r="D140" s="13">
        <f t="shared" si="48"/>
        <v>1</v>
      </c>
      <c r="E140" s="13">
        <f t="shared" si="53"/>
        <v>1452</v>
      </c>
      <c r="F140" s="13">
        <f t="shared" si="49"/>
        <v>484</v>
      </c>
      <c r="G140" s="13">
        <f t="shared" si="50"/>
        <v>484</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23</v>
      </c>
      <c r="C142" s="13">
        <f t="shared" si="52"/>
        <v>21</v>
      </c>
      <c r="D142" s="13">
        <f t="shared" si="48"/>
        <v>1.0952380952380953</v>
      </c>
      <c r="E142" s="13">
        <f t="shared" si="53"/>
        <v>10817</v>
      </c>
      <c r="F142" s="13">
        <f t="shared" si="49"/>
        <v>470.30434782608694</v>
      </c>
      <c r="G142" s="13">
        <f t="shared" si="50"/>
        <v>515.09523809523807</v>
      </c>
    </row>
    <row r="143" spans="1:7" ht="18" x14ac:dyDescent="0.4">
      <c r="A143" s="5" t="s">
        <v>17</v>
      </c>
      <c r="B143" s="13">
        <f t="shared" si="51"/>
        <v>537</v>
      </c>
      <c r="C143" s="13">
        <f t="shared" si="52"/>
        <v>485</v>
      </c>
      <c r="D143" s="13">
        <f t="shared" si="48"/>
        <v>1.1072164948453609</v>
      </c>
      <c r="E143" s="13">
        <f t="shared" si="53"/>
        <v>255562</v>
      </c>
      <c r="F143" s="13">
        <f t="shared" si="49"/>
        <v>475.90689013035382</v>
      </c>
      <c r="G143" s="13">
        <f t="shared" si="50"/>
        <v>526.93195876288655</v>
      </c>
    </row>
    <row r="145" spans="1:1" x14ac:dyDescent="0.35">
      <c r="A145" s="2" t="s">
        <v>77</v>
      </c>
    </row>
  </sheetData>
  <pageMargins left="0.7" right="0.7" top="0.75" bottom="0.75" header="0.3" footer="0.3"/>
  <pageSetup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756E-94D6-4513-B53D-9E21CF1D7EF6}">
  <sheetPr>
    <pageSetUpPr fitToPage="1"/>
  </sheetPr>
  <dimension ref="A1:I145"/>
  <sheetViews>
    <sheetView showGridLines="0" zoomScaleNormal="100" workbookViewId="0"/>
  </sheetViews>
  <sheetFormatPr defaultRowHeight="17.5" x14ac:dyDescent="0.35"/>
  <cols>
    <col min="1" max="1" width="22.453125" style="2" customWidth="1"/>
    <col min="2" max="7" width="17.7265625" style="2" customWidth="1"/>
    <col min="8" max="8" width="20.7265625" style="2" customWidth="1"/>
    <col min="9" max="9" width="8.7265625" style="2"/>
  </cols>
  <sheetData>
    <row r="1" spans="1:8" ht="23" x14ac:dyDescent="0.5">
      <c r="A1" s="14" t="s">
        <v>38</v>
      </c>
      <c r="B1" s="1" t="s">
        <v>49</v>
      </c>
    </row>
    <row r="3" spans="1:8" ht="23" x14ac:dyDescent="0.5">
      <c r="A3" s="1" t="s">
        <v>0</v>
      </c>
    </row>
    <row r="4" spans="1:8" ht="19" customHeight="1" x14ac:dyDescent="0.35">
      <c r="A4" s="9" t="s">
        <v>39</v>
      </c>
    </row>
    <row r="6" spans="1:8" ht="20" x14ac:dyDescent="0.4">
      <c r="A6" s="3" t="s">
        <v>1</v>
      </c>
    </row>
    <row r="7" spans="1:8" ht="18" x14ac:dyDescent="0.4">
      <c r="A7" s="4" t="s">
        <v>2</v>
      </c>
      <c r="B7" s="4" t="s">
        <v>3</v>
      </c>
      <c r="C7" s="4" t="s">
        <v>4</v>
      </c>
      <c r="D7" s="4" t="s">
        <v>5</v>
      </c>
      <c r="E7" s="4" t="s">
        <v>6</v>
      </c>
      <c r="F7" s="4" t="s">
        <v>7</v>
      </c>
      <c r="G7" s="4" t="s">
        <v>8</v>
      </c>
      <c r="H7" s="4" t="s">
        <v>9</v>
      </c>
    </row>
    <row r="8" spans="1:8" ht="18" x14ac:dyDescent="0.4">
      <c r="A8" s="5" t="s">
        <v>10</v>
      </c>
      <c r="B8" s="10">
        <v>2326</v>
      </c>
      <c r="C8" s="11">
        <v>13</v>
      </c>
      <c r="D8" s="10">
        <v>1802</v>
      </c>
      <c r="E8" s="10">
        <v>8005</v>
      </c>
      <c r="F8" s="10">
        <v>384</v>
      </c>
      <c r="G8" s="10">
        <v>82125</v>
      </c>
      <c r="H8" s="10">
        <v>94655</v>
      </c>
    </row>
    <row r="9" spans="1:8" ht="18" x14ac:dyDescent="0.4">
      <c r="A9" s="5" t="s">
        <v>11</v>
      </c>
      <c r="B9" s="10">
        <v>1443</v>
      </c>
      <c r="C9" s="12">
        <v>9</v>
      </c>
      <c r="D9" s="10">
        <v>779</v>
      </c>
      <c r="E9" s="10">
        <v>3068</v>
      </c>
      <c r="F9" s="10">
        <v>107</v>
      </c>
      <c r="G9" s="10">
        <v>33486</v>
      </c>
      <c r="H9" s="10">
        <v>38892</v>
      </c>
    </row>
    <row r="10" spans="1:8" ht="18" x14ac:dyDescent="0.4">
      <c r="A10" s="5" t="s">
        <v>12</v>
      </c>
      <c r="B10" s="10">
        <v>188</v>
      </c>
      <c r="C10" s="12">
        <v>0</v>
      </c>
      <c r="D10" s="10">
        <v>153</v>
      </c>
      <c r="E10" s="10">
        <v>473</v>
      </c>
      <c r="F10" s="10">
        <v>21</v>
      </c>
      <c r="G10" s="10">
        <v>7142</v>
      </c>
      <c r="H10" s="10">
        <v>7977</v>
      </c>
    </row>
    <row r="11" spans="1:8" ht="18" x14ac:dyDescent="0.4">
      <c r="A11" s="5" t="s">
        <v>13</v>
      </c>
      <c r="B11" s="10">
        <v>337</v>
      </c>
      <c r="C11" s="12">
        <v>0</v>
      </c>
      <c r="D11" s="10">
        <v>247</v>
      </c>
      <c r="E11" s="10">
        <v>905</v>
      </c>
      <c r="F11" s="10">
        <v>21</v>
      </c>
      <c r="G11" s="10">
        <v>13187</v>
      </c>
      <c r="H11" s="10">
        <v>14697</v>
      </c>
    </row>
    <row r="12" spans="1:8" ht="18" x14ac:dyDescent="0.4">
      <c r="A12" s="5" t="s">
        <v>14</v>
      </c>
      <c r="B12" s="10">
        <v>84</v>
      </c>
      <c r="C12" s="12">
        <v>9</v>
      </c>
      <c r="D12" s="10">
        <v>31</v>
      </c>
      <c r="E12" s="10">
        <v>118</v>
      </c>
      <c r="F12" s="10">
        <v>3</v>
      </c>
      <c r="G12" s="10">
        <v>1992</v>
      </c>
      <c r="H12" s="10">
        <v>2237</v>
      </c>
    </row>
    <row r="13" spans="1:8" ht="18" x14ac:dyDescent="0.4">
      <c r="A13" s="5" t="s">
        <v>15</v>
      </c>
      <c r="B13" s="10">
        <v>3</v>
      </c>
      <c r="C13" s="12">
        <v>0</v>
      </c>
      <c r="D13" s="10">
        <v>8</v>
      </c>
      <c r="E13" s="10">
        <v>19</v>
      </c>
      <c r="F13" s="12">
        <v>0</v>
      </c>
      <c r="G13" s="10">
        <v>334</v>
      </c>
      <c r="H13" s="10">
        <v>364</v>
      </c>
    </row>
    <row r="14" spans="1:8" ht="18" x14ac:dyDescent="0.4">
      <c r="A14" s="5" t="s">
        <v>16</v>
      </c>
      <c r="B14" s="10">
        <v>424</v>
      </c>
      <c r="C14" s="12">
        <v>9</v>
      </c>
      <c r="D14" s="10">
        <v>286</v>
      </c>
      <c r="E14" s="10">
        <v>1042</v>
      </c>
      <c r="F14" s="10">
        <v>24</v>
      </c>
      <c r="G14" s="10">
        <v>15513</v>
      </c>
      <c r="H14" s="10">
        <v>17298</v>
      </c>
    </row>
    <row r="15" spans="1:8" ht="18" x14ac:dyDescent="0.4">
      <c r="A15" s="5" t="s">
        <v>17</v>
      </c>
      <c r="B15" s="10">
        <v>4381</v>
      </c>
      <c r="C15" s="10">
        <v>31</v>
      </c>
      <c r="D15" s="10">
        <v>3020</v>
      </c>
      <c r="E15" s="10">
        <v>12588</v>
      </c>
      <c r="F15" s="10">
        <v>536</v>
      </c>
      <c r="G15" s="10">
        <v>138266</v>
      </c>
      <c r="H15" s="10">
        <v>158822</v>
      </c>
    </row>
    <row r="17" spans="1:8" ht="20" x14ac:dyDescent="0.4">
      <c r="A17" s="3" t="s">
        <v>18</v>
      </c>
    </row>
    <row r="18" spans="1:8" ht="18" x14ac:dyDescent="0.4">
      <c r="A18" s="4" t="s">
        <v>2</v>
      </c>
      <c r="B18" s="4" t="s">
        <v>3</v>
      </c>
      <c r="C18" s="4" t="s">
        <v>4</v>
      </c>
      <c r="D18" s="4" t="s">
        <v>5</v>
      </c>
      <c r="E18" s="4" t="s">
        <v>6</v>
      </c>
      <c r="F18" s="4" t="s">
        <v>7</v>
      </c>
      <c r="G18" s="4" t="s">
        <v>8</v>
      </c>
      <c r="H18" s="4" t="s">
        <v>9</v>
      </c>
    </row>
    <row r="19" spans="1:8" ht="18" x14ac:dyDescent="0.4">
      <c r="A19" s="5" t="s">
        <v>10</v>
      </c>
      <c r="B19" s="10">
        <v>725</v>
      </c>
      <c r="C19" s="10">
        <v>2</v>
      </c>
      <c r="D19" s="10">
        <v>1782</v>
      </c>
      <c r="E19" s="10">
        <v>7493</v>
      </c>
      <c r="F19" s="10">
        <v>349</v>
      </c>
      <c r="G19" s="10">
        <v>37117</v>
      </c>
      <c r="H19" s="10">
        <v>47468</v>
      </c>
    </row>
    <row r="20" spans="1:8" ht="18" x14ac:dyDescent="0.4">
      <c r="A20" s="5" t="s">
        <v>11</v>
      </c>
      <c r="B20" s="10">
        <v>440</v>
      </c>
      <c r="C20" s="10">
        <v>2</v>
      </c>
      <c r="D20" s="10">
        <v>763</v>
      </c>
      <c r="E20" s="10">
        <v>2991</v>
      </c>
      <c r="F20" s="10">
        <v>96</v>
      </c>
      <c r="G20" s="10">
        <v>15379</v>
      </c>
      <c r="H20" s="10">
        <v>19671</v>
      </c>
    </row>
    <row r="21" spans="1:8" ht="18" x14ac:dyDescent="0.4">
      <c r="A21" s="5" t="s">
        <v>12</v>
      </c>
      <c r="B21" s="10">
        <v>63</v>
      </c>
      <c r="C21" s="10">
        <v>0</v>
      </c>
      <c r="D21" s="10">
        <v>152</v>
      </c>
      <c r="E21" s="10">
        <v>459</v>
      </c>
      <c r="F21" s="10">
        <v>17</v>
      </c>
      <c r="G21" s="10">
        <v>3293</v>
      </c>
      <c r="H21" s="10">
        <v>3984</v>
      </c>
    </row>
    <row r="22" spans="1:8" ht="18" x14ac:dyDescent="0.4">
      <c r="A22" s="5" t="s">
        <v>13</v>
      </c>
      <c r="B22" s="10">
        <v>112</v>
      </c>
      <c r="C22" s="10">
        <v>0</v>
      </c>
      <c r="D22" s="10">
        <v>246</v>
      </c>
      <c r="E22" s="10">
        <v>877</v>
      </c>
      <c r="F22" s="10">
        <v>19</v>
      </c>
      <c r="G22" s="10">
        <v>6212</v>
      </c>
      <c r="H22" s="10">
        <v>7466</v>
      </c>
    </row>
    <row r="23" spans="1:8" ht="18" x14ac:dyDescent="0.4">
      <c r="A23" s="5" t="s">
        <v>14</v>
      </c>
      <c r="B23" s="10">
        <v>27</v>
      </c>
      <c r="C23" s="10">
        <v>2</v>
      </c>
      <c r="D23" s="10">
        <v>30</v>
      </c>
      <c r="E23" s="10">
        <v>118</v>
      </c>
      <c r="F23" s="10">
        <v>3</v>
      </c>
      <c r="G23" s="10">
        <v>870</v>
      </c>
      <c r="H23" s="10">
        <v>1050</v>
      </c>
    </row>
    <row r="24" spans="1:8" ht="18" x14ac:dyDescent="0.4">
      <c r="A24" s="5" t="s">
        <v>15</v>
      </c>
      <c r="B24" s="10">
        <v>1</v>
      </c>
      <c r="C24" s="10">
        <v>0</v>
      </c>
      <c r="D24" s="10">
        <v>8</v>
      </c>
      <c r="E24" s="10">
        <v>17</v>
      </c>
      <c r="F24" s="10">
        <v>0</v>
      </c>
      <c r="G24" s="10">
        <v>121</v>
      </c>
      <c r="H24" s="10">
        <v>147</v>
      </c>
    </row>
    <row r="25" spans="1:8" ht="18" x14ac:dyDescent="0.4">
      <c r="A25" s="5" t="s">
        <v>16</v>
      </c>
      <c r="B25" s="10">
        <v>140</v>
      </c>
      <c r="C25" s="10">
        <v>2</v>
      </c>
      <c r="D25" s="10">
        <v>284</v>
      </c>
      <c r="E25" s="10">
        <v>1012</v>
      </c>
      <c r="F25" s="10">
        <v>22</v>
      </c>
      <c r="G25" s="10">
        <v>7203</v>
      </c>
      <c r="H25" s="10">
        <v>8663</v>
      </c>
    </row>
    <row r="26" spans="1:8" ht="18" x14ac:dyDescent="0.4">
      <c r="A26" s="5" t="s">
        <v>17</v>
      </c>
      <c r="B26" s="10">
        <v>1368</v>
      </c>
      <c r="C26" s="10">
        <v>6</v>
      </c>
      <c r="D26" s="10">
        <v>2981</v>
      </c>
      <c r="E26" s="10">
        <v>11955</v>
      </c>
      <c r="F26" s="10">
        <v>484</v>
      </c>
      <c r="G26" s="10">
        <v>62992</v>
      </c>
      <c r="H26" s="10">
        <v>79786</v>
      </c>
    </row>
    <row r="28" spans="1:8" ht="20" x14ac:dyDescent="0.4">
      <c r="A28" s="3" t="s">
        <v>19</v>
      </c>
    </row>
    <row r="29" spans="1:8" ht="18" x14ac:dyDescent="0.4">
      <c r="A29" s="4" t="s">
        <v>2</v>
      </c>
      <c r="B29" s="4" t="s">
        <v>3</v>
      </c>
      <c r="C29" s="4" t="s">
        <v>4</v>
      </c>
      <c r="D29" s="4" t="s">
        <v>5</v>
      </c>
      <c r="E29" s="4" t="s">
        <v>6</v>
      </c>
      <c r="F29" s="4" t="s">
        <v>7</v>
      </c>
      <c r="G29" s="4" t="s">
        <v>8</v>
      </c>
      <c r="H29" s="4" t="s">
        <v>9</v>
      </c>
    </row>
    <row r="30" spans="1:8" ht="18" x14ac:dyDescent="0.4">
      <c r="A30" s="5" t="s">
        <v>10</v>
      </c>
      <c r="B30" s="10">
        <v>838468</v>
      </c>
      <c r="C30" s="10">
        <v>4637</v>
      </c>
      <c r="D30" s="10">
        <v>860918</v>
      </c>
      <c r="E30" s="10">
        <v>2683628</v>
      </c>
      <c r="F30" s="10">
        <v>182508</v>
      </c>
      <c r="G30" s="10">
        <v>26258650</v>
      </c>
      <c r="H30" s="10">
        <v>30828809</v>
      </c>
    </row>
    <row r="31" spans="1:8" ht="18" x14ac:dyDescent="0.4">
      <c r="A31" s="5" t="s">
        <v>11</v>
      </c>
      <c r="B31" s="10">
        <v>503850</v>
      </c>
      <c r="C31" s="10">
        <v>3446</v>
      </c>
      <c r="D31" s="10">
        <v>372053</v>
      </c>
      <c r="E31" s="10">
        <v>1009759</v>
      </c>
      <c r="F31" s="10">
        <v>51096</v>
      </c>
      <c r="G31" s="10">
        <v>10799779</v>
      </c>
      <c r="H31" s="10">
        <v>12739983</v>
      </c>
    </row>
    <row r="32" spans="1:8" ht="18" x14ac:dyDescent="0.4">
      <c r="A32" s="5" t="s">
        <v>12</v>
      </c>
      <c r="B32" s="10">
        <v>67072</v>
      </c>
      <c r="C32" s="10">
        <v>0</v>
      </c>
      <c r="D32" s="10">
        <v>72728</v>
      </c>
      <c r="E32" s="10">
        <v>149479</v>
      </c>
      <c r="F32" s="10">
        <v>9720</v>
      </c>
      <c r="G32" s="10">
        <v>2210980</v>
      </c>
      <c r="H32" s="10">
        <v>2509979</v>
      </c>
    </row>
    <row r="33" spans="1:8" ht="18" x14ac:dyDescent="0.4">
      <c r="A33" s="5" t="s">
        <v>13</v>
      </c>
      <c r="B33" s="10">
        <v>120568</v>
      </c>
      <c r="C33" s="10">
        <v>0</v>
      </c>
      <c r="D33" s="10">
        <v>118204</v>
      </c>
      <c r="E33" s="10">
        <v>306773</v>
      </c>
      <c r="F33" s="10">
        <v>9843</v>
      </c>
      <c r="G33" s="10">
        <v>4175550</v>
      </c>
      <c r="H33" s="10">
        <v>4730938</v>
      </c>
    </row>
    <row r="34" spans="1:8" ht="18" x14ac:dyDescent="0.4">
      <c r="A34" s="5" t="s">
        <v>14</v>
      </c>
      <c r="B34" s="10">
        <v>30489</v>
      </c>
      <c r="C34" s="10">
        <v>2596</v>
      </c>
      <c r="D34" s="10">
        <v>14483</v>
      </c>
      <c r="E34" s="10">
        <v>38547</v>
      </c>
      <c r="F34" s="10">
        <v>1452</v>
      </c>
      <c r="G34" s="10">
        <v>659022</v>
      </c>
      <c r="H34" s="10">
        <v>746589</v>
      </c>
    </row>
    <row r="35" spans="1:8" ht="18" x14ac:dyDescent="0.4">
      <c r="A35" s="5" t="s">
        <v>15</v>
      </c>
      <c r="B35" s="10">
        <v>1186</v>
      </c>
      <c r="C35" s="10">
        <v>0</v>
      </c>
      <c r="D35" s="10">
        <v>3878</v>
      </c>
      <c r="E35" s="10">
        <v>6300</v>
      </c>
      <c r="F35" s="10">
        <v>0</v>
      </c>
      <c r="G35" s="10">
        <v>91010</v>
      </c>
      <c r="H35" s="10">
        <v>102374</v>
      </c>
    </row>
    <row r="36" spans="1:8" ht="18" x14ac:dyDescent="0.4">
      <c r="A36" s="5" t="s">
        <v>16</v>
      </c>
      <c r="B36" s="10">
        <v>152243</v>
      </c>
      <c r="C36" s="10">
        <v>2596</v>
      </c>
      <c r="D36" s="10">
        <v>136565</v>
      </c>
      <c r="E36" s="10">
        <v>351620</v>
      </c>
      <c r="F36" s="10">
        <v>11295</v>
      </c>
      <c r="G36" s="10">
        <v>4925582</v>
      </c>
      <c r="H36" s="10">
        <v>5579901</v>
      </c>
    </row>
    <row r="37" spans="1:8" ht="18" x14ac:dyDescent="0.4">
      <c r="A37" s="5" t="s">
        <v>17</v>
      </c>
      <c r="B37" s="10">
        <v>1561633</v>
      </c>
      <c r="C37" s="10">
        <v>10679</v>
      </c>
      <c r="D37" s="10">
        <v>1442264</v>
      </c>
      <c r="E37" s="10">
        <v>4194486</v>
      </c>
      <c r="F37" s="10">
        <v>254619</v>
      </c>
      <c r="G37" s="10">
        <v>44194991</v>
      </c>
      <c r="H37" s="10">
        <v>51658672</v>
      </c>
    </row>
    <row r="39" spans="1:8" ht="23" x14ac:dyDescent="0.5">
      <c r="A39" s="1" t="s">
        <v>27</v>
      </c>
    </row>
    <row r="40" spans="1:8" ht="19" customHeight="1" x14ac:dyDescent="0.35">
      <c r="A40" s="9" t="s">
        <v>40</v>
      </c>
    </row>
    <row r="42" spans="1:8" ht="18" x14ac:dyDescent="0.4">
      <c r="A42" s="6" t="s">
        <v>28</v>
      </c>
    </row>
    <row r="43" spans="1:8" ht="54" x14ac:dyDescent="0.35">
      <c r="A43" s="7" t="s">
        <v>2</v>
      </c>
      <c r="B43" s="8" t="s">
        <v>20</v>
      </c>
      <c r="C43" s="8" t="s">
        <v>21</v>
      </c>
      <c r="D43" s="8" t="s">
        <v>22</v>
      </c>
      <c r="E43" s="8" t="s">
        <v>23</v>
      </c>
      <c r="F43" s="8" t="s">
        <v>24</v>
      </c>
      <c r="G43" s="8" t="s">
        <v>25</v>
      </c>
    </row>
    <row r="44" spans="1:8" ht="18" x14ac:dyDescent="0.4">
      <c r="A44" s="5" t="s">
        <v>10</v>
      </c>
      <c r="B44" s="13">
        <f>H8</f>
        <v>94655</v>
      </c>
      <c r="C44" s="13">
        <f>H19</f>
        <v>47468</v>
      </c>
      <c r="D44" s="13">
        <f>B44/C44</f>
        <v>1.9940802224656611</v>
      </c>
      <c r="E44" s="13">
        <f>H30</f>
        <v>30828809</v>
      </c>
      <c r="F44" s="13">
        <f>E44/B44</f>
        <v>325.69657176060429</v>
      </c>
      <c r="G44" s="13">
        <f>E44/C44</f>
        <v>649.46509227268893</v>
      </c>
    </row>
    <row r="45" spans="1:8" ht="18" x14ac:dyDescent="0.4">
      <c r="A45" s="5" t="s">
        <v>11</v>
      </c>
      <c r="B45" s="13">
        <f t="shared" ref="B45:B51" si="0">H9</f>
        <v>38892</v>
      </c>
      <c r="C45" s="13">
        <f t="shared" ref="C45:C51" si="1">H20</f>
        <v>19671</v>
      </c>
      <c r="D45" s="13">
        <f t="shared" ref="D45:D51" si="2">B45/C45</f>
        <v>1.9771236846118652</v>
      </c>
      <c r="E45" s="13">
        <f t="shared" ref="E45:E51" si="3">H31</f>
        <v>12739983</v>
      </c>
      <c r="F45" s="13">
        <f t="shared" ref="F45:F51" si="4">E45/B45</f>
        <v>327.57335698858378</v>
      </c>
      <c r="G45" s="13">
        <f t="shared" ref="G45:G51" si="5">E45/C45</f>
        <v>647.65304254994658</v>
      </c>
    </row>
    <row r="46" spans="1:8" ht="18" x14ac:dyDescent="0.4">
      <c r="A46" s="5" t="s">
        <v>12</v>
      </c>
      <c r="B46" s="13">
        <f t="shared" si="0"/>
        <v>7977</v>
      </c>
      <c r="C46" s="13">
        <f t="shared" si="1"/>
        <v>3984</v>
      </c>
      <c r="D46" s="13">
        <f t="shared" si="2"/>
        <v>2.0022590361445785</v>
      </c>
      <c r="E46" s="13">
        <f t="shared" si="3"/>
        <v>2509979</v>
      </c>
      <c r="F46" s="13">
        <f t="shared" si="4"/>
        <v>314.65199949855838</v>
      </c>
      <c r="G46" s="13">
        <f t="shared" si="5"/>
        <v>630.01480923694783</v>
      </c>
    </row>
    <row r="47" spans="1:8" ht="18" x14ac:dyDescent="0.4">
      <c r="A47" s="5" t="s">
        <v>13</v>
      </c>
      <c r="B47" s="13">
        <f t="shared" si="0"/>
        <v>14697</v>
      </c>
      <c r="C47" s="13">
        <f t="shared" si="1"/>
        <v>7466</v>
      </c>
      <c r="D47" s="13">
        <f t="shared" si="2"/>
        <v>1.9685239753549424</v>
      </c>
      <c r="E47" s="13">
        <f t="shared" si="3"/>
        <v>4730938</v>
      </c>
      <c r="F47" s="13">
        <f t="shared" si="4"/>
        <v>321.89821051915357</v>
      </c>
      <c r="G47" s="13">
        <f t="shared" si="5"/>
        <v>633.66434503080632</v>
      </c>
    </row>
    <row r="48" spans="1:8" ht="18" x14ac:dyDescent="0.4">
      <c r="A48" s="5" t="s">
        <v>14</v>
      </c>
      <c r="B48" s="13">
        <f t="shared" si="0"/>
        <v>2237</v>
      </c>
      <c r="C48" s="13">
        <f t="shared" si="1"/>
        <v>1050</v>
      </c>
      <c r="D48" s="13">
        <f t="shared" si="2"/>
        <v>2.1304761904761906</v>
      </c>
      <c r="E48" s="13">
        <f t="shared" si="3"/>
        <v>746589</v>
      </c>
      <c r="F48" s="13">
        <f t="shared" si="4"/>
        <v>333.74564148413054</v>
      </c>
      <c r="G48" s="13">
        <f t="shared" si="5"/>
        <v>711.03714285714284</v>
      </c>
    </row>
    <row r="49" spans="1:7" ht="18" x14ac:dyDescent="0.4">
      <c r="A49" s="5" t="s">
        <v>15</v>
      </c>
      <c r="B49" s="13">
        <f t="shared" si="0"/>
        <v>364</v>
      </c>
      <c r="C49" s="13">
        <f t="shared" si="1"/>
        <v>147</v>
      </c>
      <c r="D49" s="13">
        <f t="shared" si="2"/>
        <v>2.4761904761904763</v>
      </c>
      <c r="E49" s="13">
        <f t="shared" si="3"/>
        <v>102374</v>
      </c>
      <c r="F49" s="13">
        <f t="shared" si="4"/>
        <v>281.24725274725273</v>
      </c>
      <c r="G49" s="13">
        <f t="shared" si="5"/>
        <v>696.42176870748301</v>
      </c>
    </row>
    <row r="50" spans="1:7" ht="18" x14ac:dyDescent="0.4">
      <c r="A50" s="5" t="s">
        <v>16</v>
      </c>
      <c r="B50" s="13">
        <f t="shared" si="0"/>
        <v>17298</v>
      </c>
      <c r="C50" s="13">
        <f t="shared" si="1"/>
        <v>8663</v>
      </c>
      <c r="D50" s="13">
        <f t="shared" si="2"/>
        <v>1.996767863326792</v>
      </c>
      <c r="E50" s="13">
        <f t="shared" si="3"/>
        <v>5579901</v>
      </c>
      <c r="F50" s="13">
        <f t="shared" si="4"/>
        <v>322.5749219562955</v>
      </c>
      <c r="G50" s="13">
        <f t="shared" si="5"/>
        <v>644.10723767747891</v>
      </c>
    </row>
    <row r="51" spans="1:7" ht="18" x14ac:dyDescent="0.4">
      <c r="A51" s="5" t="s">
        <v>17</v>
      </c>
      <c r="B51" s="13">
        <f t="shared" si="0"/>
        <v>158822</v>
      </c>
      <c r="C51" s="13">
        <f t="shared" si="1"/>
        <v>79786</v>
      </c>
      <c r="D51" s="13">
        <f t="shared" si="2"/>
        <v>1.9905998546110846</v>
      </c>
      <c r="E51" s="13">
        <f t="shared" si="3"/>
        <v>51658672</v>
      </c>
      <c r="F51" s="13">
        <f t="shared" si="4"/>
        <v>325.26143733235949</v>
      </c>
      <c r="G51" s="13">
        <f t="shared" si="5"/>
        <v>647.46536986438718</v>
      </c>
    </row>
    <row r="52" spans="1:7" ht="18" x14ac:dyDescent="0.4">
      <c r="A52" s="6"/>
    </row>
    <row r="53" spans="1:7" ht="18" x14ac:dyDescent="0.4">
      <c r="A53" s="6" t="s">
        <v>29</v>
      </c>
    </row>
    <row r="54" spans="1:7" ht="54" x14ac:dyDescent="0.35">
      <c r="A54" s="7" t="s">
        <v>2</v>
      </c>
      <c r="B54" s="8" t="s">
        <v>20</v>
      </c>
      <c r="C54" s="8" t="s">
        <v>21</v>
      </c>
      <c r="D54" s="8" t="s">
        <v>22</v>
      </c>
      <c r="E54" s="8" t="s">
        <v>23</v>
      </c>
      <c r="F54" s="8" t="s">
        <v>24</v>
      </c>
      <c r="G54" s="8" t="s">
        <v>25</v>
      </c>
    </row>
    <row r="55" spans="1:7" ht="18" x14ac:dyDescent="0.4">
      <c r="A55" s="5" t="s">
        <v>10</v>
      </c>
      <c r="B55" s="13">
        <f>G8</f>
        <v>82125</v>
      </c>
      <c r="C55" s="13">
        <f>G19</f>
        <v>37117</v>
      </c>
      <c r="D55" s="13">
        <f>B55/C55</f>
        <v>2.2125980009160222</v>
      </c>
      <c r="E55" s="13">
        <f>G30</f>
        <v>26258650</v>
      </c>
      <c r="F55" s="13">
        <f>E55/B55</f>
        <v>319.74003044140028</v>
      </c>
      <c r="G55" s="13">
        <f>E55/C55</f>
        <v>707.45615216747046</v>
      </c>
    </row>
    <row r="56" spans="1:7" ht="18" x14ac:dyDescent="0.4">
      <c r="A56" s="5" t="s">
        <v>11</v>
      </c>
      <c r="B56" s="13">
        <f t="shared" ref="B56:B62" si="6">G9</f>
        <v>33486</v>
      </c>
      <c r="C56" s="13">
        <f t="shared" ref="C56:C62" si="7">G20</f>
        <v>15379</v>
      </c>
      <c r="D56" s="13">
        <f t="shared" ref="D56:D62" si="8">B56/C56</f>
        <v>2.1773847454320827</v>
      </c>
      <c r="E56" s="13">
        <f t="shared" ref="E56:E62" si="9">G31</f>
        <v>10799779</v>
      </c>
      <c r="F56" s="13">
        <f t="shared" ref="F56:F62" si="10">E56/B56</f>
        <v>322.5162455951741</v>
      </c>
      <c r="G56" s="13">
        <f t="shared" ref="G56:G62" si="11">E56/C56</f>
        <v>702.24195331295925</v>
      </c>
    </row>
    <row r="57" spans="1:7" ht="18" x14ac:dyDescent="0.4">
      <c r="A57" s="5" t="s">
        <v>12</v>
      </c>
      <c r="B57" s="13">
        <f t="shared" si="6"/>
        <v>7142</v>
      </c>
      <c r="C57" s="13">
        <f t="shared" si="7"/>
        <v>3293</v>
      </c>
      <c r="D57" s="13">
        <f t="shared" si="8"/>
        <v>2.1688430003036743</v>
      </c>
      <c r="E57" s="13">
        <f t="shared" si="9"/>
        <v>2210980</v>
      </c>
      <c r="F57" s="13">
        <f t="shared" si="10"/>
        <v>309.57434892187064</v>
      </c>
      <c r="G57" s="13">
        <f t="shared" si="11"/>
        <v>671.41815973276653</v>
      </c>
    </row>
    <row r="58" spans="1:7" ht="18" x14ac:dyDescent="0.4">
      <c r="A58" s="5" t="s">
        <v>13</v>
      </c>
      <c r="B58" s="13">
        <f t="shared" si="6"/>
        <v>13187</v>
      </c>
      <c r="C58" s="13">
        <f t="shared" si="7"/>
        <v>6212</v>
      </c>
      <c r="D58" s="13">
        <f t="shared" si="8"/>
        <v>2.1228267868641337</v>
      </c>
      <c r="E58" s="13">
        <f t="shared" si="9"/>
        <v>4175550</v>
      </c>
      <c r="F58" s="13">
        <f t="shared" si="10"/>
        <v>316.64138924698568</v>
      </c>
      <c r="G58" s="13">
        <f t="shared" si="11"/>
        <v>672.17482292337411</v>
      </c>
    </row>
    <row r="59" spans="1:7" ht="18" x14ac:dyDescent="0.4">
      <c r="A59" s="5" t="s">
        <v>14</v>
      </c>
      <c r="B59" s="13">
        <f t="shared" si="6"/>
        <v>1992</v>
      </c>
      <c r="C59" s="13">
        <f t="shared" si="7"/>
        <v>870</v>
      </c>
      <c r="D59" s="13">
        <f t="shared" si="8"/>
        <v>2.2896551724137932</v>
      </c>
      <c r="E59" s="13">
        <f t="shared" si="9"/>
        <v>659022</v>
      </c>
      <c r="F59" s="13">
        <f t="shared" si="10"/>
        <v>330.83433734939757</v>
      </c>
      <c r="G59" s="13">
        <f t="shared" si="11"/>
        <v>757.49655172413793</v>
      </c>
    </row>
    <row r="60" spans="1:7" ht="18" x14ac:dyDescent="0.4">
      <c r="A60" s="5" t="s">
        <v>15</v>
      </c>
      <c r="B60" s="13">
        <f t="shared" si="6"/>
        <v>334</v>
      </c>
      <c r="C60" s="13">
        <f t="shared" si="7"/>
        <v>121</v>
      </c>
      <c r="D60" s="13">
        <f t="shared" si="8"/>
        <v>2.7603305785123968</v>
      </c>
      <c r="E60" s="13">
        <f t="shared" si="9"/>
        <v>91010</v>
      </c>
      <c r="F60" s="13">
        <f t="shared" si="10"/>
        <v>272.48502994011977</v>
      </c>
      <c r="G60" s="13">
        <f t="shared" si="11"/>
        <v>752.14876033057851</v>
      </c>
    </row>
    <row r="61" spans="1:7" ht="18" x14ac:dyDescent="0.4">
      <c r="A61" s="5" t="s">
        <v>16</v>
      </c>
      <c r="B61" s="13">
        <f t="shared" si="6"/>
        <v>15513</v>
      </c>
      <c r="C61" s="13">
        <f t="shared" si="7"/>
        <v>7203</v>
      </c>
      <c r="D61" s="13">
        <f t="shared" si="8"/>
        <v>2.1536859641815909</v>
      </c>
      <c r="E61" s="13">
        <f t="shared" si="9"/>
        <v>4925582</v>
      </c>
      <c r="F61" s="13">
        <f t="shared" si="10"/>
        <v>317.5131824921034</v>
      </c>
      <c r="G61" s="13">
        <f t="shared" si="11"/>
        <v>683.8236845758712</v>
      </c>
    </row>
    <row r="62" spans="1:7" ht="18" x14ac:dyDescent="0.4">
      <c r="A62" s="5" t="s">
        <v>17</v>
      </c>
      <c r="B62" s="13">
        <f t="shared" si="6"/>
        <v>138266</v>
      </c>
      <c r="C62" s="13">
        <f t="shared" si="7"/>
        <v>62992</v>
      </c>
      <c r="D62" s="13">
        <f t="shared" si="8"/>
        <v>2.1949771399542799</v>
      </c>
      <c r="E62" s="13">
        <f t="shared" si="9"/>
        <v>44194991</v>
      </c>
      <c r="F62" s="13">
        <f t="shared" si="10"/>
        <v>319.63744521429709</v>
      </c>
      <c r="G62" s="13">
        <f t="shared" si="11"/>
        <v>701.59688531877066</v>
      </c>
    </row>
    <row r="63" spans="1:7" ht="18" x14ac:dyDescent="0.4">
      <c r="A63" s="6"/>
    </row>
    <row r="64" spans="1:7" ht="18" x14ac:dyDescent="0.4">
      <c r="A64" s="6" t="s">
        <v>30</v>
      </c>
    </row>
    <row r="65" spans="1:7" ht="54" x14ac:dyDescent="0.35">
      <c r="A65" s="7" t="s">
        <v>2</v>
      </c>
      <c r="B65" s="8" t="s">
        <v>20</v>
      </c>
      <c r="C65" s="8" t="s">
        <v>21</v>
      </c>
      <c r="D65" s="8" t="s">
        <v>22</v>
      </c>
      <c r="E65" s="8" t="s">
        <v>23</v>
      </c>
      <c r="F65" s="8" t="s">
        <v>24</v>
      </c>
      <c r="G65" s="8" t="s">
        <v>25</v>
      </c>
    </row>
    <row r="66" spans="1:7" ht="18" x14ac:dyDescent="0.4">
      <c r="A66" s="5" t="s">
        <v>10</v>
      </c>
      <c r="B66" s="13">
        <f>B8+C8+D8+F8</f>
        <v>4525</v>
      </c>
      <c r="C66" s="13">
        <f>B19+C19+D19+F19</f>
        <v>2858</v>
      </c>
      <c r="D66" s="13">
        <f>B66/C66</f>
        <v>1.5832750174947516</v>
      </c>
      <c r="E66" s="13">
        <f>B30+C30+D30+F30</f>
        <v>1886531</v>
      </c>
      <c r="F66" s="13">
        <f t="shared" ref="F66:F73" si="12">E66/B66</f>
        <v>416.91292817679556</v>
      </c>
      <c r="G66" s="13">
        <f t="shared" ref="G66:G73" si="13">E66/C66</f>
        <v>660.08782365290415</v>
      </c>
    </row>
    <row r="67" spans="1:7" ht="18" x14ac:dyDescent="0.4">
      <c r="A67" s="5" t="s">
        <v>11</v>
      </c>
      <c r="B67" s="13">
        <f t="shared" ref="B67:B73" si="14">B9+C9+D9+F9</f>
        <v>2338</v>
      </c>
      <c r="C67" s="13">
        <f t="shared" ref="C67:C73" si="15">B20+C20+D20+F20</f>
        <v>1301</v>
      </c>
      <c r="D67" s="13">
        <f t="shared" ref="D67:D73" si="16">B67/C67</f>
        <v>1.7970791698693314</v>
      </c>
      <c r="E67" s="13">
        <f t="shared" ref="E67:E73" si="17">B31+C31+D31+F31</f>
        <v>930445</v>
      </c>
      <c r="F67" s="13">
        <f t="shared" si="12"/>
        <v>397.96621043627033</v>
      </c>
      <c r="G67" s="13">
        <f t="shared" si="13"/>
        <v>715.17678708685628</v>
      </c>
    </row>
    <row r="68" spans="1:7" ht="18" x14ac:dyDescent="0.4">
      <c r="A68" s="5" t="s">
        <v>12</v>
      </c>
      <c r="B68" s="13">
        <f t="shared" si="14"/>
        <v>362</v>
      </c>
      <c r="C68" s="13">
        <f t="shared" si="15"/>
        <v>232</v>
      </c>
      <c r="D68" s="13">
        <f t="shared" si="16"/>
        <v>1.5603448275862069</v>
      </c>
      <c r="E68" s="13">
        <f t="shared" si="17"/>
        <v>149520</v>
      </c>
      <c r="F68" s="13">
        <f t="shared" si="12"/>
        <v>413.03867403314916</v>
      </c>
      <c r="G68" s="13">
        <f t="shared" si="13"/>
        <v>644.48275862068965</v>
      </c>
    </row>
    <row r="69" spans="1:7" ht="18" x14ac:dyDescent="0.4">
      <c r="A69" s="5" t="s">
        <v>13</v>
      </c>
      <c r="B69" s="13">
        <f t="shared" si="14"/>
        <v>605</v>
      </c>
      <c r="C69" s="13">
        <f t="shared" si="15"/>
        <v>377</v>
      </c>
      <c r="D69" s="13">
        <f t="shared" si="16"/>
        <v>1.6047745358090186</v>
      </c>
      <c r="E69" s="13">
        <f t="shared" si="17"/>
        <v>248615</v>
      </c>
      <c r="F69" s="13">
        <f t="shared" si="12"/>
        <v>410.93388429752065</v>
      </c>
      <c r="G69" s="13">
        <f t="shared" si="13"/>
        <v>659.45623342175065</v>
      </c>
    </row>
    <row r="70" spans="1:7" ht="18" x14ac:dyDescent="0.4">
      <c r="A70" s="5" t="s">
        <v>14</v>
      </c>
      <c r="B70" s="13">
        <f t="shared" si="14"/>
        <v>127</v>
      </c>
      <c r="C70" s="13">
        <f t="shared" si="15"/>
        <v>62</v>
      </c>
      <c r="D70" s="13">
        <f t="shared" si="16"/>
        <v>2.0483870967741935</v>
      </c>
      <c r="E70" s="13">
        <f t="shared" si="17"/>
        <v>49020</v>
      </c>
      <c r="F70" s="13">
        <f t="shared" si="12"/>
        <v>385.98425196850394</v>
      </c>
      <c r="G70" s="13">
        <f t="shared" si="13"/>
        <v>790.64516129032256</v>
      </c>
    </row>
    <row r="71" spans="1:7" ht="18" x14ac:dyDescent="0.4">
      <c r="A71" s="5" t="s">
        <v>15</v>
      </c>
      <c r="B71" s="13">
        <f t="shared" si="14"/>
        <v>11</v>
      </c>
      <c r="C71" s="13">
        <f t="shared" si="15"/>
        <v>9</v>
      </c>
      <c r="D71" s="13">
        <f t="shared" si="16"/>
        <v>1.2222222222222223</v>
      </c>
      <c r="E71" s="13">
        <f t="shared" si="17"/>
        <v>5064</v>
      </c>
      <c r="F71" s="13">
        <f t="shared" si="12"/>
        <v>460.36363636363637</v>
      </c>
      <c r="G71" s="13">
        <f t="shared" si="13"/>
        <v>562.66666666666663</v>
      </c>
    </row>
    <row r="72" spans="1:7" ht="18" x14ac:dyDescent="0.4">
      <c r="A72" s="5" t="s">
        <v>16</v>
      </c>
      <c r="B72" s="13">
        <f t="shared" si="14"/>
        <v>743</v>
      </c>
      <c r="C72" s="13">
        <f t="shared" si="15"/>
        <v>448</v>
      </c>
      <c r="D72" s="13">
        <f t="shared" si="16"/>
        <v>1.6584821428571428</v>
      </c>
      <c r="E72" s="13">
        <f t="shared" si="17"/>
        <v>302699</v>
      </c>
      <c r="F72" s="13">
        <f t="shared" si="12"/>
        <v>407.40107671601618</v>
      </c>
      <c r="G72" s="13">
        <f t="shared" si="13"/>
        <v>675.66741071428567</v>
      </c>
    </row>
    <row r="73" spans="1:7" ht="18" x14ac:dyDescent="0.4">
      <c r="A73" s="5" t="s">
        <v>17</v>
      </c>
      <c r="B73" s="13">
        <f t="shared" si="14"/>
        <v>7968</v>
      </c>
      <c r="C73" s="13">
        <f t="shared" si="15"/>
        <v>4839</v>
      </c>
      <c r="D73" s="13">
        <f t="shared" si="16"/>
        <v>1.6466212027278364</v>
      </c>
      <c r="E73" s="13">
        <f t="shared" si="17"/>
        <v>3269195</v>
      </c>
      <c r="F73" s="13">
        <f t="shared" si="12"/>
        <v>410.29053714859435</v>
      </c>
      <c r="G73" s="13">
        <f t="shared" si="13"/>
        <v>675.59309774746851</v>
      </c>
    </row>
    <row r="74" spans="1:7" ht="18" x14ac:dyDescent="0.4">
      <c r="A74" s="6"/>
    </row>
    <row r="75" spans="1:7" ht="18" x14ac:dyDescent="0.4">
      <c r="A75" s="6" t="s">
        <v>31</v>
      </c>
    </row>
    <row r="76" spans="1:7" ht="54" x14ac:dyDescent="0.35">
      <c r="A76" s="7" t="s">
        <v>2</v>
      </c>
      <c r="B76" s="8" t="s">
        <v>20</v>
      </c>
      <c r="C76" s="8" t="s">
        <v>21</v>
      </c>
      <c r="D76" s="8" t="s">
        <v>22</v>
      </c>
      <c r="E76" s="8" t="s">
        <v>23</v>
      </c>
      <c r="F76" s="8" t="s">
        <v>24</v>
      </c>
      <c r="G76" s="8" t="s">
        <v>25</v>
      </c>
    </row>
    <row r="77" spans="1:7" ht="18" x14ac:dyDescent="0.4">
      <c r="A77" s="5" t="s">
        <v>10</v>
      </c>
      <c r="B77" s="13">
        <f>E8</f>
        <v>8005</v>
      </c>
      <c r="C77" s="13">
        <f>E19</f>
        <v>7493</v>
      </c>
      <c r="D77" s="13">
        <f t="shared" ref="D77:D84" si="18">B77/C77</f>
        <v>1.0683304417456292</v>
      </c>
      <c r="E77" s="13">
        <f>E30</f>
        <v>2683628</v>
      </c>
      <c r="F77" s="13">
        <f t="shared" ref="F77:F84" si="19">E77/B77</f>
        <v>335.24397251717676</v>
      </c>
      <c r="G77" s="13">
        <f t="shared" ref="G77:G84" si="20">E77/C77</f>
        <v>358.15134125183505</v>
      </c>
    </row>
    <row r="78" spans="1:7" ht="18" x14ac:dyDescent="0.4">
      <c r="A78" s="5" t="s">
        <v>11</v>
      </c>
      <c r="B78" s="13">
        <f t="shared" ref="B78:B84" si="21">E9</f>
        <v>3068</v>
      </c>
      <c r="C78" s="13">
        <f t="shared" ref="C78:C84" si="22">E20</f>
        <v>2991</v>
      </c>
      <c r="D78" s="13">
        <f t="shared" si="18"/>
        <v>1.0257438983617519</v>
      </c>
      <c r="E78" s="13">
        <f t="shared" ref="E78:E84" si="23">E31</f>
        <v>1009759</v>
      </c>
      <c r="F78" s="13">
        <f t="shared" si="19"/>
        <v>329.12614080834419</v>
      </c>
      <c r="G78" s="13">
        <f t="shared" si="20"/>
        <v>337.59913072550984</v>
      </c>
    </row>
    <row r="79" spans="1:7" ht="18" x14ac:dyDescent="0.4">
      <c r="A79" s="5" t="s">
        <v>12</v>
      </c>
      <c r="B79" s="13">
        <f t="shared" si="21"/>
        <v>473</v>
      </c>
      <c r="C79" s="13">
        <f t="shared" si="22"/>
        <v>459</v>
      </c>
      <c r="D79" s="13">
        <f t="shared" si="18"/>
        <v>1.0305010893246187</v>
      </c>
      <c r="E79" s="13">
        <f t="shared" si="23"/>
        <v>149479</v>
      </c>
      <c r="F79" s="13">
        <f t="shared" si="19"/>
        <v>316.02325581395348</v>
      </c>
      <c r="G79" s="13">
        <f t="shared" si="20"/>
        <v>325.6623093681917</v>
      </c>
    </row>
    <row r="80" spans="1:7" ht="18" x14ac:dyDescent="0.4">
      <c r="A80" s="5" t="s">
        <v>13</v>
      </c>
      <c r="B80" s="13">
        <f t="shared" si="21"/>
        <v>905</v>
      </c>
      <c r="C80" s="13">
        <f t="shared" si="22"/>
        <v>877</v>
      </c>
      <c r="D80" s="13">
        <f t="shared" si="18"/>
        <v>1.031927023945268</v>
      </c>
      <c r="E80" s="13">
        <f t="shared" si="23"/>
        <v>306773</v>
      </c>
      <c r="F80" s="13">
        <f t="shared" si="19"/>
        <v>338.9756906077348</v>
      </c>
      <c r="G80" s="13">
        <f t="shared" si="20"/>
        <v>349.7981755986317</v>
      </c>
    </row>
    <row r="81" spans="1:7" ht="18" x14ac:dyDescent="0.4">
      <c r="A81" s="5" t="s">
        <v>14</v>
      </c>
      <c r="B81" s="13">
        <f t="shared" si="21"/>
        <v>118</v>
      </c>
      <c r="C81" s="13">
        <f t="shared" si="22"/>
        <v>118</v>
      </c>
      <c r="D81" s="13">
        <f t="shared" si="18"/>
        <v>1</v>
      </c>
      <c r="E81" s="13">
        <f t="shared" si="23"/>
        <v>38547</v>
      </c>
      <c r="F81" s="13">
        <f t="shared" si="19"/>
        <v>326.66949152542372</v>
      </c>
      <c r="G81" s="13">
        <f t="shared" si="20"/>
        <v>326.66949152542372</v>
      </c>
    </row>
    <row r="82" spans="1:7" ht="18" x14ac:dyDescent="0.4">
      <c r="A82" s="5" t="s">
        <v>15</v>
      </c>
      <c r="B82" s="13">
        <f t="shared" si="21"/>
        <v>19</v>
      </c>
      <c r="C82" s="13">
        <f t="shared" si="22"/>
        <v>17</v>
      </c>
      <c r="D82" s="13">
        <f t="shared" si="18"/>
        <v>1.1176470588235294</v>
      </c>
      <c r="E82" s="13">
        <f t="shared" si="23"/>
        <v>6300</v>
      </c>
      <c r="F82" s="13">
        <f t="shared" si="19"/>
        <v>331.57894736842104</v>
      </c>
      <c r="G82" s="13">
        <f t="shared" si="20"/>
        <v>370.58823529411762</v>
      </c>
    </row>
    <row r="83" spans="1:7" ht="18" x14ac:dyDescent="0.4">
      <c r="A83" s="5" t="s">
        <v>16</v>
      </c>
      <c r="B83" s="13">
        <f t="shared" si="21"/>
        <v>1042</v>
      </c>
      <c r="C83" s="13">
        <f t="shared" si="22"/>
        <v>1012</v>
      </c>
      <c r="D83" s="13">
        <f t="shared" si="18"/>
        <v>1.0296442687747036</v>
      </c>
      <c r="E83" s="13">
        <f t="shared" si="23"/>
        <v>351620</v>
      </c>
      <c r="F83" s="13">
        <f t="shared" si="19"/>
        <v>337.44721689059503</v>
      </c>
      <c r="G83" s="13">
        <f t="shared" si="20"/>
        <v>347.4505928853755</v>
      </c>
    </row>
    <row r="84" spans="1:7" ht="18" x14ac:dyDescent="0.4">
      <c r="A84" s="5" t="s">
        <v>17</v>
      </c>
      <c r="B84" s="13">
        <f t="shared" si="21"/>
        <v>12588</v>
      </c>
      <c r="C84" s="13">
        <f t="shared" si="22"/>
        <v>11955</v>
      </c>
      <c r="D84" s="13">
        <f t="shared" si="18"/>
        <v>1.052948557089084</v>
      </c>
      <c r="E84" s="13">
        <f t="shared" si="23"/>
        <v>4194486</v>
      </c>
      <c r="F84" s="13">
        <f t="shared" si="19"/>
        <v>333.21306005719731</v>
      </c>
      <c r="G84" s="13">
        <f t="shared" si="20"/>
        <v>350.85621079046422</v>
      </c>
    </row>
    <row r="85" spans="1:7" ht="18" x14ac:dyDescent="0.4">
      <c r="A85" s="6"/>
    </row>
    <row r="87" spans="1:7" ht="23" x14ac:dyDescent="0.5">
      <c r="A87" s="1" t="s">
        <v>37</v>
      </c>
    </row>
    <row r="88" spans="1:7" ht="19" customHeight="1" x14ac:dyDescent="0.35">
      <c r="A88" s="9" t="s">
        <v>41</v>
      </c>
    </row>
    <row r="90" spans="1:7" ht="18" x14ac:dyDescent="0.4">
      <c r="A90" s="6" t="s">
        <v>32</v>
      </c>
    </row>
    <row r="91" spans="1:7" ht="54" x14ac:dyDescent="0.35">
      <c r="A91" s="7" t="s">
        <v>2</v>
      </c>
      <c r="B91" s="8" t="s">
        <v>20</v>
      </c>
      <c r="C91" s="8" t="s">
        <v>21</v>
      </c>
      <c r="D91" s="8" t="s">
        <v>22</v>
      </c>
      <c r="E91" s="8" t="s">
        <v>23</v>
      </c>
      <c r="F91" s="8" t="s">
        <v>24</v>
      </c>
      <c r="G91" s="8" t="s">
        <v>25</v>
      </c>
    </row>
    <row r="92" spans="1:7" ht="18" x14ac:dyDescent="0.4">
      <c r="A92" s="5" t="s">
        <v>10</v>
      </c>
      <c r="B92" s="13">
        <f>B8+C8+D8+F8</f>
        <v>4525</v>
      </c>
      <c r="C92" s="13">
        <f>B19+C19+D19+F19</f>
        <v>2858</v>
      </c>
      <c r="D92" s="13">
        <f>B92/C92</f>
        <v>1.5832750174947516</v>
      </c>
      <c r="E92" s="13">
        <f>B30+C30+D30+F30</f>
        <v>1886531</v>
      </c>
      <c r="F92" s="13">
        <f t="shared" ref="F92:F99" si="24">E92/B92</f>
        <v>416.91292817679556</v>
      </c>
      <c r="G92" s="13">
        <f t="shared" ref="G92:G99" si="25">E92/C92</f>
        <v>660.08782365290415</v>
      </c>
    </row>
    <row r="93" spans="1:7" ht="18" x14ac:dyDescent="0.4">
      <c r="A93" s="5" t="s">
        <v>11</v>
      </c>
      <c r="B93" s="13">
        <f t="shared" ref="B93:B99" si="26">B9+C9+D9+F9</f>
        <v>2338</v>
      </c>
      <c r="C93" s="13">
        <f t="shared" ref="C93:C99" si="27">B20+C20+D20+F20</f>
        <v>1301</v>
      </c>
      <c r="D93" s="13">
        <f t="shared" ref="D93:D99" si="28">B93/C93</f>
        <v>1.7970791698693314</v>
      </c>
      <c r="E93" s="13">
        <f t="shared" ref="E93:E99" si="29">B31+C31+D31+F31</f>
        <v>930445</v>
      </c>
      <c r="F93" s="13">
        <f t="shared" si="24"/>
        <v>397.96621043627033</v>
      </c>
      <c r="G93" s="13">
        <f t="shared" si="25"/>
        <v>715.17678708685628</v>
      </c>
    </row>
    <row r="94" spans="1:7" ht="18" x14ac:dyDescent="0.4">
      <c r="A94" s="5" t="s">
        <v>12</v>
      </c>
      <c r="B94" s="13">
        <f t="shared" si="26"/>
        <v>362</v>
      </c>
      <c r="C94" s="13">
        <f t="shared" si="27"/>
        <v>232</v>
      </c>
      <c r="D94" s="13">
        <f t="shared" si="28"/>
        <v>1.5603448275862069</v>
      </c>
      <c r="E94" s="13">
        <f t="shared" si="29"/>
        <v>149520</v>
      </c>
      <c r="F94" s="13">
        <f t="shared" si="24"/>
        <v>413.03867403314916</v>
      </c>
      <c r="G94" s="13">
        <f t="shared" si="25"/>
        <v>644.48275862068965</v>
      </c>
    </row>
    <row r="95" spans="1:7" ht="18" x14ac:dyDescent="0.4">
      <c r="A95" s="5" t="s">
        <v>13</v>
      </c>
      <c r="B95" s="13">
        <f t="shared" si="26"/>
        <v>605</v>
      </c>
      <c r="C95" s="13">
        <f t="shared" si="27"/>
        <v>377</v>
      </c>
      <c r="D95" s="13">
        <f t="shared" si="28"/>
        <v>1.6047745358090186</v>
      </c>
      <c r="E95" s="13">
        <f t="shared" si="29"/>
        <v>248615</v>
      </c>
      <c r="F95" s="13">
        <f t="shared" si="24"/>
        <v>410.93388429752065</v>
      </c>
      <c r="G95" s="13">
        <f t="shared" si="25"/>
        <v>659.45623342175065</v>
      </c>
    </row>
    <row r="96" spans="1:7" ht="18" x14ac:dyDescent="0.4">
      <c r="A96" s="5" t="s">
        <v>14</v>
      </c>
      <c r="B96" s="13">
        <f t="shared" si="26"/>
        <v>127</v>
      </c>
      <c r="C96" s="13">
        <f t="shared" si="27"/>
        <v>62</v>
      </c>
      <c r="D96" s="13">
        <f t="shared" si="28"/>
        <v>2.0483870967741935</v>
      </c>
      <c r="E96" s="13">
        <f t="shared" si="29"/>
        <v>49020</v>
      </c>
      <c r="F96" s="13">
        <f t="shared" si="24"/>
        <v>385.98425196850394</v>
      </c>
      <c r="G96" s="13">
        <f t="shared" si="25"/>
        <v>790.64516129032256</v>
      </c>
    </row>
    <row r="97" spans="1:7" ht="18" x14ac:dyDescent="0.4">
      <c r="A97" s="5" t="s">
        <v>15</v>
      </c>
      <c r="B97" s="13">
        <f t="shared" si="26"/>
        <v>11</v>
      </c>
      <c r="C97" s="13">
        <f t="shared" si="27"/>
        <v>9</v>
      </c>
      <c r="D97" s="13">
        <f t="shared" si="28"/>
        <v>1.2222222222222223</v>
      </c>
      <c r="E97" s="13">
        <f t="shared" si="29"/>
        <v>5064</v>
      </c>
      <c r="F97" s="13">
        <f t="shared" si="24"/>
        <v>460.36363636363637</v>
      </c>
      <c r="G97" s="13">
        <f t="shared" si="25"/>
        <v>562.66666666666663</v>
      </c>
    </row>
    <row r="98" spans="1:7" ht="18" x14ac:dyDescent="0.4">
      <c r="A98" s="5" t="s">
        <v>16</v>
      </c>
      <c r="B98" s="13">
        <f t="shared" si="26"/>
        <v>743</v>
      </c>
      <c r="C98" s="13">
        <f t="shared" si="27"/>
        <v>448</v>
      </c>
      <c r="D98" s="13">
        <f t="shared" si="28"/>
        <v>1.6584821428571428</v>
      </c>
      <c r="E98" s="13">
        <f t="shared" si="29"/>
        <v>302699</v>
      </c>
      <c r="F98" s="13">
        <f t="shared" si="24"/>
        <v>407.40107671601618</v>
      </c>
      <c r="G98" s="13">
        <f t="shared" si="25"/>
        <v>675.66741071428567</v>
      </c>
    </row>
    <row r="99" spans="1:7" ht="18" x14ac:dyDescent="0.4">
      <c r="A99" s="5" t="s">
        <v>17</v>
      </c>
      <c r="B99" s="13">
        <f t="shared" si="26"/>
        <v>7968</v>
      </c>
      <c r="C99" s="13">
        <f t="shared" si="27"/>
        <v>4839</v>
      </c>
      <c r="D99" s="13">
        <f t="shared" si="28"/>
        <v>1.6466212027278364</v>
      </c>
      <c r="E99" s="13">
        <f t="shared" si="29"/>
        <v>3269195</v>
      </c>
      <c r="F99" s="13">
        <f t="shared" si="24"/>
        <v>410.29053714859435</v>
      </c>
      <c r="G99" s="13">
        <f t="shared" si="25"/>
        <v>675.59309774746851</v>
      </c>
    </row>
    <row r="101" spans="1:7" ht="18" x14ac:dyDescent="0.4">
      <c r="A101" s="6" t="s">
        <v>33</v>
      </c>
    </row>
    <row r="102" spans="1:7" ht="54" x14ac:dyDescent="0.35">
      <c r="A102" s="7" t="s">
        <v>2</v>
      </c>
      <c r="B102" s="8" t="s">
        <v>20</v>
      </c>
      <c r="C102" s="8" t="s">
        <v>21</v>
      </c>
      <c r="D102" s="8" t="s">
        <v>22</v>
      </c>
      <c r="E102" s="8" t="s">
        <v>23</v>
      </c>
      <c r="F102" s="8" t="s">
        <v>24</v>
      </c>
      <c r="G102" s="8" t="s">
        <v>25</v>
      </c>
    </row>
    <row r="103" spans="1:7" ht="18" x14ac:dyDescent="0.4">
      <c r="A103" s="5" t="s">
        <v>10</v>
      </c>
      <c r="B103" s="13">
        <f>B8</f>
        <v>2326</v>
      </c>
      <c r="C103" s="13">
        <f>B19</f>
        <v>725</v>
      </c>
      <c r="D103" s="13">
        <f t="shared" ref="D103:D110" si="30">B103/C103</f>
        <v>3.2082758620689655</v>
      </c>
      <c r="E103" s="13">
        <f>B30</f>
        <v>838468</v>
      </c>
      <c r="F103" s="13">
        <f t="shared" ref="F103:F110" si="31">E103/B103</f>
        <v>360.47635425623389</v>
      </c>
      <c r="G103" s="13">
        <f t="shared" ref="G103:G110" si="32">E103/C103</f>
        <v>1156.5075862068966</v>
      </c>
    </row>
    <row r="104" spans="1:7" ht="18" x14ac:dyDescent="0.4">
      <c r="A104" s="5" t="s">
        <v>11</v>
      </c>
      <c r="B104" s="13">
        <f t="shared" ref="B104:B110" si="33">B9</f>
        <v>1443</v>
      </c>
      <c r="C104" s="13">
        <f t="shared" ref="C104:C110" si="34">B20</f>
        <v>440</v>
      </c>
      <c r="D104" s="13">
        <f t="shared" si="30"/>
        <v>3.2795454545454548</v>
      </c>
      <c r="E104" s="13">
        <f t="shared" ref="E104:E110" si="35">B31</f>
        <v>503850</v>
      </c>
      <c r="F104" s="13">
        <f t="shared" si="31"/>
        <v>349.16839916839916</v>
      </c>
      <c r="G104" s="13">
        <f t="shared" si="32"/>
        <v>1145.1136363636363</v>
      </c>
    </row>
    <row r="105" spans="1:7" ht="18" x14ac:dyDescent="0.4">
      <c r="A105" s="5" t="s">
        <v>12</v>
      </c>
      <c r="B105" s="13">
        <f t="shared" si="33"/>
        <v>188</v>
      </c>
      <c r="C105" s="13">
        <f t="shared" si="34"/>
        <v>63</v>
      </c>
      <c r="D105" s="13">
        <f t="shared" si="30"/>
        <v>2.9841269841269842</v>
      </c>
      <c r="E105" s="13">
        <f t="shared" si="35"/>
        <v>67072</v>
      </c>
      <c r="F105" s="13">
        <f t="shared" si="31"/>
        <v>356.7659574468085</v>
      </c>
      <c r="G105" s="13">
        <f t="shared" si="32"/>
        <v>1064.6349206349207</v>
      </c>
    </row>
    <row r="106" spans="1:7" ht="18" x14ac:dyDescent="0.4">
      <c r="A106" s="5" t="s">
        <v>13</v>
      </c>
      <c r="B106" s="13">
        <f t="shared" si="33"/>
        <v>337</v>
      </c>
      <c r="C106" s="13">
        <f t="shared" si="34"/>
        <v>112</v>
      </c>
      <c r="D106" s="13">
        <f t="shared" si="30"/>
        <v>3.0089285714285716</v>
      </c>
      <c r="E106" s="13">
        <f t="shared" si="35"/>
        <v>120568</v>
      </c>
      <c r="F106" s="13">
        <f t="shared" si="31"/>
        <v>357.76854599406528</v>
      </c>
      <c r="G106" s="13">
        <f t="shared" si="32"/>
        <v>1076.5</v>
      </c>
    </row>
    <row r="107" spans="1:7" ht="18" x14ac:dyDescent="0.4">
      <c r="A107" s="5" t="s">
        <v>14</v>
      </c>
      <c r="B107" s="13">
        <f t="shared" si="33"/>
        <v>84</v>
      </c>
      <c r="C107" s="13">
        <f t="shared" si="34"/>
        <v>27</v>
      </c>
      <c r="D107" s="13">
        <f t="shared" si="30"/>
        <v>3.1111111111111112</v>
      </c>
      <c r="E107" s="13">
        <f t="shared" si="35"/>
        <v>30489</v>
      </c>
      <c r="F107" s="13">
        <f t="shared" si="31"/>
        <v>362.96428571428572</v>
      </c>
      <c r="G107" s="13">
        <f t="shared" si="32"/>
        <v>1129.2222222222222</v>
      </c>
    </row>
    <row r="108" spans="1:7" ht="18" x14ac:dyDescent="0.4">
      <c r="A108" s="5" t="s">
        <v>15</v>
      </c>
      <c r="B108" s="13">
        <f t="shared" si="33"/>
        <v>3</v>
      </c>
      <c r="C108" s="13">
        <f t="shared" si="34"/>
        <v>1</v>
      </c>
      <c r="D108" s="13">
        <f t="shared" si="30"/>
        <v>3</v>
      </c>
      <c r="E108" s="13">
        <f t="shared" si="35"/>
        <v>1186</v>
      </c>
      <c r="F108" s="13">
        <f t="shared" si="31"/>
        <v>395.33333333333331</v>
      </c>
      <c r="G108" s="13">
        <f t="shared" si="32"/>
        <v>1186</v>
      </c>
    </row>
    <row r="109" spans="1:7" ht="18" x14ac:dyDescent="0.4">
      <c r="A109" s="5" t="s">
        <v>16</v>
      </c>
      <c r="B109" s="13">
        <f t="shared" si="33"/>
        <v>424</v>
      </c>
      <c r="C109" s="13">
        <f t="shared" si="34"/>
        <v>140</v>
      </c>
      <c r="D109" s="13">
        <f t="shared" si="30"/>
        <v>3.0285714285714285</v>
      </c>
      <c r="E109" s="13">
        <f t="shared" si="35"/>
        <v>152243</v>
      </c>
      <c r="F109" s="13">
        <f t="shared" si="31"/>
        <v>359.06367924528303</v>
      </c>
      <c r="G109" s="13">
        <f t="shared" si="32"/>
        <v>1087.45</v>
      </c>
    </row>
    <row r="110" spans="1:7" ht="18" x14ac:dyDescent="0.4">
      <c r="A110" s="5" t="s">
        <v>17</v>
      </c>
      <c r="B110" s="13">
        <f t="shared" si="33"/>
        <v>4381</v>
      </c>
      <c r="C110" s="13">
        <f t="shared" si="34"/>
        <v>1368</v>
      </c>
      <c r="D110" s="13">
        <f t="shared" si="30"/>
        <v>3.202485380116959</v>
      </c>
      <c r="E110" s="13">
        <f t="shared" si="35"/>
        <v>1561633</v>
      </c>
      <c r="F110" s="13">
        <f t="shared" si="31"/>
        <v>356.45583200182608</v>
      </c>
      <c r="G110" s="13">
        <f t="shared" si="32"/>
        <v>1141.5445906432749</v>
      </c>
    </row>
    <row r="112" spans="1:7" ht="18" x14ac:dyDescent="0.4">
      <c r="A112" s="6" t="s">
        <v>34</v>
      </c>
    </row>
    <row r="113" spans="1:7" ht="54" x14ac:dyDescent="0.35">
      <c r="A113" s="7" t="s">
        <v>2</v>
      </c>
      <c r="B113" s="8" t="s">
        <v>20</v>
      </c>
      <c r="C113" s="8" t="s">
        <v>21</v>
      </c>
      <c r="D113" s="8" t="s">
        <v>22</v>
      </c>
      <c r="E113" s="8" t="s">
        <v>23</v>
      </c>
      <c r="F113" s="8" t="s">
        <v>24</v>
      </c>
      <c r="G113" s="8" t="s">
        <v>25</v>
      </c>
    </row>
    <row r="114" spans="1:7" ht="18" x14ac:dyDescent="0.4">
      <c r="A114" s="5" t="s">
        <v>10</v>
      </c>
      <c r="B114" s="13">
        <f>C8</f>
        <v>13</v>
      </c>
      <c r="C114" s="13">
        <f>C19</f>
        <v>2</v>
      </c>
      <c r="D114" s="13">
        <f t="shared" ref="D114:D121" si="36">B114/C114</f>
        <v>6.5</v>
      </c>
      <c r="E114" s="13">
        <f>C30</f>
        <v>4637</v>
      </c>
      <c r="F114" s="13">
        <f t="shared" ref="F114:F121" si="37">E114/B114</f>
        <v>356.69230769230768</v>
      </c>
      <c r="G114" s="13">
        <f t="shared" ref="G114:G121" si="38">E114/C114</f>
        <v>2318.5</v>
      </c>
    </row>
    <row r="115" spans="1:7" ht="18" x14ac:dyDescent="0.4">
      <c r="A115" s="5" t="s">
        <v>11</v>
      </c>
      <c r="B115" s="13">
        <f t="shared" ref="B115:B121" si="39">C9</f>
        <v>9</v>
      </c>
      <c r="C115" s="13">
        <f t="shared" ref="C115:C121" si="40">C20</f>
        <v>2</v>
      </c>
      <c r="D115" s="13">
        <f t="shared" si="36"/>
        <v>4.5</v>
      </c>
      <c r="E115" s="13">
        <f t="shared" ref="E115:E121" si="41">C31</f>
        <v>3446</v>
      </c>
      <c r="F115" s="13">
        <f t="shared" si="37"/>
        <v>382.88888888888891</v>
      </c>
      <c r="G115" s="13">
        <f t="shared" si="38"/>
        <v>1723</v>
      </c>
    </row>
    <row r="116" spans="1:7" ht="18" x14ac:dyDescent="0.4">
      <c r="A116" s="5" t="s">
        <v>12</v>
      </c>
      <c r="B116" s="13">
        <f t="shared" si="39"/>
        <v>0</v>
      </c>
      <c r="C116" s="13">
        <f t="shared" si="40"/>
        <v>0</v>
      </c>
      <c r="D116" s="13" t="e">
        <f t="shared" si="36"/>
        <v>#DIV/0!</v>
      </c>
      <c r="E116" s="13">
        <f t="shared" si="41"/>
        <v>0</v>
      </c>
      <c r="F116" s="13" t="e">
        <f t="shared" si="37"/>
        <v>#DIV/0!</v>
      </c>
      <c r="G116" s="13" t="e">
        <f t="shared" si="38"/>
        <v>#DIV/0!</v>
      </c>
    </row>
    <row r="117" spans="1:7" ht="18" x14ac:dyDescent="0.4">
      <c r="A117" s="5" t="s">
        <v>13</v>
      </c>
      <c r="B117" s="13">
        <f t="shared" si="39"/>
        <v>0</v>
      </c>
      <c r="C117" s="13">
        <f t="shared" si="40"/>
        <v>0</v>
      </c>
      <c r="D117" s="13" t="e">
        <f t="shared" si="36"/>
        <v>#DIV/0!</v>
      </c>
      <c r="E117" s="13">
        <f t="shared" si="41"/>
        <v>0</v>
      </c>
      <c r="F117" s="13" t="e">
        <f t="shared" si="37"/>
        <v>#DIV/0!</v>
      </c>
      <c r="G117" s="13" t="e">
        <f t="shared" si="38"/>
        <v>#DIV/0!</v>
      </c>
    </row>
    <row r="118" spans="1:7" ht="18" x14ac:dyDescent="0.4">
      <c r="A118" s="5" t="s">
        <v>14</v>
      </c>
      <c r="B118" s="13">
        <f t="shared" si="39"/>
        <v>9</v>
      </c>
      <c r="C118" s="13">
        <f t="shared" si="40"/>
        <v>2</v>
      </c>
      <c r="D118" s="13">
        <f t="shared" si="36"/>
        <v>4.5</v>
      </c>
      <c r="E118" s="13">
        <f t="shared" si="41"/>
        <v>2596</v>
      </c>
      <c r="F118" s="13">
        <f t="shared" si="37"/>
        <v>288.44444444444446</v>
      </c>
      <c r="G118" s="13">
        <f t="shared" si="38"/>
        <v>1298</v>
      </c>
    </row>
    <row r="119" spans="1:7" ht="18" x14ac:dyDescent="0.4">
      <c r="A119" s="5" t="s">
        <v>15</v>
      </c>
      <c r="B119" s="13">
        <f t="shared" si="39"/>
        <v>0</v>
      </c>
      <c r="C119" s="13">
        <f t="shared" si="40"/>
        <v>0</v>
      </c>
      <c r="D119" s="13" t="e">
        <f t="shared" si="36"/>
        <v>#DIV/0!</v>
      </c>
      <c r="E119" s="13">
        <f t="shared" si="41"/>
        <v>0</v>
      </c>
      <c r="F119" s="13" t="e">
        <f t="shared" si="37"/>
        <v>#DIV/0!</v>
      </c>
      <c r="G119" s="13" t="e">
        <f t="shared" si="38"/>
        <v>#DIV/0!</v>
      </c>
    </row>
    <row r="120" spans="1:7" ht="18" x14ac:dyDescent="0.4">
      <c r="A120" s="5" t="s">
        <v>16</v>
      </c>
      <c r="B120" s="13">
        <f t="shared" si="39"/>
        <v>9</v>
      </c>
      <c r="C120" s="13">
        <f t="shared" si="40"/>
        <v>2</v>
      </c>
      <c r="D120" s="13">
        <f t="shared" si="36"/>
        <v>4.5</v>
      </c>
      <c r="E120" s="13">
        <f t="shared" si="41"/>
        <v>2596</v>
      </c>
      <c r="F120" s="13">
        <f t="shared" si="37"/>
        <v>288.44444444444446</v>
      </c>
      <c r="G120" s="13">
        <f t="shared" si="38"/>
        <v>1298</v>
      </c>
    </row>
    <row r="121" spans="1:7" ht="18" x14ac:dyDescent="0.4">
      <c r="A121" s="5" t="s">
        <v>17</v>
      </c>
      <c r="B121" s="13">
        <f t="shared" si="39"/>
        <v>31</v>
      </c>
      <c r="C121" s="13">
        <f t="shared" si="40"/>
        <v>6</v>
      </c>
      <c r="D121" s="13">
        <f t="shared" si="36"/>
        <v>5.166666666666667</v>
      </c>
      <c r="E121" s="13">
        <f t="shared" si="41"/>
        <v>10679</v>
      </c>
      <c r="F121" s="13">
        <f t="shared" si="37"/>
        <v>344.48387096774195</v>
      </c>
      <c r="G121" s="13">
        <f t="shared" si="38"/>
        <v>1779.8333333333333</v>
      </c>
    </row>
    <row r="123" spans="1:7" ht="18" x14ac:dyDescent="0.4">
      <c r="A123" s="6" t="s">
        <v>35</v>
      </c>
    </row>
    <row r="124" spans="1:7" ht="54" x14ac:dyDescent="0.35">
      <c r="A124" s="7" t="s">
        <v>2</v>
      </c>
      <c r="B124" s="8" t="s">
        <v>20</v>
      </c>
      <c r="C124" s="8" t="s">
        <v>21</v>
      </c>
      <c r="D124" s="8" t="s">
        <v>22</v>
      </c>
      <c r="E124" s="8" t="s">
        <v>23</v>
      </c>
      <c r="F124" s="8" t="s">
        <v>24</v>
      </c>
      <c r="G124" s="8" t="s">
        <v>25</v>
      </c>
    </row>
    <row r="125" spans="1:7" ht="18" x14ac:dyDescent="0.4">
      <c r="A125" s="5" t="s">
        <v>10</v>
      </c>
      <c r="B125" s="13">
        <f>D8</f>
        <v>1802</v>
      </c>
      <c r="C125" s="13">
        <f>D19</f>
        <v>1782</v>
      </c>
      <c r="D125" s="13">
        <f t="shared" ref="D125:D132" si="42">B125/C125</f>
        <v>1.0112233445566778</v>
      </c>
      <c r="E125" s="13">
        <f>D30</f>
        <v>860918</v>
      </c>
      <c r="F125" s="13">
        <f t="shared" ref="F125:F132" si="43">E125/B125</f>
        <v>477.75693673695895</v>
      </c>
      <c r="G125" s="13">
        <f t="shared" ref="G125:G132" si="44">E125/C125</f>
        <v>483.11896745230081</v>
      </c>
    </row>
    <row r="126" spans="1:7" ht="18" x14ac:dyDescent="0.4">
      <c r="A126" s="5" t="s">
        <v>11</v>
      </c>
      <c r="B126" s="13">
        <f t="shared" ref="B126:B132" si="45">D9</f>
        <v>779</v>
      </c>
      <c r="C126" s="13">
        <f t="shared" ref="C126:C132" si="46">D20</f>
        <v>763</v>
      </c>
      <c r="D126" s="13">
        <f t="shared" si="42"/>
        <v>1.0209698558322411</v>
      </c>
      <c r="E126" s="13">
        <f t="shared" ref="E126:E132" si="47">D31</f>
        <v>372053</v>
      </c>
      <c r="F126" s="13">
        <f t="shared" si="43"/>
        <v>477.60333761232351</v>
      </c>
      <c r="G126" s="13">
        <f t="shared" si="44"/>
        <v>487.61861074705109</v>
      </c>
    </row>
    <row r="127" spans="1:7" ht="18" x14ac:dyDescent="0.4">
      <c r="A127" s="5" t="s">
        <v>12</v>
      </c>
      <c r="B127" s="13">
        <f t="shared" si="45"/>
        <v>153</v>
      </c>
      <c r="C127" s="13">
        <f t="shared" si="46"/>
        <v>152</v>
      </c>
      <c r="D127" s="13">
        <f t="shared" si="42"/>
        <v>1.006578947368421</v>
      </c>
      <c r="E127" s="13">
        <f t="shared" si="47"/>
        <v>72728</v>
      </c>
      <c r="F127" s="13">
        <f t="shared" si="43"/>
        <v>475.34640522875816</v>
      </c>
      <c r="G127" s="13">
        <f t="shared" si="44"/>
        <v>478.4736842105263</v>
      </c>
    </row>
    <row r="128" spans="1:7" ht="18" x14ac:dyDescent="0.4">
      <c r="A128" s="5" t="s">
        <v>13</v>
      </c>
      <c r="B128" s="13">
        <f t="shared" si="45"/>
        <v>247</v>
      </c>
      <c r="C128" s="13">
        <f t="shared" si="46"/>
        <v>246</v>
      </c>
      <c r="D128" s="13">
        <f t="shared" si="42"/>
        <v>1.0040650406504066</v>
      </c>
      <c r="E128" s="13">
        <f t="shared" si="47"/>
        <v>118204</v>
      </c>
      <c r="F128" s="13">
        <f t="shared" si="43"/>
        <v>478.55870445344129</v>
      </c>
      <c r="G128" s="13">
        <f t="shared" si="44"/>
        <v>480.5040650406504</v>
      </c>
    </row>
    <row r="129" spans="1:7" ht="18" x14ac:dyDescent="0.4">
      <c r="A129" s="5" t="s">
        <v>14</v>
      </c>
      <c r="B129" s="13">
        <f t="shared" si="45"/>
        <v>31</v>
      </c>
      <c r="C129" s="13">
        <f t="shared" si="46"/>
        <v>30</v>
      </c>
      <c r="D129" s="13">
        <f t="shared" si="42"/>
        <v>1.0333333333333334</v>
      </c>
      <c r="E129" s="13">
        <f t="shared" si="47"/>
        <v>14483</v>
      </c>
      <c r="F129" s="13">
        <f t="shared" si="43"/>
        <v>467.19354838709677</v>
      </c>
      <c r="G129" s="13">
        <f t="shared" si="44"/>
        <v>482.76666666666665</v>
      </c>
    </row>
    <row r="130" spans="1:7" ht="18" x14ac:dyDescent="0.4">
      <c r="A130" s="5" t="s">
        <v>15</v>
      </c>
      <c r="B130" s="13">
        <f t="shared" si="45"/>
        <v>8</v>
      </c>
      <c r="C130" s="13">
        <f t="shared" si="46"/>
        <v>8</v>
      </c>
      <c r="D130" s="13">
        <f t="shared" si="42"/>
        <v>1</v>
      </c>
      <c r="E130" s="13">
        <f t="shared" si="47"/>
        <v>3878</v>
      </c>
      <c r="F130" s="13">
        <f t="shared" si="43"/>
        <v>484.75</v>
      </c>
      <c r="G130" s="13">
        <f t="shared" si="44"/>
        <v>484.75</v>
      </c>
    </row>
    <row r="131" spans="1:7" ht="18" x14ac:dyDescent="0.4">
      <c r="A131" s="5" t="s">
        <v>16</v>
      </c>
      <c r="B131" s="13">
        <f t="shared" si="45"/>
        <v>286</v>
      </c>
      <c r="C131" s="13">
        <f t="shared" si="46"/>
        <v>284</v>
      </c>
      <c r="D131" s="13">
        <f t="shared" si="42"/>
        <v>1.0070422535211268</v>
      </c>
      <c r="E131" s="13">
        <f t="shared" si="47"/>
        <v>136565</v>
      </c>
      <c r="F131" s="13">
        <f t="shared" si="43"/>
        <v>477.5</v>
      </c>
      <c r="G131" s="13">
        <f t="shared" si="44"/>
        <v>480.86267605633805</v>
      </c>
    </row>
    <row r="132" spans="1:7" ht="18" x14ac:dyDescent="0.4">
      <c r="A132" s="5" t="s">
        <v>17</v>
      </c>
      <c r="B132" s="13">
        <f t="shared" si="45"/>
        <v>3020</v>
      </c>
      <c r="C132" s="13">
        <f t="shared" si="46"/>
        <v>2981</v>
      </c>
      <c r="D132" s="13">
        <f t="shared" si="42"/>
        <v>1.0130828581013083</v>
      </c>
      <c r="E132" s="13">
        <f t="shared" si="47"/>
        <v>1442264</v>
      </c>
      <c r="F132" s="13">
        <f t="shared" si="43"/>
        <v>477.5708609271523</v>
      </c>
      <c r="G132" s="13">
        <f t="shared" si="44"/>
        <v>483.81885273398188</v>
      </c>
    </row>
    <row r="134" spans="1:7" ht="18" x14ac:dyDescent="0.4">
      <c r="A134" s="6" t="s">
        <v>36</v>
      </c>
    </row>
    <row r="135" spans="1:7" ht="54" x14ac:dyDescent="0.35">
      <c r="A135" s="7" t="s">
        <v>2</v>
      </c>
      <c r="B135" s="8" t="s">
        <v>20</v>
      </c>
      <c r="C135" s="8" t="s">
        <v>21</v>
      </c>
      <c r="D135" s="8" t="s">
        <v>22</v>
      </c>
      <c r="E135" s="8" t="s">
        <v>23</v>
      </c>
      <c r="F135" s="8" t="s">
        <v>24</v>
      </c>
      <c r="G135" s="8" t="s">
        <v>25</v>
      </c>
    </row>
    <row r="136" spans="1:7" ht="18" x14ac:dyDescent="0.4">
      <c r="A136" s="5" t="s">
        <v>10</v>
      </c>
      <c r="B136" s="13">
        <f>F8</f>
        <v>384</v>
      </c>
      <c r="C136" s="13">
        <f>F19</f>
        <v>349</v>
      </c>
      <c r="D136" s="13">
        <f t="shared" ref="D136:D143" si="48">B136/C136</f>
        <v>1.1002865329512894</v>
      </c>
      <c r="E136" s="13">
        <f>F30</f>
        <v>182508</v>
      </c>
      <c r="F136" s="13">
        <f t="shared" ref="F136:F143" si="49">E136/B136</f>
        <v>475.28125</v>
      </c>
      <c r="G136" s="13">
        <f t="shared" ref="G136:G143" si="50">E136/C136</f>
        <v>522.94555873925503</v>
      </c>
    </row>
    <row r="137" spans="1:7" ht="18" x14ac:dyDescent="0.4">
      <c r="A137" s="5" t="s">
        <v>11</v>
      </c>
      <c r="B137" s="13">
        <f t="shared" ref="B137:B143" si="51">F9</f>
        <v>107</v>
      </c>
      <c r="C137" s="13">
        <f t="shared" ref="C137:C143" si="52">F20</f>
        <v>96</v>
      </c>
      <c r="D137" s="13">
        <f t="shared" si="48"/>
        <v>1.1145833333333333</v>
      </c>
      <c r="E137" s="13">
        <f t="shared" ref="E137:E143" si="53">F31</f>
        <v>51096</v>
      </c>
      <c r="F137" s="13">
        <f t="shared" si="49"/>
        <v>477.53271028037381</v>
      </c>
      <c r="G137" s="13">
        <f t="shared" si="50"/>
        <v>532.25</v>
      </c>
    </row>
    <row r="138" spans="1:7" ht="18" x14ac:dyDescent="0.4">
      <c r="A138" s="5" t="s">
        <v>12</v>
      </c>
      <c r="B138" s="13">
        <f t="shared" si="51"/>
        <v>21</v>
      </c>
      <c r="C138" s="13">
        <f t="shared" si="52"/>
        <v>17</v>
      </c>
      <c r="D138" s="13">
        <f t="shared" si="48"/>
        <v>1.2352941176470589</v>
      </c>
      <c r="E138" s="13">
        <f t="shared" si="53"/>
        <v>9720</v>
      </c>
      <c r="F138" s="13">
        <f t="shared" si="49"/>
        <v>462.85714285714283</v>
      </c>
      <c r="G138" s="13">
        <f t="shared" si="50"/>
        <v>571.76470588235293</v>
      </c>
    </row>
    <row r="139" spans="1:7" ht="18" x14ac:dyDescent="0.4">
      <c r="A139" s="5" t="s">
        <v>13</v>
      </c>
      <c r="B139" s="13">
        <f t="shared" si="51"/>
        <v>21</v>
      </c>
      <c r="C139" s="13">
        <f t="shared" si="52"/>
        <v>19</v>
      </c>
      <c r="D139" s="13">
        <f t="shared" si="48"/>
        <v>1.1052631578947369</v>
      </c>
      <c r="E139" s="13">
        <f t="shared" si="53"/>
        <v>9843</v>
      </c>
      <c r="F139" s="13">
        <f t="shared" si="49"/>
        <v>468.71428571428572</v>
      </c>
      <c r="G139" s="13">
        <f t="shared" si="50"/>
        <v>518.0526315789474</v>
      </c>
    </row>
    <row r="140" spans="1:7" ht="18" x14ac:dyDescent="0.4">
      <c r="A140" s="5" t="s">
        <v>14</v>
      </c>
      <c r="B140" s="13">
        <f t="shared" si="51"/>
        <v>3</v>
      </c>
      <c r="C140" s="13">
        <f t="shared" si="52"/>
        <v>3</v>
      </c>
      <c r="D140" s="13">
        <f t="shared" si="48"/>
        <v>1</v>
      </c>
      <c r="E140" s="13">
        <f t="shared" si="53"/>
        <v>1452</v>
      </c>
      <c r="F140" s="13">
        <f t="shared" si="49"/>
        <v>484</v>
      </c>
      <c r="G140" s="13">
        <f t="shared" si="50"/>
        <v>484</v>
      </c>
    </row>
    <row r="141" spans="1:7" ht="18" x14ac:dyDescent="0.4">
      <c r="A141" s="5" t="s">
        <v>15</v>
      </c>
      <c r="B141" s="13">
        <f t="shared" si="51"/>
        <v>0</v>
      </c>
      <c r="C141" s="13">
        <f t="shared" si="52"/>
        <v>0</v>
      </c>
      <c r="D141" s="13" t="e">
        <f t="shared" si="48"/>
        <v>#DIV/0!</v>
      </c>
      <c r="E141" s="13">
        <f t="shared" si="53"/>
        <v>0</v>
      </c>
      <c r="F141" s="13" t="e">
        <f t="shared" si="49"/>
        <v>#DIV/0!</v>
      </c>
      <c r="G141" s="13" t="e">
        <f t="shared" si="50"/>
        <v>#DIV/0!</v>
      </c>
    </row>
    <row r="142" spans="1:7" ht="18" x14ac:dyDescent="0.4">
      <c r="A142" s="5" t="s">
        <v>16</v>
      </c>
      <c r="B142" s="13">
        <f t="shared" si="51"/>
        <v>24</v>
      </c>
      <c r="C142" s="13">
        <f t="shared" si="52"/>
        <v>22</v>
      </c>
      <c r="D142" s="13">
        <f t="shared" si="48"/>
        <v>1.0909090909090908</v>
      </c>
      <c r="E142" s="13">
        <f t="shared" si="53"/>
        <v>11295</v>
      </c>
      <c r="F142" s="13">
        <f t="shared" si="49"/>
        <v>470.625</v>
      </c>
      <c r="G142" s="13">
        <f t="shared" si="50"/>
        <v>513.40909090909088</v>
      </c>
    </row>
    <row r="143" spans="1:7" ht="18" x14ac:dyDescent="0.4">
      <c r="A143" s="5" t="s">
        <v>17</v>
      </c>
      <c r="B143" s="13">
        <f t="shared" si="51"/>
        <v>536</v>
      </c>
      <c r="C143" s="13">
        <f t="shared" si="52"/>
        <v>484</v>
      </c>
      <c r="D143" s="13">
        <f t="shared" si="48"/>
        <v>1.1074380165289257</v>
      </c>
      <c r="E143" s="13">
        <f t="shared" si="53"/>
        <v>254619</v>
      </c>
      <c r="F143" s="13">
        <f t="shared" si="49"/>
        <v>475.03544776119401</v>
      </c>
      <c r="G143" s="13">
        <f t="shared" si="50"/>
        <v>526.07231404958679</v>
      </c>
    </row>
    <row r="145" spans="1:1" x14ac:dyDescent="0.35">
      <c r="A145" s="2" t="s">
        <v>77</v>
      </c>
    </row>
  </sheetData>
  <pageMargins left="0.7" right="0.7" top="0.75" bottom="0.75" header="0.3" footer="0.3"/>
  <pageSetup scale="42" fitToHeight="0" orientation="landscape" r:id="rId1"/>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Title Page</vt:lpstr>
      <vt:lpstr>JUL 2025</vt:lpstr>
      <vt:lpstr>AUG 2025</vt:lpstr>
      <vt:lpstr>SEP 2025</vt:lpstr>
      <vt:lpstr>OCT 2025</vt:lpstr>
      <vt:lpstr>NOV 2025</vt:lpstr>
      <vt:lpstr>DEC 2025</vt:lpstr>
      <vt:lpstr>JAN 2026</vt:lpstr>
      <vt:lpstr>FEB 2026</vt:lpstr>
      <vt:lpstr>MAR 2026</vt:lpstr>
      <vt:lpstr>APR 2026</vt:lpstr>
      <vt:lpstr>MAY 2026</vt:lpstr>
      <vt:lpstr>JUN 2026</vt:lpstr>
      <vt:lpstr>SFY 2026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Higashide, Ricky</dc:creator>
  <cp:lastModifiedBy>Faaland, Rakel K</cp:lastModifiedBy>
  <cp:lastPrinted>2026-06-04T17:19:02Z</cp:lastPrinted>
  <dcterms:created xsi:type="dcterms:W3CDTF">2026-06-02T20:14:52Z</dcterms:created>
  <dcterms:modified xsi:type="dcterms:W3CDTF">2026-06-04T18:44:52Z</dcterms:modified>
</cp:coreProperties>
</file>